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" activeTab="4"/>
  </bookViews>
  <sheets>
    <sheet name="отчет на 01.07.15г." sheetId="1" r:id="rId1"/>
    <sheet name="отчет за 9 мес." sheetId="2" r:id="rId2"/>
    <sheet name="Лист3" sheetId="3" r:id="rId3"/>
    <sheet name="16 прил. Отчет за 6 мес. 2016" sheetId="4" r:id="rId4"/>
    <sheet name="16прил.Отч.за 2016год" sheetId="5" r:id="rId5"/>
  </sheets>
  <definedNames/>
  <calcPr fullCalcOnLoad="1"/>
</workbook>
</file>

<file path=xl/sharedStrings.xml><?xml version="1.0" encoding="utf-8"?>
<sst xmlns="http://schemas.openxmlformats.org/spreadsheetml/2006/main" count="6041" uniqueCount="281">
  <si>
    <t>№ п/п</t>
  </si>
  <si>
    <t>Наименование</t>
  </si>
  <si>
    <t>Ответственный исполнитель, соисполнитель, участник государственной программы (соисполнитель подпрограммы) (далее-исполнитель)</t>
  </si>
  <si>
    <t>Источники финансового обеспечения</t>
  </si>
  <si>
    <t>Государственная программа Саратовской области «Развитие физической культуры, спорта, туризма и молодежной политики» на 2014 - 2020 годы</t>
  </si>
  <si>
    <t>Всего</t>
  </si>
  <si>
    <t>областной бюджет</t>
  </si>
  <si>
    <t>федеральный бюджет (прогнозно)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</si>
  <si>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</si>
  <si>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</si>
  <si>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</si>
  <si>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политики, спорта и туризма области</t>
  </si>
  <si>
    <t>министерство социального развития области</t>
  </si>
  <si>
    <t>комитет капитального строительства области</t>
  </si>
  <si>
    <t>подпрограмма 1 «Физическая культура и спорт»</t>
  </si>
  <si>
    <t xml:space="preserve">министерство молодежной политики, спорта и туризма области, министерство социального развития области,  комитет капитального строительства области </t>
  </si>
  <si>
    <t xml:space="preserve">        Всего </t>
  </si>
  <si>
    <t xml:space="preserve">министерство социального развития области </t>
  </si>
  <si>
    <t>1.1</t>
  </si>
  <si>
    <t>основное мероприятие 1.1  «Учебно-методическое и информационное обеспечение»</t>
  </si>
  <si>
    <t>1.1.1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</si>
  <si>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</si>
  <si>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1.1.2</t>
  </si>
  <si>
    <t>Контрольное событие 1.1.2. Проведение брифингов, пресс-конференций,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</si>
  <si>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1.1.3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</si>
  <si>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</si>
  <si>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1.1.4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</si>
  <si>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</si>
  <si>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социальной рекламы, направленной на привлечение населения области к занятиям физической культурой и спортом»</t>
  </si>
  <si>
    <t>1.1.5</t>
  </si>
  <si>
    <t>1.2</t>
  </si>
  <si>
    <t>основное мероприятие 1.2 «Организация и проведение физкультурных и спортивно-массовых мероприятий»</t>
  </si>
  <si>
    <t>1.2.1</t>
  </si>
  <si>
    <t xml:space="preserve"> контрольное событие 1.2.1. "организация и проведение областных и межмуниципальных официальных физкультурных мероприятий и спортивных мероприятий среди молодежи допризывного и призывного возраста и участие данной категории населения в соревнованиях различного уровня"</t>
  </si>
  <si>
    <t>1.2.2</t>
  </si>
  <si>
    <t xml:space="preserve"> контрольное событие 1.2.2. "организация и проведение мероприятий среди лиц, находящихся в местах лишения свободы на территории области"</t>
  </si>
  <si>
    <t>1.2.3</t>
  </si>
  <si>
    <t xml:space="preserve"> контрольное событие 1.2.3. "организация и проведение областных и межмуниципальных официальных физкультурных мероприятий и спортивных мероприятий среди ветеранов и их участие  в соревнованиях различного уровня"</t>
  </si>
  <si>
    <t>1.2.4</t>
  </si>
  <si>
    <t>контрольное событие 1.2.4. "организация и проведение областных и межмуниципальных официальных физкультурных мероприятий и спортивных мероприятий, посвященных приздничным и знаменательным датам"</t>
  </si>
  <si>
    <t>1.2.5</t>
  </si>
  <si>
    <t xml:space="preserve"> контрольное событие 1.2.5. "Организация и проведение межмуниципальных, областных , окружных физкультурных и спортивно-массовых мероприятий и тренировочных мероприятий, а также обеспечение участия разных социальных и возрасных групп населения области в соревнованиях различного уровня"</t>
  </si>
  <si>
    <t>1.2.6</t>
  </si>
  <si>
    <t>контрольное событие  1.2.6.  "Развитие игровых видов спорта (баскетбол,волейбол,футбол, мини-футбол) среди учащихся образовательных учреждений области"</t>
  </si>
  <si>
    <t>1.2.7</t>
  </si>
  <si>
    <t>контрольное событие 1.2.7. "Организация и проведение областных и межмуниципальных официальных физкультурных мероприятий и спортивных мероприятий среди сельского населения области и участие данной категории населения в соревнованиях различного уровня"</t>
  </si>
  <si>
    <t>1.2.8</t>
  </si>
  <si>
    <t>контрольное событие  1.2.8. "проведение всероссийской спартакиады пенсионеров</t>
  </si>
  <si>
    <t>1.2.9</t>
  </si>
  <si>
    <t xml:space="preserve"> контрольное событие 1.2.9. Спортивно - туристический лагерь ПФО "Туриада"</t>
  </si>
  <si>
    <t>1.3</t>
  </si>
  <si>
    <t>основное мероприятие 1.3. «Олимпийская, паралимпийская и сурдлимпийская подготовка»</t>
  </si>
  <si>
    <t>1.5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</si>
  <si>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</si>
  <si>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1.5.1</t>
  </si>
  <si>
    <t>основное мероприятие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</si>
  <si>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1.5.2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</si>
  <si>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</si>
  <si>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1.6</t>
  </si>
  <si>
    <t>Основное мероприятие 1.6 Подготовка спортивного резерва</t>
  </si>
  <si>
    <t>1.6.1</t>
  </si>
  <si>
    <t>Контрольное событие 1.6.1 "Организация и проведение областных и межмуниципальных официальных физкультурных мероприятий и спортивных мероприятий среди учащейся молодежи и участие данной категории населения области в соревнованиях различного уровня"</t>
  </si>
  <si>
    <t>1.6.2</t>
  </si>
  <si>
    <t>Контрольное событие 1.6.2. "Организация и проведение официальных физкультурных мероприятий и спортивных мероприятий среди студенческой молодежи, работников учебных заведений и участие данной категории населения области в соревнованиях различного уровня"</t>
  </si>
  <si>
    <t>1.6.3</t>
  </si>
  <si>
    <t xml:space="preserve">Контрольное событие 1.6.3.       «Участие в организации и проведении на территории области тренировочных сборов, межмуниципальных, областных, окружных, российских и международных соревнований по видам спорта и участие спортсменов, тренеров, судей, специалистов и других представителей области 
в тренировочных сборах, всероссийских и международных соревнованиях различного уровня по видам спорта»
</t>
  </si>
  <si>
    <t>1.6.4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</si>
  <si>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</si>
  <si>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1.6.5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</si>
  <si>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</si>
  <si>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1.6.6</t>
  </si>
  <si>
    <t>Контрольное событие 1.6.6 Социальная поддержка детей-сирот и детей, оставшихся без попечения родителей</t>
  </si>
  <si>
    <t>1.6.7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</si>
  <si>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</si>
  <si>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1.6.8</t>
  </si>
  <si>
    <t xml:space="preserve">Контрольное событие 1.6.8 мероприятия по тестированию в рамках Всероссийского физкультурно-спортивного комплекса "Готов к труду и обороне" (ГТО) на приобретение оборудования и инвентаря для оснащения центров тестирования по выполнению видов испытаний (тестов), нормативов, требований к оценке уровня знаний и умений в области физической культуры и спорта </t>
  </si>
  <si>
    <t>1.7</t>
  </si>
  <si>
    <t>1.7.1</t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</si>
  <si>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</si>
  <si>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1.7.3</t>
  </si>
  <si>
    <t>1.9</t>
  </si>
  <si>
    <t xml:space="preserve">основное мероприятие 1.9 «Предоставление субсидии из областного бюджета государственным унитарным предприятиям, подведомственных министерству молодежной политики, спорта и туризма области, на компенсацию части затрат по предоставлению физкультурно – спортивных услуг в части содержания государственного имущества области и развития материально-технической базы» </t>
  </si>
  <si>
    <t>1.11</t>
  </si>
  <si>
    <t>1.12</t>
  </si>
  <si>
    <t>Основное мероприятие 1.12 «Строительство многофункционального физкультурно-оздоровительного комплекса в р.п. Татищево»</t>
  </si>
  <si>
    <t>1.13</t>
  </si>
  <si>
    <t>Основное мероприятие 1.13 «Строительство физкультурно-оздоровительного комплекса в р.п. Турки»</t>
  </si>
  <si>
    <t>1.14</t>
  </si>
  <si>
    <t>Основное мероприятие 1.14 «Предоставление субсидии бюджетам муниципальных районов области на приобретение искусственного покрытия для футбольных полей профильных спортивных школ, включая его доставку и сертификацию  полей»</t>
  </si>
  <si>
    <t>1.15</t>
  </si>
  <si>
    <t>Основное мероприятие 1.15 "Предоставление грантов некоммерческим организациям (в том числе государственным учреждениям), не являющимся казенными учреждениями, на развитие на территории области отдельных видов спорта"</t>
  </si>
  <si>
    <t>1.16</t>
  </si>
  <si>
    <t>Основное мероприятие 1.16 «Строительство регионального центра спортивной подготовки водных видов спорта, гребная база «Олимпия», в том числе проектные работы»</t>
  </si>
  <si>
    <t>Комитет капитального строительства</t>
  </si>
  <si>
    <t>1.17</t>
  </si>
  <si>
    <t>Основное мероприятие 1.17 "Лыжный стадион на 5-ой Дачной в Ленинском районе г.Саратова, I этап строительства"</t>
  </si>
  <si>
    <t>1.18</t>
  </si>
  <si>
    <t>Основное мероприятие 1.18 "Приобретение искусственного покрытия для футбольных полей профильных спортивных школ, включая его доставку и сертификацию полей"</t>
  </si>
  <si>
    <t>2</t>
  </si>
  <si>
    <t>подпрограмма 2 «Туризм»</t>
  </si>
  <si>
    <t>2.1</t>
  </si>
  <si>
    <t>основное мероприятие 2.1 «Создание благоприятных условий для развития туристической отрасли региона в рамках формирования муниципальных туристских кластеров»</t>
  </si>
  <si>
    <t>2.1.1</t>
  </si>
  <si>
    <t>контрольное событие 2.1.1. "Комплексный мониторинг туристских ресурсов Саратовской области"</t>
  </si>
  <si>
    <t>2.1.2</t>
  </si>
  <si>
    <t>контрольное событие 2.1.2. "Создание и совершенствование областной нормативно-правовой базы по вопросам туризма и туристской деятельности"</t>
  </si>
  <si>
    <t>2.2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</si>
  <si>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</si>
  <si>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2.2.1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</si>
  <si>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</si>
  <si>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2.2.2</t>
  </si>
  <si>
    <t>контрольное событие 2.2.2. "Проведение для представителей средств массовой информации и туроператоров рекламно-информационных туров"</t>
  </si>
  <si>
    <t>2.2.3</t>
  </si>
  <si>
    <t>контрольное  событие 2.2.3. "Размещение информации о туристском потенциале области в специализированных изданиях, на радио, телевидении, в сети Интернет"</t>
  </si>
  <si>
    <t xml:space="preserve">министерство молодежной политики, спорта и туризма области </t>
  </si>
  <si>
    <t>2.2.4</t>
  </si>
  <si>
    <t>контрольное событие 2.2.4. "Техническая поддержка работы, модернизация туристического портала министерства www.tourism.saratov.gov.ru"</t>
  </si>
  <si>
    <t>2.2.5</t>
  </si>
  <si>
    <t>контрольное событие 2.2.5. "Участие в соответствии с законодательством в международных и региональных туристских выставках и ярмарках, в семинарах, конференциях, форумах, круглых столах, совещаниях, заседаниях. Организация мероприятий туристской направленности на территории области"</t>
  </si>
  <si>
    <t>2.2.6</t>
  </si>
  <si>
    <t>контрольное событие 2.2.6. 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</si>
  <si>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2.3</t>
  </si>
  <si>
    <t>основное мероприятие 2.3 «Формирование конкурентоспособного туристского продукта области»</t>
  </si>
  <si>
    <t>2.3.1</t>
  </si>
  <si>
    <t>контрольное событие 2.3.1. "Формирование интерактивных программ, создание и модернизация виртуальных экскурсий на базе действующих объектов показа"</t>
  </si>
  <si>
    <t>2.3.2</t>
  </si>
  <si>
    <t xml:space="preserve">контрольное событие 2.3.2. "Изготовление и установка туристских придорожных указателей и информационных щитов на основных туристских маршрутах области"  </t>
  </si>
  <si>
    <t>2.3.3</t>
  </si>
  <si>
    <t>контрольное событие 2.3.3. "Содействие в организации и проведении и туристских слетов, эколагерей на территории Саратовской области"</t>
  </si>
  <si>
    <t>2.3.4</t>
  </si>
  <si>
    <t>контрольное событие 2.3.4. "Разработка региональных туристических маршрутов, в том числе по объектам историко-культурного наследия Саратовской области"</t>
  </si>
  <si>
    <t>2.4</t>
  </si>
  <si>
    <t>основное мероприятие 2.4 «Формирование условий для привлечения инвесторов к реализации проектов, направленных на улучшение туристской инфраструктуры Саратовской области. Отбор проектов туристских кластеров региона для участия в федеральной целевой программе «Развитие внутреннего и въездного туризма в Российской Федерации (2011-2018 годы)»</t>
  </si>
  <si>
    <t>2.4.1</t>
  </si>
  <si>
    <t>контрольное событие 2.4.1. "Организация мероприятий (обучающие семинары, конференции, рабочие группы, заседания), направленных на подготовку специалистов администраций муниципальных районов области по вопросу вхождения в федеральную целевую программу "Развитие внутреннего и въездного туризма в Российской Федерации (2011-2018 годы)"</t>
  </si>
  <si>
    <t>2.4.2</t>
  </si>
  <si>
    <t>контрольное событие 2.4.2. "Разработка проектов по созданию туристских кластеров (туристско-рекреационного или автотуристского типа) на территории Саратовской области"</t>
  </si>
  <si>
    <t>министерство молодежной политики,спорта и туризма области</t>
  </si>
  <si>
    <t>2.5</t>
  </si>
  <si>
    <t>основное мероприятие 2.5 «Популяризация туристических объектов, связанных с именем Ю.А. Гагарина, авиацией и космонавтикой. Позиционирование бренда «Саратовская область – первая космическая гавань Земли»</t>
  </si>
  <si>
    <t>2.5.1</t>
  </si>
  <si>
    <t>контрольное событие 2.5.1. "Участие в подготовке и проведении мероприятий по празднованию 55-летия со дня первого полета человека в космос"</t>
  </si>
  <si>
    <t>3</t>
  </si>
  <si>
    <t>подпрограмма  3 «Молодежная политика»</t>
  </si>
  <si>
    <t>3.1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</si>
  <si>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</si>
  <si>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3.1.1</t>
  </si>
  <si>
    <t>контрольное событие 3.1.1 Проведение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</si>
  <si>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>3.1.2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</si>
  <si>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</si>
  <si>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3.2</t>
  </si>
  <si>
    <t>основное мероприятие 3.2 «Поддержка талантливой молодежи»</t>
  </si>
  <si>
    <t>3.2.1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</si>
  <si>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</si>
  <si>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3.3</t>
  </si>
  <si>
    <t>основное мероприятие 3.3 «Информационное обеспечение системы работы с молодежью области»</t>
  </si>
  <si>
    <t>3.3.1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</si>
  <si>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</si>
  <si>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3.4</t>
  </si>
  <si>
    <t>основное мероприятие 3.4 «Поддержка и развитие творческого потенциала молодежи»</t>
  </si>
  <si>
    <t>3.4.1</t>
  </si>
  <si>
    <t>3.4.2</t>
  </si>
  <si>
    <t xml:space="preserve">контрольное событие 3.4.2  Проведение областных турниров КВН, обеспечение участия представителей области во всероссийских турнирах КВН </t>
  </si>
  <si>
    <t>3.5</t>
  </si>
  <si>
    <t>основное мероприятие 3.5 "Оказание государственных услуг (выполнение работ) областным учреждением по работе с молодежью области"</t>
  </si>
  <si>
    <r>
      <t xml:space="preserve">основное мероприятие 1.7 </t>
    </r>
    <r>
      <rPr>
        <sz val="14"/>
        <color indexed="8"/>
        <rFont val="Times New Roman"/>
        <family val="1"/>
      </rPr>
      <t xml:space="preserve">                                                         "Материальное стимулирование спортсменов и их тренеров</t>
    </r>
  </si>
  <si>
    <r>
      <t>контрольное событие 3.4.1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Организация и проведение областного фестиваля «Студенческая весна»</t>
    </r>
  </si>
  <si>
    <t>Контрольное соыбтие 1.1.6.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</si>
  <si>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1.1.6</t>
  </si>
  <si>
    <t>1.19</t>
  </si>
  <si>
    <t>основное мероприятие 1.19 "Приобретение оборудования, инвентаря и экипировки, компьютерной техники и оргтехники, транспортных средств для оснащения учреждений спортивной направленности по адаптивной физической культуры и спорта Саратовской области"</t>
  </si>
  <si>
    <t>контрольное событие 2.1.3 "Совершенствование инфраструктуры, необходимой для развития туризма в регионе. Развитие водного туризма в Балаковском муниципальном районе, лечебно-оздоровительного туризма в Энгельсском муниципальном районе, экологического туризма в Новобурасском муниципальном районе, агротуризма в Базарно-Карабулакском муниципальном районе"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</si>
  <si>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</si>
  <si>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</si>
  <si>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</si>
  <si>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>Контрольное событие 1.7.2                          Выплата ежемесячных специальных стипендий детям - инвалидам-победителям первенств мира или Европы, первенств России, финальных соревнований Всероссийской инвалидов по паралимпийским и сурдлимпийским видам спорта,  включенных в 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исполнительной власти в размере  2 500 рублей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</si>
  <si>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</si>
  <si>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Исполнено факт</t>
  </si>
  <si>
    <t>% касса</t>
  </si>
  <si>
    <t>% факт</t>
  </si>
  <si>
    <t xml:space="preserve"> </t>
  </si>
  <si>
    <t>1.3.1</t>
  </si>
  <si>
    <t>1.3.2</t>
  </si>
  <si>
    <t>1.3.3</t>
  </si>
  <si>
    <t>1.7.2</t>
  </si>
  <si>
    <t>основное мероприятие 1.11 «г. Саратов. Дворец водных видов спорта»</t>
  </si>
  <si>
    <t>2.1.3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</si>
  <si>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</si>
  <si>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                 на 2014 - 2020 гг в I полугодии 2015 г.</t>
  </si>
  <si>
    <t>в том числе софинансируемые из федерального бюджета</t>
  </si>
  <si>
    <t>в том числе на софинансирование расходных обязательств области</t>
  </si>
  <si>
    <t>Утверждено в законе об областном бюджете на соответствующий год 5</t>
  </si>
  <si>
    <t>Предусмотрено в государственной программе 4</t>
  </si>
  <si>
    <t xml:space="preserve">Исполнено касса </t>
  </si>
  <si>
    <t>Контрольное соыбтие 1.1.5.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</si>
  <si>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Контрольное соыбтие 1.1.6. Изготовление, прокат, размещение социальной рекламы, направленной на привлечение области к занятиям физической культуры и спорта</t>
  </si>
  <si>
    <t>3.2.2</t>
  </si>
  <si>
    <t xml:space="preserve">контрольное событие 3.2.2 "Организация встречи талантливой молодежи Саратовской области с победителями ежегодной молодежной премии П.А. Столыпина, волонтнрами" 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</si>
  <si>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                 на 2014 - 2020 гг за 9 месяцев 2015 г.</t>
  </si>
  <si>
    <t>Контрольное событие 1.6.10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</si>
  <si>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t>Выделены лимиты бюджетных обязательств за счет средств областного бюджета</t>
  </si>
  <si>
    <t>Процент исполнения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</si>
  <si>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</si>
  <si>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</si>
  <si>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орган местного самоуправления</t>
  </si>
  <si>
    <t>Организации области (по согласованию)</t>
  </si>
  <si>
    <t>подпрограмма  4 «Развитие материально-технической базы спорта"»</t>
  </si>
  <si>
    <t>комитет капитального строительства Саратовской области</t>
  </si>
  <si>
    <t>Орган местного самоуправления</t>
  </si>
  <si>
    <t>Общество с ограниченной ответствыенностью "Южный"</t>
  </si>
  <si>
    <t>Основное мероприятие 4.1 " Строительство в Саратовской области малобюджетного физкультурно-спортивных объектов шаговой доступности, стоимостью строительства каждого</t>
  </si>
  <si>
    <t>Комитет капиталного строительства Саратовской области, органы местного самоуправления</t>
  </si>
  <si>
    <t>комитет капитально строительства Саратовской области</t>
  </si>
  <si>
    <t>Основное меропирятие 4.2 г.Саратов, Дворец водный видов спорта"</t>
  </si>
  <si>
    <t>Основное меропирятие 4.3 Строительство физкультурно-оздоровительных комплексов"</t>
  </si>
  <si>
    <t xml:space="preserve"> Органы местного самоуправления</t>
  </si>
  <si>
    <t>Основное мероприятие 4.4 "Закупка спортивного обоорудования для специализированных детско-юношеских спортивных школ олимпийского резерва и училища</t>
  </si>
  <si>
    <t>Министерство молодежной политики, спорта и туризма области</t>
  </si>
  <si>
    <t>Основное мероприятие 4.5 "Предоставление субсидии бюджетам муниципальных районов области на закупку комплектов искусственных покрытий для футбольный полей для спортивных школ области, включая их доставку и сертификацию полей"</t>
  </si>
  <si>
    <t xml:space="preserve">Основное мероприятие 4.6. "Предоставление в случаях, предусмотренных законом области об областном бюджете, субсидии общественным организациям на приобретение для спортивных сооружений высших образовательных организаций, расположенных в г.Саратове, строительных конструкций и оборудования, включая монтажные работы и обучение штатного персонала объекта" </t>
  </si>
  <si>
    <t>Основное мероприятие 4.8. "Строительство спортивно-оздоровительного комплекса с бассейном в ЗАТО Шиханы"</t>
  </si>
  <si>
    <t xml:space="preserve">Основное мероприятие 4.9. "Строительство физкультурно-оздоровительного комплекса "Южный"   </t>
  </si>
  <si>
    <t>Общество с ограниченной ответственностью "Южный"</t>
  </si>
  <si>
    <t>Основное мероприятие 4.10. Спортивная площадка на территории ФОК "Южный", г. Саратов</t>
  </si>
  <si>
    <t>Основное мероприятие 4.11 "Строительство лыжероллерной трассы в г. Маркс"</t>
  </si>
  <si>
    <t>Основное мероприятие 4.12. "Реконтрукция тренировочной площадки на стадионе "Авангард", Саратовская область, г. Саратов, ул. Танкистов, б/н"</t>
  </si>
  <si>
    <t>комитет капитального строительства Саратовской области, органы местного самоуправления</t>
  </si>
  <si>
    <t>Исполнено (кассовое исполнение)</t>
  </si>
  <si>
    <t>Исполнено (фактическое исполнение)</t>
  </si>
  <si>
    <t>Контрольное соыбтие 1.1.7. Организация учатия тренеров, судей и специалистов физической культуры и спорта области в совещаниях, семинарах, стажировке и других официальных мероприятиях, прводимых органом испольнительной власти области в сфере физической культуцры и спорта и проведение областных (зональных) семинаров, учебно-тематических сборов и иных форм организационно-методической работы с руководителями, тренерами, судьями и специалистами физкультурно-спортивных организаций</t>
  </si>
  <si>
    <t>Органы местного самоуправления (по согласованию)</t>
  </si>
  <si>
    <t>Организации (по согласованию)</t>
  </si>
  <si>
    <t>министерство молодежной политики, спорта и туризма области, органы местного самоуправления (по согласованию), организации (по согласованию)</t>
  </si>
  <si>
    <t>органы местного самоуправления (по согласованию)</t>
  </si>
  <si>
    <t>организации (по согласованию)</t>
  </si>
  <si>
    <t>оргнизации (по согласованию)</t>
  </si>
  <si>
    <t>Министерство молодежной политики, спорта и туризма, органы местного самоуправления, организации области (прогнозно)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</si>
  <si>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</si>
  <si>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r>
      <t xml:space="preserve">основное мероприятие 1.7 </t>
    </r>
    <r>
      <rPr>
        <b/>
        <sz val="14"/>
        <color indexed="8"/>
        <rFont val="Times New Roman"/>
        <family val="1"/>
      </rPr>
      <t xml:space="preserve">                                                         "Материальное стимулирование спортсменов и их тренеров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</si>
  <si>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16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</si>
  <si>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на 2014 - 2020 гг за  II квартал 2016 г.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</si>
  <si>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</si>
  <si>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</si>
  <si>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</si>
  <si>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</si>
  <si>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</si>
  <si>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министерство молодежной политики, спорта и туризма области,органы местного самоуправления (по согласованию) организации области  (по согласованию)</t>
  </si>
  <si>
    <t>контрольное событие 3.4.3 "Организация и проведениеобластного конкурса красоты, грация и творчество "Мисс и Мистер Студенчества"</t>
  </si>
  <si>
    <t>контрольное событие 3.4.4 "Организация мероприятий, реализация программ, проектов, направленных на поддержку молодежного предпринимательства"</t>
  </si>
  <si>
    <t>контрольное событие 3.4.5 "Организация участия делегации Саратовской области во Всероссийском фестивале "Российская студенческая весна"</t>
  </si>
  <si>
    <t>контрольное событие 4.1.1 "Спортивный комплекс для бадминтона г.Саратов, СК "Заря"</t>
  </si>
  <si>
    <t>контрольное событие 4.1.2  Унимверсальная спортивная полощадка (лето-зима) ФОК Нефтянник г.Саратов)</t>
  </si>
  <si>
    <t>контрольное событие 4.1.3 Открытый стадион для пляжных видов спорта г.Саратов</t>
  </si>
  <si>
    <t>контрольное событие 4.1.4 Открытые теннисные корты г.Саратов п. Юбилейный</t>
  </si>
  <si>
    <t>контрольное событие 4.1.5 Реконструкция стадиона ДЮСШ г.Ершов</t>
  </si>
  <si>
    <t>комитет капитального строительства</t>
  </si>
  <si>
    <t xml:space="preserve"> органы местного самоуправления области (по согласованию)</t>
  </si>
  <si>
    <t>контрольное событие 4.1.6 "Реконструкция  спортивного зала ДЮСШ г.Ершов</t>
  </si>
  <si>
    <t>контрольное событие 4.1.7 "Строительство мини-стадиона с универсальной игровой площадкой и ледовой площадкой г.Пугачев</t>
  </si>
  <si>
    <t xml:space="preserve"> органы местного самоуправления (по соглавованию)</t>
  </si>
  <si>
    <t>Контрольное событие 4.1.8 "Строительство стадиона "Урожай" р.п. Турки</t>
  </si>
  <si>
    <t>комитет ккпитального строительства</t>
  </si>
  <si>
    <t>Контрольное событие 4.1.9 "  Строительство универсальной спортивной площадки в р.п. Духовницк</t>
  </si>
  <si>
    <t>конгтрольное событие 4.1.10 Строительство универсальной спортивной площадки г. Красный кут</t>
  </si>
  <si>
    <t>контрольное событие 4.1.11 "Строительство универсальной спортивной площадки г.Маркс</t>
  </si>
  <si>
    <t xml:space="preserve">комитет капитального строительства </t>
  </si>
  <si>
    <t>ко органы местного самоуправления (по согласованию)</t>
  </si>
  <si>
    <t>Контрольное событие 4.1.12 "Строителство универсальной спортивной   площадки г.Пугачев</t>
  </si>
  <si>
    <t>контрольное событие 4.1.13 Предоставление субсидии на строительство ледовой площадки в г.Пугачев</t>
  </si>
  <si>
    <t>комитет капитального строителства</t>
  </si>
  <si>
    <t xml:space="preserve">Контрольное событие 4.3.1  р.п. Татищево Строительство многофункционального-физкультурного комплекса" </t>
  </si>
  <si>
    <t>Контрольное событие 4.3.2 Строительство II очереди ФОКа "Кристаллик" (бассейн) г.Саратов) п. Солнечный</t>
  </si>
  <si>
    <t>Контрольное событие 4.3.3 "Реконструкция стадиона СОШ №1 г.Пугачев</t>
  </si>
  <si>
    <t>ограны местного самоуправления (по согласованию)</t>
  </si>
  <si>
    <t>Основное мероприятие 4.7. "Укрепление материально технической базы государственных учреждений"</t>
  </si>
  <si>
    <t>основное мероприятие 4.13 "г.Саратов, Лыжный стадион на 5-ой Дачной в Ленинском р-оне. I этап строительства</t>
  </si>
  <si>
    <t>общество с ограниченной ответственностью "Южный" (по согласованию)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</si>
  <si>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</si>
  <si>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</si>
  <si>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(тыс.руб.)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</si>
  <si>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на 2014 - 2020 гг за 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</si>
</sst>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164" fontId="3" fillId="33" borderId="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horizontal="left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vertical="top"/>
    </xf>
    <xf numFmtId="0" fontId="41" fillId="0" borderId="0" xfId="0" applyFont="1" applyBorder="1" applyAlignment="1">
      <alignment horizontal="center" vertical="top"/>
    </xf>
    <xf numFmtId="0" fontId="41" fillId="0" borderId="0" xfId="0" applyFont="1" applyBorder="1" applyAlignment="1">
      <alignment vertical="top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vertical="top"/>
    </xf>
    <xf numFmtId="0" fontId="4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/>
    </xf>
    <xf numFmtId="164" fontId="41" fillId="0" borderId="10" xfId="0" applyNumberFormat="1" applyFont="1" applyFill="1" applyBorder="1" applyAlignment="1">
      <alignment horizontal="center" vertical="top"/>
    </xf>
    <xf numFmtId="0" fontId="41" fillId="0" borderId="0" xfId="0" applyFont="1" applyFill="1" applyAlignment="1">
      <alignment wrapText="1"/>
    </xf>
    <xf numFmtId="164" fontId="4" fillId="0" borderId="10" xfId="0" applyNumberFormat="1" applyFont="1" applyFill="1" applyBorder="1" applyAlignment="1">
      <alignment vertical="top" wrapText="1"/>
    </xf>
    <xf numFmtId="164" fontId="4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164" fontId="4" fillId="34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164" fontId="4" fillId="35" borderId="10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2" xfId="0" applyFont="1" applyBorder="1" applyAlignment="1">
      <alignment horizontal="right"/>
    </xf>
    <xf numFmtId="164" fontId="2" fillId="0" borderId="10" xfId="0" applyNumberFormat="1" applyFont="1" applyFill="1" applyBorder="1" applyAlignment="1">
      <alignment vertical="top" wrapText="1"/>
    </xf>
    <xf numFmtId="164" fontId="2" fillId="34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wrapText="1"/>
    </xf>
    <xf numFmtId="164" fontId="42" fillId="0" borderId="10" xfId="0" applyNumberFormat="1" applyFont="1" applyFill="1" applyBorder="1" applyAlignment="1">
      <alignment horizontal="center" vertical="top"/>
    </xf>
    <xf numFmtId="164" fontId="41" fillId="0" borderId="10" xfId="0" applyNumberFormat="1" applyFont="1" applyBorder="1" applyAlignment="1">
      <alignment/>
    </xf>
    <xf numFmtId="0" fontId="41" fillId="0" borderId="18" xfId="0" applyFont="1" applyFill="1" applyBorder="1" applyAlignment="1">
      <alignment vertical="top"/>
    </xf>
    <xf numFmtId="0" fontId="42" fillId="0" borderId="10" xfId="0" applyFont="1" applyBorder="1" applyAlignment="1">
      <alignment/>
    </xf>
    <xf numFmtId="0" fontId="2" fillId="0" borderId="18" xfId="0" applyFont="1" applyFill="1" applyBorder="1" applyAlignment="1">
      <alignment vertical="top"/>
    </xf>
    <xf numFmtId="0" fontId="41" fillId="0" borderId="18" xfId="0" applyFont="1" applyFill="1" applyBorder="1" applyAlignment="1">
      <alignment horizontal="left"/>
    </xf>
    <xf numFmtId="0" fontId="41" fillId="0" borderId="18" xfId="0" applyFont="1" applyFill="1" applyBorder="1" applyAlignment="1">
      <alignment/>
    </xf>
    <xf numFmtId="0" fontId="2" fillId="0" borderId="16" xfId="0" applyFont="1" applyFill="1" applyBorder="1" applyAlignment="1">
      <alignment vertical="top"/>
    </xf>
    <xf numFmtId="0" fontId="41" fillId="0" borderId="16" xfId="0" applyFont="1" applyFill="1" applyBorder="1" applyAlignment="1">
      <alignment horizontal="left"/>
    </xf>
    <xf numFmtId="0" fontId="41" fillId="0" borderId="16" xfId="0" applyFont="1" applyFill="1" applyBorder="1" applyAlignment="1">
      <alignment/>
    </xf>
    <xf numFmtId="0" fontId="41" fillId="0" borderId="16" xfId="0" applyFont="1" applyFill="1" applyBorder="1" applyAlignment="1">
      <alignment vertical="top"/>
    </xf>
    <xf numFmtId="0" fontId="41" fillId="0" borderId="16" xfId="0" applyFont="1" applyBorder="1" applyAlignment="1">
      <alignment/>
    </xf>
    <xf numFmtId="164" fontId="4" fillId="0" borderId="10" xfId="0" applyNumberFormat="1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/>
    </xf>
    <xf numFmtId="49" fontId="41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top" wrapText="1"/>
    </xf>
    <xf numFmtId="49" fontId="41" fillId="0" borderId="19" xfId="0" applyNumberFormat="1" applyFont="1" applyFill="1" applyBorder="1" applyAlignment="1">
      <alignment horizontal="center" vertical="top" wrapText="1"/>
    </xf>
    <xf numFmtId="49" fontId="41" fillId="0" borderId="11" xfId="0" applyNumberFormat="1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top" wrapText="1"/>
    </xf>
    <xf numFmtId="164" fontId="4" fillId="0" borderId="19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8" xfId="0" applyNumberFormat="1" applyFont="1" applyFill="1" applyBorder="1" applyAlignment="1">
      <alignment horizontal="left" vertical="top" wrapText="1"/>
    </xf>
    <xf numFmtId="164" fontId="4" fillId="0" borderId="19" xfId="0" applyNumberFormat="1" applyFont="1" applyFill="1" applyBorder="1" applyAlignment="1">
      <alignment horizontal="left" vertical="top" wrapText="1"/>
    </xf>
    <xf numFmtId="164" fontId="4" fillId="0" borderId="11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1" fillId="0" borderId="18" xfId="0" applyFont="1" applyFill="1" applyBorder="1" applyAlignment="1">
      <alignment vertical="top" wrapText="1"/>
    </xf>
    <xf numFmtId="0" fontId="41" fillId="0" borderId="19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2" fillId="0" borderId="18" xfId="0" applyFont="1" applyFill="1" applyBorder="1" applyAlignment="1">
      <alignment vertical="top" wrapText="1"/>
    </xf>
    <xf numFmtId="0" fontId="42" fillId="0" borderId="19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vertical="top" wrapText="1"/>
    </xf>
    <xf numFmtId="0" fontId="4" fillId="0" borderId="19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1" fillId="0" borderId="18" xfId="0" applyFont="1" applyFill="1" applyBorder="1" applyAlignment="1">
      <alignment horizontal="left" vertical="top" wrapText="1"/>
    </xf>
    <xf numFmtId="0" fontId="41" fillId="0" borderId="19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top"/>
    </xf>
    <xf numFmtId="0" fontId="41" fillId="0" borderId="0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0"/>
  <sheetViews>
    <sheetView zoomScale="90" zoomScaleNormal="90" zoomScalePageLayoutView="0" workbookViewId="0" topLeftCell="B1">
      <pane ySplit="10" topLeftCell="A28" activePane="bottomLeft" state="frozen"/>
      <selection pane="topLeft" activeCell="A1" sqref="A1"/>
      <selection pane="bottomLeft" activeCell="G43" sqref="G43"/>
    </sheetView>
  </sheetViews>
  <sheetFormatPr defaultColWidth="21.7109375" defaultRowHeight="48" customHeight="1"/>
  <cols>
    <col min="1" max="1" width="14.28125" style="8" customWidth="1"/>
    <col min="2" max="2" width="30.421875" style="10" customWidth="1"/>
    <col min="3" max="3" width="21.7109375" style="11" customWidth="1"/>
    <col min="4" max="4" width="23.140625" style="9" customWidth="1"/>
    <col min="5" max="5" width="18.00390625" style="9" customWidth="1"/>
    <col min="6" max="6" width="18.421875" style="9" customWidth="1"/>
    <col min="7" max="7" width="16.7109375" style="9" customWidth="1"/>
    <col min="8" max="8" width="18.421875" style="9" customWidth="1"/>
    <col min="9" max="9" width="13.140625" style="10" customWidth="1"/>
    <col min="10" max="10" width="12.28125" style="10" customWidth="1"/>
    <col min="11" max="16384" width="21.7109375" style="1" customWidth="1"/>
  </cols>
  <sheetData>
    <row r="1" spans="2:7" ht="6" customHeight="1" hidden="1">
      <c r="B1" s="81"/>
      <c r="C1" s="81"/>
      <c r="D1" s="81"/>
      <c r="E1" s="81"/>
      <c r="F1" s="81"/>
      <c r="G1" s="81"/>
    </row>
    <row r="2" spans="1:10" ht="18.75">
      <c r="A2" s="77" t="s">
        <v>187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39" customHeight="1">
      <c r="A3" s="79" t="s">
        <v>188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0.5" customHeight="1" hidden="1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15" customHeight="1" hidden="1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ht="63" customHeight="1" hidden="1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9" customHeight="1" hidden="1">
      <c r="A7" s="20"/>
      <c r="B7" s="21"/>
      <c r="C7" s="22"/>
      <c r="D7" s="23"/>
      <c r="E7" s="23"/>
      <c r="F7" s="23"/>
      <c r="G7" s="23"/>
      <c r="H7" s="23"/>
      <c r="I7" s="24"/>
      <c r="J7" s="24"/>
    </row>
    <row r="8" spans="1:10" ht="48" customHeight="1">
      <c r="A8" s="68" t="s">
        <v>0</v>
      </c>
      <c r="B8" s="79" t="s">
        <v>1</v>
      </c>
      <c r="C8" s="88" t="s">
        <v>2</v>
      </c>
      <c r="D8" s="79" t="s">
        <v>3</v>
      </c>
      <c r="E8" s="79" t="s">
        <v>192</v>
      </c>
      <c r="F8" s="79" t="s">
        <v>191</v>
      </c>
      <c r="G8" s="79" t="s">
        <v>193</v>
      </c>
      <c r="H8" s="79" t="s">
        <v>177</v>
      </c>
      <c r="I8" s="80" t="s">
        <v>178</v>
      </c>
      <c r="J8" s="80" t="s">
        <v>179</v>
      </c>
    </row>
    <row r="9" spans="1:10" ht="48" customHeight="1">
      <c r="A9" s="68"/>
      <c r="B9" s="79"/>
      <c r="C9" s="88"/>
      <c r="D9" s="79"/>
      <c r="E9" s="79"/>
      <c r="F9" s="79"/>
      <c r="G9" s="79"/>
      <c r="H9" s="79"/>
      <c r="I9" s="80"/>
      <c r="J9" s="80"/>
    </row>
    <row r="10" spans="1:10" ht="18.75">
      <c r="A10" s="68"/>
      <c r="B10" s="79"/>
      <c r="C10" s="88"/>
      <c r="D10" s="79"/>
      <c r="E10" s="79"/>
      <c r="F10" s="79"/>
      <c r="G10" s="79"/>
      <c r="H10" s="79"/>
      <c r="I10" s="80"/>
      <c r="J10" s="80"/>
    </row>
    <row r="11" spans="1:10" ht="18.75">
      <c r="A11" s="25"/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7">
        <v>8</v>
      </c>
      <c r="J11" s="27">
        <v>9</v>
      </c>
    </row>
    <row r="12" spans="1:11" ht="27.75" customHeight="1">
      <c r="A12" s="67"/>
      <c r="B12" s="72" t="s">
        <v>4</v>
      </c>
      <c r="C12" s="71"/>
      <c r="D12" s="18" t="s">
        <v>5</v>
      </c>
      <c r="E12" s="18">
        <f>E13+E15+E17+E18</f>
        <v>967502.2000000001</v>
      </c>
      <c r="F12" s="18">
        <v>959881.2</v>
      </c>
      <c r="G12" s="18">
        <f>G13+G15+G17+G18</f>
        <v>395101.9</v>
      </c>
      <c r="H12" s="18">
        <f>H13+H15+H17+H18</f>
        <v>394918</v>
      </c>
      <c r="I12" s="28">
        <f aca="true" t="shared" si="0" ref="I12:I18">G12/E12*100</f>
        <v>40.83731282471502</v>
      </c>
      <c r="J12" s="28"/>
      <c r="K12" s="1" t="s">
        <v>180</v>
      </c>
    </row>
    <row r="13" spans="1:10" ht="35.25" customHeight="1">
      <c r="A13" s="67"/>
      <c r="B13" s="72"/>
      <c r="C13" s="71"/>
      <c r="D13" s="18" t="s">
        <v>6</v>
      </c>
      <c r="E13" s="18">
        <f>E21+E28+E35</f>
        <v>791388.7000000001</v>
      </c>
      <c r="F13" s="18">
        <f>F21+F28+F35</f>
        <v>874553.1</v>
      </c>
      <c r="G13" s="18">
        <f>G21+G28+G35</f>
        <v>394017.5</v>
      </c>
      <c r="H13" s="18">
        <f>H21+H28+H35</f>
        <v>393833.6</v>
      </c>
      <c r="I13" s="28">
        <f t="shared" si="0"/>
        <v>49.788112971539775</v>
      </c>
      <c r="J13" s="28">
        <f>H13/F13*100</f>
        <v>45.03255434118294</v>
      </c>
    </row>
    <row r="14" spans="1:10" ht="76.5" customHeight="1">
      <c r="A14" s="67"/>
      <c r="B14" s="72"/>
      <c r="C14" s="71"/>
      <c r="D14" s="29" t="s">
        <v>189</v>
      </c>
      <c r="E14" s="31">
        <f>E22+E29+E36</f>
        <v>33404.7</v>
      </c>
      <c r="F14" s="31">
        <f>F22+F29+F36</f>
        <v>34562.2</v>
      </c>
      <c r="G14" s="18">
        <v>0</v>
      </c>
      <c r="H14" s="18">
        <v>0</v>
      </c>
      <c r="I14" s="28">
        <v>0</v>
      </c>
      <c r="J14" s="28"/>
    </row>
    <row r="15" spans="1:10" ht="56.25">
      <c r="A15" s="67"/>
      <c r="B15" s="72"/>
      <c r="C15" s="71"/>
      <c r="D15" s="18" t="s">
        <v>7</v>
      </c>
      <c r="E15" s="18">
        <f aca="true" t="shared" si="1" ref="E15:H16">E23+E30+E37</f>
        <v>162861.5</v>
      </c>
      <c r="F15" s="18">
        <f t="shared" si="1"/>
        <v>85328.1</v>
      </c>
      <c r="G15" s="18">
        <f t="shared" si="1"/>
        <v>1084.4</v>
      </c>
      <c r="H15" s="18">
        <f t="shared" si="1"/>
        <v>1084.4</v>
      </c>
      <c r="I15" s="28">
        <f t="shared" si="0"/>
        <v>0.6658418349333637</v>
      </c>
      <c r="J15" s="28">
        <f>H15/F15*100</f>
        <v>1.2708591894112256</v>
      </c>
    </row>
    <row r="16" spans="1:10" ht="93.75">
      <c r="A16" s="67"/>
      <c r="B16" s="72"/>
      <c r="C16" s="71"/>
      <c r="D16" s="29" t="s">
        <v>190</v>
      </c>
      <c r="E16" s="18">
        <f t="shared" si="1"/>
        <v>162861.5</v>
      </c>
      <c r="F16" s="18">
        <f t="shared" si="1"/>
        <v>85328.1</v>
      </c>
      <c r="G16" s="18">
        <f t="shared" si="1"/>
        <v>0</v>
      </c>
      <c r="H16" s="18">
        <f t="shared" si="1"/>
        <v>0</v>
      </c>
      <c r="I16" s="28">
        <f t="shared" si="0"/>
        <v>0</v>
      </c>
      <c r="J16" s="28">
        <f>H16/F16*100</f>
        <v>0</v>
      </c>
    </row>
    <row r="17" spans="1:10" ht="37.5">
      <c r="A17" s="67"/>
      <c r="B17" s="72"/>
      <c r="C17" s="71"/>
      <c r="D17" s="18" t="s">
        <v>8</v>
      </c>
      <c r="E17" s="18">
        <f>E25+E32+E39</f>
        <v>1755</v>
      </c>
      <c r="F17" s="18">
        <v>0</v>
      </c>
      <c r="G17" s="18">
        <f>G25+G32+G39</f>
        <v>0</v>
      </c>
      <c r="H17" s="18">
        <f>H25+H32+H39</f>
        <v>0</v>
      </c>
      <c r="I17" s="18">
        <f t="shared" si="0"/>
        <v>0</v>
      </c>
      <c r="J17" s="28" t="e">
        <f>H17/F17*100</f>
        <v>#DIV/0!</v>
      </c>
    </row>
    <row r="18" spans="1:10" ht="56.25">
      <c r="A18" s="67"/>
      <c r="B18" s="72"/>
      <c r="C18" s="71"/>
      <c r="D18" s="18" t="s">
        <v>9</v>
      </c>
      <c r="E18" s="18">
        <f>E26+E33+E40</f>
        <v>11497</v>
      </c>
      <c r="F18" s="18">
        <v>0</v>
      </c>
      <c r="G18" s="18">
        <f>G26+G33+G40</f>
        <v>0</v>
      </c>
      <c r="H18" s="18">
        <f>H26+H33+H40</f>
        <v>0</v>
      </c>
      <c r="I18" s="18">
        <f t="shared" si="0"/>
        <v>0</v>
      </c>
      <c r="J18" s="28" t="e">
        <f>H18/F18*100</f>
        <v>#DIV/0!</v>
      </c>
    </row>
    <row r="19" spans="1:10" ht="24" customHeight="1">
      <c r="A19" s="67"/>
      <c r="B19" s="19"/>
      <c r="C19" s="76" t="s">
        <v>10</v>
      </c>
      <c r="D19" s="76"/>
      <c r="E19" s="76"/>
      <c r="F19" s="76"/>
      <c r="G19" s="76"/>
      <c r="H19" s="23"/>
      <c r="I19" s="20"/>
      <c r="J19" s="20"/>
    </row>
    <row r="20" spans="1:10" ht="23.25" customHeight="1">
      <c r="A20" s="67"/>
      <c r="B20" s="72"/>
      <c r="C20" s="71" t="s">
        <v>11</v>
      </c>
      <c r="D20" s="18" t="s">
        <v>5</v>
      </c>
      <c r="E20" s="18">
        <f>E21+E23+E25+E26</f>
        <v>707822.7000000001</v>
      </c>
      <c r="F20" s="18">
        <f>F21+F23+F25+F26</f>
        <v>778638.6</v>
      </c>
      <c r="G20" s="18">
        <f>G21+G23+G25+G26</f>
        <v>388056.2</v>
      </c>
      <c r="H20" s="18">
        <f>H21+H23+H25+H26</f>
        <v>388056.1</v>
      </c>
      <c r="I20" s="28">
        <f aca="true" t="shared" si="2" ref="I20:I28">G20/E20*100</f>
        <v>54.82392695232859</v>
      </c>
      <c r="J20" s="28">
        <f>H20/F20*100</f>
        <v>49.83776812503259</v>
      </c>
    </row>
    <row r="21" spans="1:10" ht="25.5" customHeight="1">
      <c r="A21" s="67"/>
      <c r="B21" s="72"/>
      <c r="C21" s="71"/>
      <c r="D21" s="18" t="s">
        <v>6</v>
      </c>
      <c r="E21" s="18">
        <f>E50+E487+E641</f>
        <v>672040.8</v>
      </c>
      <c r="F21" s="18">
        <f>F50+F487+F641</f>
        <v>753863.2</v>
      </c>
      <c r="G21" s="18">
        <f>G50+G487+G641</f>
        <v>386971.8</v>
      </c>
      <c r="H21" s="18">
        <f>H50+H487+H641</f>
        <v>386971.69999999995</v>
      </c>
      <c r="I21" s="28">
        <f t="shared" si="2"/>
        <v>57.58159326040918</v>
      </c>
      <c r="J21" s="28">
        <f aca="true" t="shared" si="3" ref="J21:J47">H21/F21*100</f>
        <v>51.33181988456261</v>
      </c>
    </row>
    <row r="22" spans="1:10" ht="74.25" customHeight="1">
      <c r="A22" s="67"/>
      <c r="B22" s="72"/>
      <c r="C22" s="71"/>
      <c r="D22" s="29" t="s">
        <v>189</v>
      </c>
      <c r="E22" s="18">
        <f>E51+E490+E642</f>
        <v>3397.4</v>
      </c>
      <c r="F22" s="18">
        <f>F51+F490+F642</f>
        <v>3397.4</v>
      </c>
      <c r="G22" s="18">
        <v>0</v>
      </c>
      <c r="H22" s="18">
        <v>0</v>
      </c>
      <c r="I22" s="28">
        <v>0</v>
      </c>
      <c r="J22" s="28">
        <f t="shared" si="3"/>
        <v>0</v>
      </c>
    </row>
    <row r="23" spans="1:10" ht="56.25" customHeight="1">
      <c r="A23" s="67"/>
      <c r="B23" s="72"/>
      <c r="C23" s="71"/>
      <c r="D23" s="18" t="s">
        <v>7</v>
      </c>
      <c r="E23" s="18">
        <f>E52</f>
        <v>22529.9</v>
      </c>
      <c r="F23" s="18">
        <f>F52+F491+F643</f>
        <v>24775.4</v>
      </c>
      <c r="G23" s="18">
        <f>G52+G491+G643</f>
        <v>1084.4</v>
      </c>
      <c r="H23" s="18">
        <f>H52+H491+H643</f>
        <v>1084.4</v>
      </c>
      <c r="I23" s="18">
        <f t="shared" si="2"/>
        <v>4.813159401506443</v>
      </c>
      <c r="J23" s="28">
        <f t="shared" si="3"/>
        <v>4.376922269670722</v>
      </c>
    </row>
    <row r="24" spans="1:10" ht="96.75" customHeight="1">
      <c r="A24" s="67"/>
      <c r="B24" s="72"/>
      <c r="C24" s="71"/>
      <c r="D24" s="29" t="s">
        <v>190</v>
      </c>
      <c r="E24" s="18">
        <v>22529.9</v>
      </c>
      <c r="F24" s="18">
        <f>F53+F492+F644</f>
        <v>24775.4</v>
      </c>
      <c r="G24" s="18">
        <v>0</v>
      </c>
      <c r="H24" s="18">
        <v>0</v>
      </c>
      <c r="I24" s="28">
        <v>0</v>
      </c>
      <c r="J24" s="28">
        <f t="shared" si="3"/>
        <v>0</v>
      </c>
    </row>
    <row r="25" spans="1:10" ht="58.5" customHeight="1">
      <c r="A25" s="67"/>
      <c r="B25" s="72"/>
      <c r="C25" s="71"/>
      <c r="D25" s="18" t="s">
        <v>8</v>
      </c>
      <c r="E25" s="18">
        <f>E54+E491</f>
        <v>1755</v>
      </c>
      <c r="F25" s="18">
        <v>0</v>
      </c>
      <c r="G25" s="18">
        <f>G54+G492+G645</f>
        <v>0</v>
      </c>
      <c r="H25" s="18">
        <f>H54+H492+H645</f>
        <v>0</v>
      </c>
      <c r="I25" s="18">
        <f t="shared" si="2"/>
        <v>0</v>
      </c>
      <c r="J25" s="28" t="e">
        <f t="shared" si="3"/>
        <v>#DIV/0!</v>
      </c>
    </row>
    <row r="26" spans="1:10" ht="63" customHeight="1">
      <c r="A26" s="67"/>
      <c r="B26" s="72"/>
      <c r="C26" s="71"/>
      <c r="D26" s="18" t="s">
        <v>9</v>
      </c>
      <c r="E26" s="18">
        <f>E47+E492</f>
        <v>11497</v>
      </c>
      <c r="F26" s="18">
        <v>0</v>
      </c>
      <c r="G26" s="18">
        <f>G55+G493+G646</f>
        <v>0</v>
      </c>
      <c r="H26" s="18">
        <f>H55+H493+H646</f>
        <v>0</v>
      </c>
      <c r="I26" s="18">
        <f t="shared" si="2"/>
        <v>0</v>
      </c>
      <c r="J26" s="28" t="e">
        <f t="shared" si="3"/>
        <v>#DIV/0!</v>
      </c>
    </row>
    <row r="27" spans="1:10" ht="28.5" customHeight="1">
      <c r="A27" s="67"/>
      <c r="B27" s="72"/>
      <c r="C27" s="71" t="s">
        <v>12</v>
      </c>
      <c r="D27" s="18" t="s">
        <v>5</v>
      </c>
      <c r="E27" s="18">
        <f>E28+E30+E32+E33</f>
        <v>19450.600000000002</v>
      </c>
      <c r="F27" s="18">
        <f>F28+F30+F32+F33</f>
        <v>12792.6</v>
      </c>
      <c r="G27" s="18">
        <f>G28+G30+G32+G33</f>
        <v>4468</v>
      </c>
      <c r="H27" s="18">
        <f>H28+H30+H32+H33</f>
        <v>4284.2</v>
      </c>
      <c r="I27" s="28">
        <f t="shared" si="2"/>
        <v>22.971013747647884</v>
      </c>
      <c r="J27" s="28">
        <f t="shared" si="3"/>
        <v>33.489673717618</v>
      </c>
    </row>
    <row r="28" spans="1:10" ht="24.75" customHeight="1">
      <c r="A28" s="67"/>
      <c r="B28" s="72"/>
      <c r="C28" s="71"/>
      <c r="D28" s="18" t="s">
        <v>6</v>
      </c>
      <c r="E28" s="18">
        <f aca="true" t="shared" si="4" ref="E28:H31">E57</f>
        <v>19347.9</v>
      </c>
      <c r="F28" s="18">
        <f t="shared" si="4"/>
        <v>12689.9</v>
      </c>
      <c r="G28" s="18">
        <f t="shared" si="4"/>
        <v>4468</v>
      </c>
      <c r="H28" s="18">
        <f t="shared" si="4"/>
        <v>4284.2</v>
      </c>
      <c r="I28" s="28">
        <f t="shared" si="2"/>
        <v>23.09294548762398</v>
      </c>
      <c r="J28" s="28">
        <f t="shared" si="3"/>
        <v>33.76070733417915</v>
      </c>
    </row>
    <row r="29" spans="1:10" ht="78.75" customHeight="1">
      <c r="A29" s="67"/>
      <c r="B29" s="72"/>
      <c r="C29" s="71"/>
      <c r="D29" s="29" t="s">
        <v>189</v>
      </c>
      <c r="E29" s="18">
        <f>E58</f>
        <v>7.3</v>
      </c>
      <c r="F29" s="18">
        <f>F58</f>
        <v>7.3</v>
      </c>
      <c r="G29" s="18">
        <f t="shared" si="4"/>
        <v>0</v>
      </c>
      <c r="H29" s="18">
        <f t="shared" si="4"/>
        <v>0</v>
      </c>
      <c r="I29" s="18">
        <v>0</v>
      </c>
      <c r="J29" s="28">
        <f t="shared" si="3"/>
        <v>0</v>
      </c>
    </row>
    <row r="30" spans="1:10" ht="56.25">
      <c r="A30" s="67"/>
      <c r="B30" s="72"/>
      <c r="C30" s="71"/>
      <c r="D30" s="18" t="s">
        <v>7</v>
      </c>
      <c r="E30" s="18">
        <f t="shared" si="4"/>
        <v>102.7</v>
      </c>
      <c r="F30" s="18">
        <f t="shared" si="4"/>
        <v>102.7</v>
      </c>
      <c r="G30" s="18">
        <f t="shared" si="4"/>
        <v>0</v>
      </c>
      <c r="H30" s="18">
        <f t="shared" si="4"/>
        <v>0</v>
      </c>
      <c r="I30" s="18">
        <v>0</v>
      </c>
      <c r="J30" s="28">
        <f t="shared" si="3"/>
        <v>0</v>
      </c>
    </row>
    <row r="31" spans="1:10" ht="93.75" customHeight="1">
      <c r="A31" s="67"/>
      <c r="B31" s="72"/>
      <c r="C31" s="71"/>
      <c r="D31" s="29" t="s">
        <v>190</v>
      </c>
      <c r="E31" s="18">
        <f t="shared" si="4"/>
        <v>102.7</v>
      </c>
      <c r="F31" s="18">
        <f t="shared" si="4"/>
        <v>102.7</v>
      </c>
      <c r="G31" s="18">
        <f t="shared" si="4"/>
        <v>0</v>
      </c>
      <c r="H31" s="18">
        <f t="shared" si="4"/>
        <v>0</v>
      </c>
      <c r="I31" s="18">
        <v>0</v>
      </c>
      <c r="J31" s="28">
        <f t="shared" si="3"/>
        <v>0</v>
      </c>
    </row>
    <row r="32" spans="1:10" ht="37.5">
      <c r="A32" s="67"/>
      <c r="B32" s="72"/>
      <c r="C32" s="71"/>
      <c r="D32" s="18" t="s">
        <v>8</v>
      </c>
      <c r="E32" s="18">
        <f aca="true" t="shared" si="5" ref="E32:G33">E61</f>
        <v>0</v>
      </c>
      <c r="F32" s="18">
        <f t="shared" si="5"/>
        <v>0</v>
      </c>
      <c r="G32" s="18">
        <f t="shared" si="5"/>
        <v>0</v>
      </c>
      <c r="H32" s="18">
        <f>H61</f>
        <v>0</v>
      </c>
      <c r="I32" s="18">
        <v>0</v>
      </c>
      <c r="J32" s="28" t="e">
        <f t="shared" si="3"/>
        <v>#DIV/0!</v>
      </c>
    </row>
    <row r="33" spans="1:10" ht="56.25">
      <c r="A33" s="67"/>
      <c r="B33" s="72"/>
      <c r="C33" s="71"/>
      <c r="D33" s="18" t="s">
        <v>9</v>
      </c>
      <c r="E33" s="18">
        <f t="shared" si="5"/>
        <v>0</v>
      </c>
      <c r="F33" s="18">
        <f t="shared" si="5"/>
        <v>0</v>
      </c>
      <c r="G33" s="18">
        <f t="shared" si="5"/>
        <v>0</v>
      </c>
      <c r="H33" s="18">
        <f>H62</f>
        <v>0</v>
      </c>
      <c r="I33" s="18">
        <v>0</v>
      </c>
      <c r="J33" s="28" t="e">
        <f t="shared" si="3"/>
        <v>#DIV/0!</v>
      </c>
    </row>
    <row r="34" spans="1:14" ht="26.25" customHeight="1">
      <c r="A34" s="67"/>
      <c r="B34" s="72"/>
      <c r="C34" s="71" t="s">
        <v>13</v>
      </c>
      <c r="D34" s="18" t="s">
        <v>5</v>
      </c>
      <c r="E34" s="18">
        <f>E35+E37+E39+E40</f>
        <v>240228.9</v>
      </c>
      <c r="F34" s="18">
        <f>F35+F37+F39+F40</f>
        <v>168450</v>
      </c>
      <c r="G34" s="18">
        <f>G35+G37+G39+G40</f>
        <v>2577.7</v>
      </c>
      <c r="H34" s="18">
        <f>H35+H37+H39+H40</f>
        <v>2577.7</v>
      </c>
      <c r="I34" s="28">
        <f>G34/E34*100</f>
        <v>1.0730182754864215</v>
      </c>
      <c r="J34" s="28">
        <f t="shared" si="3"/>
        <v>1.5302463639062034</v>
      </c>
      <c r="K34" s="2"/>
      <c r="L34" s="2"/>
      <c r="M34" s="2"/>
      <c r="N34" s="2"/>
    </row>
    <row r="35" spans="1:10" ht="29.25" customHeight="1">
      <c r="A35" s="67"/>
      <c r="B35" s="72"/>
      <c r="C35" s="71"/>
      <c r="D35" s="18" t="s">
        <v>6</v>
      </c>
      <c r="E35" s="18">
        <f aca="true" t="shared" si="6" ref="E35:H37">E64</f>
        <v>100000</v>
      </c>
      <c r="F35" s="18">
        <f t="shared" si="6"/>
        <v>108000</v>
      </c>
      <c r="G35" s="18">
        <f t="shared" si="6"/>
        <v>2577.7</v>
      </c>
      <c r="H35" s="18">
        <f t="shared" si="6"/>
        <v>2577.7</v>
      </c>
      <c r="I35" s="28">
        <f>G35/E35*100</f>
        <v>2.5776999999999997</v>
      </c>
      <c r="J35" s="28">
        <f t="shared" si="3"/>
        <v>2.386759259259259</v>
      </c>
    </row>
    <row r="36" spans="1:10" ht="81" customHeight="1">
      <c r="A36" s="67"/>
      <c r="B36" s="72"/>
      <c r="C36" s="71"/>
      <c r="D36" s="29" t="s">
        <v>189</v>
      </c>
      <c r="E36" s="18">
        <f>E65</f>
        <v>30000</v>
      </c>
      <c r="F36" s="18">
        <f>F65</f>
        <v>31157.5</v>
      </c>
      <c r="G36" s="18">
        <f aca="true" t="shared" si="7" ref="E36:G40">G65</f>
        <v>0</v>
      </c>
      <c r="H36" s="18">
        <f>H65</f>
        <v>0</v>
      </c>
      <c r="I36" s="18">
        <v>0</v>
      </c>
      <c r="J36" s="28">
        <f t="shared" si="3"/>
        <v>0</v>
      </c>
    </row>
    <row r="37" spans="1:10" ht="56.25">
      <c r="A37" s="67"/>
      <c r="B37" s="72"/>
      <c r="C37" s="71"/>
      <c r="D37" s="18" t="s">
        <v>7</v>
      </c>
      <c r="E37" s="18">
        <f t="shared" si="6"/>
        <v>140228.9</v>
      </c>
      <c r="F37" s="18">
        <f t="shared" si="6"/>
        <v>60450</v>
      </c>
      <c r="G37" s="18">
        <f t="shared" si="6"/>
        <v>0</v>
      </c>
      <c r="H37" s="18">
        <f t="shared" si="6"/>
        <v>0</v>
      </c>
      <c r="I37" s="18">
        <v>0</v>
      </c>
      <c r="J37" s="28">
        <f t="shared" si="3"/>
        <v>0</v>
      </c>
    </row>
    <row r="38" spans="1:10" ht="94.5" customHeight="1">
      <c r="A38" s="67"/>
      <c r="B38" s="72"/>
      <c r="C38" s="71"/>
      <c r="D38" s="29" t="s">
        <v>190</v>
      </c>
      <c r="E38" s="18">
        <f t="shared" si="7"/>
        <v>140228.9</v>
      </c>
      <c r="F38" s="18">
        <f t="shared" si="7"/>
        <v>60450</v>
      </c>
      <c r="G38" s="18">
        <f t="shared" si="7"/>
        <v>0</v>
      </c>
      <c r="H38" s="18">
        <f>H67</f>
        <v>0</v>
      </c>
      <c r="I38" s="18">
        <v>0</v>
      </c>
      <c r="J38" s="28">
        <f t="shared" si="3"/>
        <v>0</v>
      </c>
    </row>
    <row r="39" spans="1:10" ht="56.25">
      <c r="A39" s="67"/>
      <c r="B39" s="72"/>
      <c r="C39" s="71"/>
      <c r="D39" s="18" t="s">
        <v>8</v>
      </c>
      <c r="E39" s="18">
        <f t="shared" si="7"/>
        <v>0</v>
      </c>
      <c r="F39" s="18">
        <f t="shared" si="7"/>
        <v>0</v>
      </c>
      <c r="G39" s="18">
        <f t="shared" si="7"/>
        <v>0</v>
      </c>
      <c r="H39" s="18">
        <f>H68</f>
        <v>0</v>
      </c>
      <c r="I39" s="18">
        <v>0</v>
      </c>
      <c r="J39" s="28" t="e">
        <f t="shared" si="3"/>
        <v>#DIV/0!</v>
      </c>
    </row>
    <row r="40" spans="1:10" ht="56.25">
      <c r="A40" s="67"/>
      <c r="B40" s="72"/>
      <c r="C40" s="71"/>
      <c r="D40" s="18" t="s">
        <v>9</v>
      </c>
      <c r="E40" s="18">
        <f t="shared" si="7"/>
        <v>0</v>
      </c>
      <c r="F40" s="18">
        <f t="shared" si="7"/>
        <v>0</v>
      </c>
      <c r="G40" s="18">
        <f t="shared" si="7"/>
        <v>0</v>
      </c>
      <c r="H40" s="18">
        <f>H69</f>
        <v>0</v>
      </c>
      <c r="I40" s="18">
        <v>0</v>
      </c>
      <c r="J40" s="28" t="e">
        <f t="shared" si="3"/>
        <v>#DIV/0!</v>
      </c>
    </row>
    <row r="41" spans="1:14" ht="30" customHeight="1">
      <c r="A41" s="67">
        <v>1</v>
      </c>
      <c r="B41" s="82" t="s">
        <v>14</v>
      </c>
      <c r="C41" s="71" t="s">
        <v>15</v>
      </c>
      <c r="D41" s="18" t="s">
        <v>5</v>
      </c>
      <c r="E41" s="18">
        <f>E42+E44+E46+E47</f>
        <v>936038.3</v>
      </c>
      <c r="F41" s="18">
        <f>F42+F44+F46+F47</f>
        <v>939247.2</v>
      </c>
      <c r="G41" s="18">
        <f>G42+G44+G46+G47</f>
        <v>385708.8</v>
      </c>
      <c r="H41" s="18">
        <f>H42+H44+H46+H47</f>
        <v>385525</v>
      </c>
      <c r="I41" s="28">
        <f>G41/E41*100</f>
        <v>41.20651900675432</v>
      </c>
      <c r="J41" s="28">
        <f t="shared" si="3"/>
        <v>41.046169741043684</v>
      </c>
      <c r="K41" s="2"/>
      <c r="L41" s="2"/>
      <c r="M41" s="2"/>
      <c r="N41" s="2"/>
    </row>
    <row r="42" spans="1:10" ht="33" customHeight="1">
      <c r="A42" s="69"/>
      <c r="B42" s="82"/>
      <c r="C42" s="71"/>
      <c r="D42" s="18" t="s">
        <v>6</v>
      </c>
      <c r="E42" s="31">
        <f>E50+E57+E64</f>
        <v>770269.8</v>
      </c>
      <c r="F42" s="18">
        <f aca="true" t="shared" si="8" ref="E42:H44">F50+F57+F64</f>
        <v>853919.1</v>
      </c>
      <c r="G42" s="18">
        <f t="shared" si="8"/>
        <v>384624.39999999997</v>
      </c>
      <c r="H42" s="18">
        <f t="shared" si="8"/>
        <v>384440.6</v>
      </c>
      <c r="I42" s="28">
        <f>G42/E42*100</f>
        <v>49.93372452094057</v>
      </c>
      <c r="J42" s="28">
        <f t="shared" si="3"/>
        <v>45.020728544425346</v>
      </c>
    </row>
    <row r="43" spans="1:10" ht="75" customHeight="1">
      <c r="A43" s="69"/>
      <c r="B43" s="82"/>
      <c r="C43" s="71"/>
      <c r="D43" s="29" t="s">
        <v>189</v>
      </c>
      <c r="E43" s="31">
        <f>E51+E58+E65</f>
        <v>33404.7</v>
      </c>
      <c r="F43" s="31">
        <f>F51+F58+F65</f>
        <v>34562.2</v>
      </c>
      <c r="G43" s="18">
        <v>0</v>
      </c>
      <c r="H43" s="18">
        <v>0</v>
      </c>
      <c r="I43" s="28">
        <v>0</v>
      </c>
      <c r="J43" s="28">
        <f t="shared" si="3"/>
        <v>0</v>
      </c>
    </row>
    <row r="44" spans="1:10" ht="56.25">
      <c r="A44" s="69"/>
      <c r="B44" s="82"/>
      <c r="C44" s="71"/>
      <c r="D44" s="18" t="s">
        <v>7</v>
      </c>
      <c r="E44" s="18">
        <f t="shared" si="8"/>
        <v>162861.5</v>
      </c>
      <c r="F44" s="18">
        <f t="shared" si="8"/>
        <v>85328.1</v>
      </c>
      <c r="G44" s="18">
        <f t="shared" si="8"/>
        <v>1084.4</v>
      </c>
      <c r="H44" s="18">
        <f t="shared" si="8"/>
        <v>1084.4</v>
      </c>
      <c r="I44" s="28">
        <v>0</v>
      </c>
      <c r="J44" s="28">
        <f t="shared" si="3"/>
        <v>1.2708591894112256</v>
      </c>
    </row>
    <row r="45" spans="1:10" ht="99" customHeight="1">
      <c r="A45" s="69"/>
      <c r="B45" s="82"/>
      <c r="C45" s="71"/>
      <c r="D45" s="29" t="s">
        <v>190</v>
      </c>
      <c r="E45" s="18">
        <v>3312.4</v>
      </c>
      <c r="F45" s="18">
        <v>3312.4</v>
      </c>
      <c r="G45" s="18">
        <v>0</v>
      </c>
      <c r="H45" s="18">
        <v>0</v>
      </c>
      <c r="I45" s="28">
        <v>0</v>
      </c>
      <c r="J45" s="28">
        <f t="shared" si="3"/>
        <v>0</v>
      </c>
    </row>
    <row r="46" spans="1:10" ht="56.25">
      <c r="A46" s="69"/>
      <c r="B46" s="82"/>
      <c r="C46" s="71"/>
      <c r="D46" s="18" t="s">
        <v>8</v>
      </c>
      <c r="E46" s="18">
        <f aca="true" t="shared" si="9" ref="E46:G47">E54+E61+E68</f>
        <v>100</v>
      </c>
      <c r="F46" s="18">
        <v>0</v>
      </c>
      <c r="G46" s="18">
        <f t="shared" si="9"/>
        <v>0</v>
      </c>
      <c r="H46" s="18">
        <f>H54+H61+H68</f>
        <v>0</v>
      </c>
      <c r="I46" s="28">
        <v>0</v>
      </c>
      <c r="J46" s="28" t="e">
        <f t="shared" si="3"/>
        <v>#DIV/0!</v>
      </c>
    </row>
    <row r="47" spans="1:10" ht="56.25">
      <c r="A47" s="69"/>
      <c r="B47" s="82"/>
      <c r="C47" s="71"/>
      <c r="D47" s="18" t="s">
        <v>9</v>
      </c>
      <c r="E47" s="18">
        <f t="shared" si="9"/>
        <v>2807</v>
      </c>
      <c r="F47" s="18">
        <v>0</v>
      </c>
      <c r="G47" s="18">
        <f t="shared" si="9"/>
        <v>0</v>
      </c>
      <c r="H47" s="18">
        <f>H55+H62+H69</f>
        <v>0</v>
      </c>
      <c r="I47" s="28">
        <v>0</v>
      </c>
      <c r="J47" s="28" t="e">
        <f t="shared" si="3"/>
        <v>#DIV/0!</v>
      </c>
    </row>
    <row r="48" spans="1:10" ht="18.75" customHeight="1">
      <c r="A48" s="25"/>
      <c r="B48" s="19"/>
      <c r="C48" s="76" t="s">
        <v>10</v>
      </c>
      <c r="D48" s="76"/>
      <c r="E48" s="76"/>
      <c r="F48" s="76"/>
      <c r="G48" s="76"/>
      <c r="H48" s="23"/>
      <c r="I48" s="20"/>
      <c r="J48" s="20"/>
    </row>
    <row r="49" spans="1:10" ht="26.25" customHeight="1">
      <c r="A49" s="67"/>
      <c r="B49" s="72"/>
      <c r="C49" s="71" t="s">
        <v>11</v>
      </c>
      <c r="D49" s="30" t="s">
        <v>16</v>
      </c>
      <c r="E49" s="18">
        <f>E50+E52+E54+E55</f>
        <v>676358.8</v>
      </c>
      <c r="F49" s="18">
        <f>F50+F52+F54+F55</f>
        <v>758004.6</v>
      </c>
      <c r="G49" s="18">
        <f>G50+G52+G54+G55</f>
        <v>378663.1</v>
      </c>
      <c r="H49" s="18">
        <f>H50+H52+H54+H55</f>
        <v>378663.1</v>
      </c>
      <c r="I49" s="28">
        <f>G49/E49*100</f>
        <v>55.98553607937088</v>
      </c>
      <c r="J49" s="28">
        <f>H49/F49*100</f>
        <v>49.955250931194875</v>
      </c>
    </row>
    <row r="50" spans="1:10" ht="25.5" customHeight="1">
      <c r="A50" s="67"/>
      <c r="B50" s="72"/>
      <c r="C50" s="71"/>
      <c r="D50" s="18" t="s">
        <v>6</v>
      </c>
      <c r="E50" s="18">
        <f>E71+E120+E190+E246+E281+E358+E410+E445+E466+E473+E438</f>
        <v>650921.9</v>
      </c>
      <c r="F50" s="18">
        <f>F71+F120+F190+F246+F281+F358+F410+F445+F466+F473+F438</f>
        <v>733229.2</v>
      </c>
      <c r="G50" s="18">
        <f>G71+G120+G190+G246+G281+G358+G410+G445+G466+G473+G438</f>
        <v>377578.69999999995</v>
      </c>
      <c r="H50" s="18">
        <f>H71+H120+H190+H246+H281+H358+H410+H445+H466+H473+H438</f>
        <v>377578.69999999995</v>
      </c>
      <c r="I50" s="28">
        <f>G50/E50*100</f>
        <v>58.006759336258305</v>
      </c>
      <c r="J50" s="28">
        <f aca="true" t="shared" si="10" ref="J50:J113">H50/F50*100</f>
        <v>51.49531688045157</v>
      </c>
    </row>
    <row r="51" spans="1:10" ht="80.25" customHeight="1">
      <c r="A51" s="67"/>
      <c r="B51" s="72"/>
      <c r="C51" s="71"/>
      <c r="D51" s="29" t="s">
        <v>189</v>
      </c>
      <c r="E51" s="18">
        <v>3397.4</v>
      </c>
      <c r="F51" s="18">
        <v>3397.4</v>
      </c>
      <c r="G51" s="18">
        <v>0</v>
      </c>
      <c r="H51" s="18">
        <v>0</v>
      </c>
      <c r="I51" s="28">
        <v>0</v>
      </c>
      <c r="J51" s="28">
        <f t="shared" si="10"/>
        <v>0</v>
      </c>
    </row>
    <row r="52" spans="1:10" ht="56.25">
      <c r="A52" s="67"/>
      <c r="B52" s="72"/>
      <c r="C52" s="71"/>
      <c r="D52" s="18" t="s">
        <v>7</v>
      </c>
      <c r="E52" s="18">
        <f>E73+E122+E192+E248+E283+E360+E412+E447+E468+E475+E440</f>
        <v>22529.9</v>
      </c>
      <c r="F52" s="18">
        <f>F73+F122+F192+F248+F283+F360+F412+F447+F468+F475+F440</f>
        <v>24775.4</v>
      </c>
      <c r="G52" s="18">
        <f>G73+G122+G192+G248+G283+G360+G412+G447+G468+G475+G440</f>
        <v>1084.4</v>
      </c>
      <c r="H52" s="18">
        <f>H73+H122+H192+H248+H283+H360+H412+H447+H468+H475+H440</f>
        <v>1084.4</v>
      </c>
      <c r="I52" s="18">
        <f>I73+I122+I192+I248+I283+I360+I412+I447+I468+I475+I440</f>
        <v>19.065032788902762</v>
      </c>
      <c r="J52" s="28">
        <f t="shared" si="10"/>
        <v>4.376922269670722</v>
      </c>
    </row>
    <row r="53" spans="1:10" ht="78.75" customHeight="1">
      <c r="A53" s="67"/>
      <c r="B53" s="72"/>
      <c r="C53" s="71"/>
      <c r="D53" s="29" t="s">
        <v>190</v>
      </c>
      <c r="E53" s="18">
        <v>22529.9</v>
      </c>
      <c r="F53" s="18">
        <v>24775.4</v>
      </c>
      <c r="G53" s="31">
        <v>0</v>
      </c>
      <c r="H53" s="18">
        <v>0</v>
      </c>
      <c r="I53" s="28">
        <v>0</v>
      </c>
      <c r="J53" s="28">
        <f t="shared" si="10"/>
        <v>0</v>
      </c>
    </row>
    <row r="54" spans="1:10" ht="56.25">
      <c r="A54" s="67"/>
      <c r="B54" s="72"/>
      <c r="C54" s="71"/>
      <c r="D54" s="18" t="s">
        <v>8</v>
      </c>
      <c r="E54" s="18">
        <f aca="true" t="shared" si="11" ref="E54:G55">E75+E124+E194+E250+E285+E362+E414+E449+E470+E477+E442</f>
        <v>100</v>
      </c>
      <c r="F54" s="18">
        <v>0</v>
      </c>
      <c r="G54" s="18">
        <f t="shared" si="11"/>
        <v>0</v>
      </c>
      <c r="H54" s="18">
        <f>H75+H124+H194+H250+H285+H362+H414+H449+H470+H477+H442</f>
        <v>0</v>
      </c>
      <c r="I54" s="28">
        <v>0</v>
      </c>
      <c r="J54" s="28" t="e">
        <f t="shared" si="10"/>
        <v>#DIV/0!</v>
      </c>
    </row>
    <row r="55" spans="1:10" ht="56.25">
      <c r="A55" s="67"/>
      <c r="B55" s="72"/>
      <c r="C55" s="71"/>
      <c r="D55" s="18" t="s">
        <v>9</v>
      </c>
      <c r="E55" s="18">
        <f t="shared" si="11"/>
        <v>2807</v>
      </c>
      <c r="F55" s="18">
        <v>0</v>
      </c>
      <c r="G55" s="18">
        <f t="shared" si="11"/>
        <v>0</v>
      </c>
      <c r="H55" s="18">
        <f>H76+H125+H195+H251+H286+H363+H415+H450+H471+H478+H443</f>
        <v>0</v>
      </c>
      <c r="I55" s="28">
        <v>0</v>
      </c>
      <c r="J55" s="28" t="e">
        <f t="shared" si="10"/>
        <v>#DIV/0!</v>
      </c>
    </row>
    <row r="56" spans="1:10" ht="33.75" customHeight="1">
      <c r="A56" s="67"/>
      <c r="B56" s="72"/>
      <c r="C56" s="71" t="s">
        <v>17</v>
      </c>
      <c r="D56" s="30" t="s">
        <v>16</v>
      </c>
      <c r="E56" s="18">
        <f>E57+E59+E61+E62</f>
        <v>19450.600000000002</v>
      </c>
      <c r="F56" s="18">
        <f>F57+F59+F61+F62</f>
        <v>12792.6</v>
      </c>
      <c r="G56" s="18">
        <f>G57+G59+G61+G62</f>
        <v>4468</v>
      </c>
      <c r="H56" s="18">
        <f>H57+H59+H61+H62</f>
        <v>4284.2</v>
      </c>
      <c r="I56" s="28">
        <f>G56/E56*100</f>
        <v>22.971013747647884</v>
      </c>
      <c r="J56" s="28">
        <f t="shared" si="10"/>
        <v>33.489673717618</v>
      </c>
    </row>
    <row r="57" spans="1:10" ht="36" customHeight="1">
      <c r="A57" s="67"/>
      <c r="B57" s="72"/>
      <c r="C57" s="71"/>
      <c r="D57" s="18" t="s">
        <v>6</v>
      </c>
      <c r="E57" s="18">
        <f>E197+E253+E288+E365+E480</f>
        <v>19347.9</v>
      </c>
      <c r="F57" s="18">
        <v>12689.9</v>
      </c>
      <c r="G57" s="18">
        <v>4468</v>
      </c>
      <c r="H57" s="18">
        <f aca="true" t="shared" si="12" ref="H57:H62">H197+H253+H288+H365+H480</f>
        <v>4284.2</v>
      </c>
      <c r="I57" s="28">
        <f>G57/E57*100</f>
        <v>23.09294548762398</v>
      </c>
      <c r="J57" s="28">
        <f t="shared" si="10"/>
        <v>33.76070733417915</v>
      </c>
    </row>
    <row r="58" spans="1:10" ht="75.75" customHeight="1">
      <c r="A58" s="67"/>
      <c r="B58" s="72"/>
      <c r="C58" s="71"/>
      <c r="D58" s="29" t="s">
        <v>189</v>
      </c>
      <c r="E58" s="18">
        <f>E198+E254+E289+E366+E481</f>
        <v>7.3</v>
      </c>
      <c r="F58" s="18">
        <f>F198+F254+F289+F366+F481</f>
        <v>7.3</v>
      </c>
      <c r="G58" s="18">
        <f>G198+G254+G289+G366+G481</f>
        <v>0</v>
      </c>
      <c r="H58" s="18">
        <f t="shared" si="12"/>
        <v>0</v>
      </c>
      <c r="I58" s="28">
        <v>0</v>
      </c>
      <c r="J58" s="28">
        <f t="shared" si="10"/>
        <v>0</v>
      </c>
    </row>
    <row r="59" spans="1:10" ht="56.25">
      <c r="A59" s="67"/>
      <c r="B59" s="72"/>
      <c r="C59" s="71"/>
      <c r="D59" s="18" t="s">
        <v>7</v>
      </c>
      <c r="E59" s="18">
        <f aca="true" t="shared" si="13" ref="E59:H60">E199+E255+E290+E367+E482</f>
        <v>102.7</v>
      </c>
      <c r="F59" s="18">
        <f t="shared" si="13"/>
        <v>102.7</v>
      </c>
      <c r="G59" s="18">
        <f t="shared" si="13"/>
        <v>0</v>
      </c>
      <c r="H59" s="18">
        <f t="shared" si="13"/>
        <v>0</v>
      </c>
      <c r="I59" s="28">
        <v>0</v>
      </c>
      <c r="J59" s="28">
        <f t="shared" si="10"/>
        <v>0</v>
      </c>
    </row>
    <row r="60" spans="1:10" ht="77.25" customHeight="1">
      <c r="A60" s="67"/>
      <c r="B60" s="72"/>
      <c r="C60" s="71"/>
      <c r="D60" s="29" t="s">
        <v>190</v>
      </c>
      <c r="E60" s="18">
        <f t="shared" si="13"/>
        <v>102.7</v>
      </c>
      <c r="F60" s="18">
        <f t="shared" si="13"/>
        <v>102.7</v>
      </c>
      <c r="G60" s="18">
        <f t="shared" si="13"/>
        <v>0</v>
      </c>
      <c r="H60" s="18">
        <f t="shared" si="13"/>
        <v>0</v>
      </c>
      <c r="I60" s="28">
        <v>0</v>
      </c>
      <c r="J60" s="28">
        <f t="shared" si="10"/>
        <v>0</v>
      </c>
    </row>
    <row r="61" spans="1:10" ht="56.25">
      <c r="A61" s="67"/>
      <c r="B61" s="72"/>
      <c r="C61" s="71"/>
      <c r="D61" s="18" t="s">
        <v>8</v>
      </c>
      <c r="E61" s="18">
        <f aca="true" t="shared" si="14" ref="E61:G62">E201+E257+E292+E369+E484</f>
        <v>0</v>
      </c>
      <c r="F61" s="18">
        <f t="shared" si="14"/>
        <v>0</v>
      </c>
      <c r="G61" s="18">
        <f t="shared" si="14"/>
        <v>0</v>
      </c>
      <c r="H61" s="18">
        <f t="shared" si="12"/>
        <v>0</v>
      </c>
      <c r="I61" s="28">
        <v>0</v>
      </c>
      <c r="J61" s="28" t="e">
        <f t="shared" si="10"/>
        <v>#DIV/0!</v>
      </c>
    </row>
    <row r="62" spans="1:10" ht="56.25">
      <c r="A62" s="67"/>
      <c r="B62" s="72"/>
      <c r="C62" s="71"/>
      <c r="D62" s="18" t="s">
        <v>9</v>
      </c>
      <c r="E62" s="18">
        <f t="shared" si="14"/>
        <v>0</v>
      </c>
      <c r="F62" s="18">
        <f t="shared" si="14"/>
        <v>0</v>
      </c>
      <c r="G62" s="18">
        <f t="shared" si="14"/>
        <v>0</v>
      </c>
      <c r="H62" s="18">
        <f t="shared" si="12"/>
        <v>0</v>
      </c>
      <c r="I62" s="28">
        <v>0</v>
      </c>
      <c r="J62" s="28" t="e">
        <f t="shared" si="10"/>
        <v>#DIV/0!</v>
      </c>
    </row>
    <row r="63" spans="1:10" ht="35.25" customHeight="1">
      <c r="A63" s="67"/>
      <c r="B63" s="72"/>
      <c r="C63" s="71" t="s">
        <v>13</v>
      </c>
      <c r="D63" s="30" t="s">
        <v>16</v>
      </c>
      <c r="E63" s="18">
        <f>E64+E66+E68+E69</f>
        <v>240228.9</v>
      </c>
      <c r="F63" s="18">
        <f>F64+F66+F68+F69</f>
        <v>168450</v>
      </c>
      <c r="G63" s="18">
        <f>G64+G66+G68+G69</f>
        <v>2577.7</v>
      </c>
      <c r="H63" s="18">
        <f>H64+H66+H68+H69</f>
        <v>2577.7</v>
      </c>
      <c r="I63" s="28">
        <f>G63/E63*100</f>
        <v>1.0730182754864215</v>
      </c>
      <c r="J63" s="28">
        <f t="shared" si="10"/>
        <v>1.5302463639062034</v>
      </c>
    </row>
    <row r="64" spans="1:16" ht="36" customHeight="1">
      <c r="A64" s="67"/>
      <c r="B64" s="72"/>
      <c r="C64" s="71"/>
      <c r="D64" s="18" t="s">
        <v>6</v>
      </c>
      <c r="E64" s="18">
        <f aca="true" t="shared" si="15" ref="E64:H65">E417+E424+E431+E452+E459</f>
        <v>100000</v>
      </c>
      <c r="F64" s="18">
        <f t="shared" si="15"/>
        <v>108000</v>
      </c>
      <c r="G64" s="18">
        <f t="shared" si="15"/>
        <v>2577.7</v>
      </c>
      <c r="H64" s="18">
        <f t="shared" si="15"/>
        <v>2577.7</v>
      </c>
      <c r="I64" s="28">
        <f>G64/E64*100</f>
        <v>2.5776999999999997</v>
      </c>
      <c r="J64" s="28">
        <f t="shared" si="10"/>
        <v>2.386759259259259</v>
      </c>
      <c r="K64" s="2"/>
      <c r="L64" s="2"/>
      <c r="M64" s="2"/>
      <c r="N64" s="2"/>
      <c r="O64" s="2"/>
      <c r="P64" s="2"/>
    </row>
    <row r="65" spans="1:16" ht="72.75" customHeight="1">
      <c r="A65" s="67"/>
      <c r="B65" s="72"/>
      <c r="C65" s="71"/>
      <c r="D65" s="29" t="s">
        <v>189</v>
      </c>
      <c r="E65" s="18">
        <f t="shared" si="15"/>
        <v>30000</v>
      </c>
      <c r="F65" s="18">
        <f t="shared" si="15"/>
        <v>31157.5</v>
      </c>
      <c r="G65" s="18">
        <f t="shared" si="15"/>
        <v>0</v>
      </c>
      <c r="H65" s="18">
        <f t="shared" si="15"/>
        <v>0</v>
      </c>
      <c r="I65" s="28"/>
      <c r="J65" s="28">
        <f t="shared" si="10"/>
        <v>0</v>
      </c>
      <c r="K65" s="2"/>
      <c r="L65" s="2"/>
      <c r="M65" s="2"/>
      <c r="N65" s="2"/>
      <c r="O65" s="2"/>
      <c r="P65" s="2"/>
    </row>
    <row r="66" spans="1:10" ht="56.25">
      <c r="A66" s="67"/>
      <c r="B66" s="72"/>
      <c r="C66" s="71"/>
      <c r="D66" s="18" t="s">
        <v>7</v>
      </c>
      <c r="E66" s="18">
        <f>E419+E426+E433+E454+E461</f>
        <v>140228.9</v>
      </c>
      <c r="F66" s="18">
        <v>60450</v>
      </c>
      <c r="G66" s="18">
        <f>G419+G426+G433+G454+G461</f>
        <v>0</v>
      </c>
      <c r="H66" s="18">
        <f>H419+H426+H433+H454+H461</f>
        <v>0</v>
      </c>
      <c r="I66" s="28">
        <v>0</v>
      </c>
      <c r="J66" s="28">
        <f t="shared" si="10"/>
        <v>0</v>
      </c>
    </row>
    <row r="67" spans="1:10" ht="96" customHeight="1">
      <c r="A67" s="67"/>
      <c r="B67" s="72"/>
      <c r="C67" s="71"/>
      <c r="D67" s="29" t="s">
        <v>190</v>
      </c>
      <c r="E67" s="18">
        <f>E420+E427+E434+E455+E462</f>
        <v>140228.9</v>
      </c>
      <c r="F67" s="18">
        <f>F420+F427+F434+F455+F462</f>
        <v>60450</v>
      </c>
      <c r="G67" s="18">
        <f>G420+G427+G434+G455+G462</f>
        <v>0</v>
      </c>
      <c r="H67" s="18">
        <f>H420+H427+H434+H455+H462</f>
        <v>0</v>
      </c>
      <c r="I67" s="28"/>
      <c r="J67" s="28">
        <f t="shared" si="10"/>
        <v>0</v>
      </c>
    </row>
    <row r="68" spans="1:10" ht="39" customHeight="1">
      <c r="A68" s="67"/>
      <c r="B68" s="72"/>
      <c r="C68" s="71"/>
      <c r="D68" s="18" t="s">
        <v>8</v>
      </c>
      <c r="E68" s="18">
        <f aca="true" t="shared" si="16" ref="E68:G69">E421+E428+E435+E456+E463</f>
        <v>0</v>
      </c>
      <c r="F68" s="18">
        <f t="shared" si="16"/>
        <v>0</v>
      </c>
      <c r="G68" s="18">
        <f t="shared" si="16"/>
        <v>0</v>
      </c>
      <c r="H68" s="18">
        <f>H421+H428+H435+H456+H463</f>
        <v>0</v>
      </c>
      <c r="I68" s="28">
        <v>0</v>
      </c>
      <c r="J68" s="28" t="e">
        <f t="shared" si="10"/>
        <v>#DIV/0!</v>
      </c>
    </row>
    <row r="69" spans="1:10" ht="56.25">
      <c r="A69" s="67"/>
      <c r="B69" s="72"/>
      <c r="C69" s="71"/>
      <c r="D69" s="18" t="s">
        <v>9</v>
      </c>
      <c r="E69" s="18">
        <f t="shared" si="16"/>
        <v>0</v>
      </c>
      <c r="F69" s="18">
        <f t="shared" si="16"/>
        <v>0</v>
      </c>
      <c r="G69" s="18">
        <f t="shared" si="16"/>
        <v>0</v>
      </c>
      <c r="H69" s="18">
        <f>H422+H429+H436+H457+H464</f>
        <v>0</v>
      </c>
      <c r="I69" s="28">
        <v>0</v>
      </c>
      <c r="J69" s="28" t="e">
        <f t="shared" si="10"/>
        <v>#DIV/0!</v>
      </c>
    </row>
    <row r="70" spans="1:10" ht="33.75" customHeight="1">
      <c r="A70" s="70" t="s">
        <v>18</v>
      </c>
      <c r="B70" s="72" t="s">
        <v>19</v>
      </c>
      <c r="C70" s="71" t="s">
        <v>11</v>
      </c>
      <c r="D70" s="18" t="s">
        <v>5</v>
      </c>
      <c r="E70" s="18">
        <f>E71+E73+E75+E76</f>
        <v>259</v>
      </c>
      <c r="F70" s="18">
        <f>F71+F73+F75+F76</f>
        <v>499</v>
      </c>
      <c r="G70" s="18">
        <f>G71+G73+G75+G76</f>
        <v>50</v>
      </c>
      <c r="H70" s="18">
        <f>H71+H73+H75+H76</f>
        <v>50</v>
      </c>
      <c r="I70" s="28">
        <f>G70/E70*100</f>
        <v>19.305019305019304</v>
      </c>
      <c r="J70" s="28">
        <f t="shared" si="10"/>
        <v>10.02004008016032</v>
      </c>
    </row>
    <row r="71" spans="1:10" ht="35.25" customHeight="1">
      <c r="A71" s="70"/>
      <c r="B71" s="72"/>
      <c r="C71" s="71"/>
      <c r="D71" s="18" t="s">
        <v>6</v>
      </c>
      <c r="E71" s="18">
        <f>E78+E85+E92+E99+E106+E113</f>
        <v>259</v>
      </c>
      <c r="F71" s="18">
        <f>F78+F85+F92+F99+F106+F113</f>
        <v>499</v>
      </c>
      <c r="G71" s="18">
        <f>G78+G85+G92+G99+G106+G113</f>
        <v>50</v>
      </c>
      <c r="H71" s="18">
        <f>H78+H85+H92+H99+H106+H113</f>
        <v>50</v>
      </c>
      <c r="I71" s="28">
        <f>G71/E71*100</f>
        <v>19.305019305019304</v>
      </c>
      <c r="J71" s="28">
        <f t="shared" si="10"/>
        <v>10.02004008016032</v>
      </c>
    </row>
    <row r="72" spans="1:10" ht="80.25" customHeight="1">
      <c r="A72" s="70"/>
      <c r="B72" s="72"/>
      <c r="C72" s="71"/>
      <c r="D72" s="29" t="s">
        <v>189</v>
      </c>
      <c r="E72" s="18">
        <v>0</v>
      </c>
      <c r="F72" s="18">
        <v>0</v>
      </c>
      <c r="G72" s="18">
        <v>0</v>
      </c>
      <c r="H72" s="18">
        <v>0</v>
      </c>
      <c r="I72" s="28">
        <v>0</v>
      </c>
      <c r="J72" s="28" t="e">
        <f t="shared" si="10"/>
        <v>#DIV/0!</v>
      </c>
    </row>
    <row r="73" spans="1:10" ht="56.25">
      <c r="A73" s="70"/>
      <c r="B73" s="72"/>
      <c r="C73" s="71"/>
      <c r="D73" s="18" t="s">
        <v>7</v>
      </c>
      <c r="E73" s="18">
        <v>0</v>
      </c>
      <c r="F73" s="18">
        <v>0</v>
      </c>
      <c r="G73" s="18">
        <v>0</v>
      </c>
      <c r="H73" s="18">
        <v>0</v>
      </c>
      <c r="I73" s="28">
        <v>0</v>
      </c>
      <c r="J73" s="28" t="e">
        <f t="shared" si="10"/>
        <v>#DIV/0!</v>
      </c>
    </row>
    <row r="74" spans="1:10" ht="100.5" customHeight="1">
      <c r="A74" s="70"/>
      <c r="B74" s="72"/>
      <c r="C74" s="71"/>
      <c r="D74" s="29" t="s">
        <v>190</v>
      </c>
      <c r="E74" s="18">
        <v>0</v>
      </c>
      <c r="F74" s="18">
        <v>0</v>
      </c>
      <c r="G74" s="18">
        <v>0</v>
      </c>
      <c r="H74" s="18">
        <v>0</v>
      </c>
      <c r="I74" s="28">
        <v>0</v>
      </c>
      <c r="J74" s="28" t="e">
        <f t="shared" si="10"/>
        <v>#DIV/0!</v>
      </c>
    </row>
    <row r="75" spans="1:10" ht="45.75" customHeight="1">
      <c r="A75" s="70"/>
      <c r="B75" s="72"/>
      <c r="C75" s="71"/>
      <c r="D75" s="18" t="s">
        <v>8</v>
      </c>
      <c r="E75" s="18">
        <v>0</v>
      </c>
      <c r="F75" s="18">
        <v>0</v>
      </c>
      <c r="G75" s="18">
        <v>0</v>
      </c>
      <c r="H75" s="18">
        <v>0</v>
      </c>
      <c r="I75" s="28">
        <v>0</v>
      </c>
      <c r="J75" s="28" t="e">
        <f t="shared" si="10"/>
        <v>#DIV/0!</v>
      </c>
    </row>
    <row r="76" spans="1:10" ht="56.25">
      <c r="A76" s="70"/>
      <c r="B76" s="72"/>
      <c r="C76" s="71"/>
      <c r="D76" s="18" t="s">
        <v>9</v>
      </c>
      <c r="E76" s="18">
        <v>0</v>
      </c>
      <c r="F76" s="18">
        <v>0</v>
      </c>
      <c r="G76" s="18">
        <v>0</v>
      </c>
      <c r="H76" s="18">
        <v>0</v>
      </c>
      <c r="I76" s="28">
        <v>0</v>
      </c>
      <c r="J76" s="28" t="e">
        <f t="shared" si="10"/>
        <v>#DIV/0!</v>
      </c>
    </row>
    <row r="77" spans="1:10" ht="27.75" customHeight="1">
      <c r="A77" s="70" t="s">
        <v>20</v>
      </c>
      <c r="B77" s="72" t="s">
        <v>21</v>
      </c>
      <c r="C77" s="71" t="s">
        <v>11</v>
      </c>
      <c r="D77" s="18" t="s">
        <v>5</v>
      </c>
      <c r="E77" s="18">
        <f>E78+E80+E82+E83</f>
        <v>40</v>
      </c>
      <c r="F77" s="18">
        <f>F78+F80+F82+F83</f>
        <v>140</v>
      </c>
      <c r="G77" s="18">
        <f>G78+G80+G82+G83</f>
        <v>20.5</v>
      </c>
      <c r="H77" s="18">
        <f>H78+H80+H82+H83</f>
        <v>20.5</v>
      </c>
      <c r="I77" s="28">
        <f>G77/E77*100</f>
        <v>51.24999999999999</v>
      </c>
      <c r="J77" s="28">
        <f t="shared" si="10"/>
        <v>14.642857142857144</v>
      </c>
    </row>
    <row r="78" spans="1:10" ht="27.75" customHeight="1">
      <c r="A78" s="70"/>
      <c r="B78" s="72"/>
      <c r="C78" s="71"/>
      <c r="D78" s="18" t="s">
        <v>6</v>
      </c>
      <c r="E78" s="18">
        <v>40</v>
      </c>
      <c r="F78" s="18">
        <v>140</v>
      </c>
      <c r="G78" s="18">
        <v>20.5</v>
      </c>
      <c r="H78" s="18">
        <v>20.5</v>
      </c>
      <c r="I78" s="28">
        <f>G78/E78*100</f>
        <v>51.24999999999999</v>
      </c>
      <c r="J78" s="28">
        <f t="shared" si="10"/>
        <v>14.642857142857144</v>
      </c>
    </row>
    <row r="79" spans="1:10" ht="73.5" customHeight="1">
      <c r="A79" s="70"/>
      <c r="B79" s="72"/>
      <c r="C79" s="71"/>
      <c r="D79" s="29" t="s">
        <v>189</v>
      </c>
      <c r="E79" s="18">
        <v>0</v>
      </c>
      <c r="F79" s="18">
        <v>0</v>
      </c>
      <c r="G79" s="18">
        <v>0</v>
      </c>
      <c r="H79" s="18">
        <v>0</v>
      </c>
      <c r="I79" s="28">
        <v>0</v>
      </c>
      <c r="J79" s="28" t="e">
        <f t="shared" si="10"/>
        <v>#DIV/0!</v>
      </c>
    </row>
    <row r="80" spans="1:10" ht="57" customHeight="1">
      <c r="A80" s="70"/>
      <c r="B80" s="72"/>
      <c r="C80" s="71"/>
      <c r="D80" s="18" t="s">
        <v>7</v>
      </c>
      <c r="E80" s="18">
        <v>0</v>
      </c>
      <c r="F80" s="18">
        <v>0</v>
      </c>
      <c r="G80" s="18">
        <v>0</v>
      </c>
      <c r="H80" s="18">
        <v>0</v>
      </c>
      <c r="I80" s="28">
        <v>0</v>
      </c>
      <c r="J80" s="28" t="e">
        <f t="shared" si="10"/>
        <v>#DIV/0!</v>
      </c>
    </row>
    <row r="81" spans="1:10" ht="99.75" customHeight="1">
      <c r="A81" s="70"/>
      <c r="B81" s="72"/>
      <c r="C81" s="71"/>
      <c r="D81" s="29" t="s">
        <v>190</v>
      </c>
      <c r="E81" s="18">
        <v>0</v>
      </c>
      <c r="F81" s="18">
        <v>0</v>
      </c>
      <c r="G81" s="18">
        <v>0</v>
      </c>
      <c r="H81" s="18">
        <v>0</v>
      </c>
      <c r="I81" s="28">
        <v>0</v>
      </c>
      <c r="J81" s="28" t="e">
        <f t="shared" si="10"/>
        <v>#DIV/0!</v>
      </c>
    </row>
    <row r="82" spans="1:10" ht="41.25" customHeight="1">
      <c r="A82" s="70"/>
      <c r="B82" s="72"/>
      <c r="C82" s="71"/>
      <c r="D82" s="18" t="s">
        <v>8</v>
      </c>
      <c r="E82" s="18">
        <v>0</v>
      </c>
      <c r="F82" s="18">
        <v>0</v>
      </c>
      <c r="G82" s="18">
        <v>0</v>
      </c>
      <c r="H82" s="18">
        <v>0</v>
      </c>
      <c r="I82" s="28">
        <v>0</v>
      </c>
      <c r="J82" s="28" t="e">
        <f t="shared" si="10"/>
        <v>#DIV/0!</v>
      </c>
    </row>
    <row r="83" spans="1:10" ht="56.25">
      <c r="A83" s="70"/>
      <c r="B83" s="72"/>
      <c r="C83" s="71"/>
      <c r="D83" s="18" t="s">
        <v>9</v>
      </c>
      <c r="E83" s="18">
        <v>0</v>
      </c>
      <c r="F83" s="18">
        <v>0</v>
      </c>
      <c r="G83" s="18">
        <v>0</v>
      </c>
      <c r="H83" s="18">
        <v>0</v>
      </c>
      <c r="I83" s="28">
        <v>0</v>
      </c>
      <c r="J83" s="28" t="e">
        <f t="shared" si="10"/>
        <v>#DIV/0!</v>
      </c>
    </row>
    <row r="84" spans="1:10" ht="30" customHeight="1">
      <c r="A84" s="70" t="s">
        <v>22</v>
      </c>
      <c r="B84" s="72" t="s">
        <v>23</v>
      </c>
      <c r="C84" s="71" t="s">
        <v>11</v>
      </c>
      <c r="D84" s="18" t="s">
        <v>5</v>
      </c>
      <c r="E84" s="18">
        <f>E85+E87+E89+E90</f>
        <v>10</v>
      </c>
      <c r="F84" s="18">
        <f>F85+F87+F89+F90</f>
        <v>20</v>
      </c>
      <c r="G84" s="18">
        <f>G85+G87+G89+G90</f>
        <v>0</v>
      </c>
      <c r="H84" s="18">
        <f>H85+H87+H89+H90</f>
        <v>0</v>
      </c>
      <c r="I84" s="28">
        <f>G84/E84*100</f>
        <v>0</v>
      </c>
      <c r="J84" s="28">
        <f t="shared" si="10"/>
        <v>0</v>
      </c>
    </row>
    <row r="85" spans="1:10" ht="32.25" customHeight="1">
      <c r="A85" s="70"/>
      <c r="B85" s="72"/>
      <c r="C85" s="71"/>
      <c r="D85" s="18" t="s">
        <v>6</v>
      </c>
      <c r="E85" s="18">
        <v>10</v>
      </c>
      <c r="F85" s="18">
        <v>20</v>
      </c>
      <c r="G85" s="18">
        <v>0</v>
      </c>
      <c r="H85" s="18">
        <v>0</v>
      </c>
      <c r="I85" s="28">
        <v>0</v>
      </c>
      <c r="J85" s="28">
        <f t="shared" si="10"/>
        <v>0</v>
      </c>
    </row>
    <row r="86" spans="1:10" ht="78" customHeight="1">
      <c r="A86" s="70"/>
      <c r="B86" s="72"/>
      <c r="C86" s="71"/>
      <c r="D86" s="29" t="s">
        <v>189</v>
      </c>
      <c r="E86" s="18">
        <v>0</v>
      </c>
      <c r="F86" s="18">
        <v>0</v>
      </c>
      <c r="G86" s="18">
        <v>0</v>
      </c>
      <c r="H86" s="18">
        <v>0</v>
      </c>
      <c r="I86" s="28">
        <v>0</v>
      </c>
      <c r="J86" s="28" t="e">
        <f t="shared" si="10"/>
        <v>#DIV/0!</v>
      </c>
    </row>
    <row r="87" spans="1:10" ht="56.25">
      <c r="A87" s="70"/>
      <c r="B87" s="72"/>
      <c r="C87" s="71"/>
      <c r="D87" s="18" t="s">
        <v>7</v>
      </c>
      <c r="E87" s="18">
        <v>0</v>
      </c>
      <c r="F87" s="18">
        <v>0</v>
      </c>
      <c r="G87" s="18">
        <v>0</v>
      </c>
      <c r="H87" s="18">
        <v>0</v>
      </c>
      <c r="I87" s="28">
        <v>0</v>
      </c>
      <c r="J87" s="28" t="e">
        <f t="shared" si="10"/>
        <v>#DIV/0!</v>
      </c>
    </row>
    <row r="88" spans="1:10" ht="96.75" customHeight="1">
      <c r="A88" s="70"/>
      <c r="B88" s="72"/>
      <c r="C88" s="71"/>
      <c r="D88" s="29" t="s">
        <v>190</v>
      </c>
      <c r="E88" s="18">
        <v>0</v>
      </c>
      <c r="F88" s="18">
        <v>0</v>
      </c>
      <c r="G88" s="18">
        <v>0</v>
      </c>
      <c r="H88" s="18">
        <v>0</v>
      </c>
      <c r="I88" s="28">
        <v>0</v>
      </c>
      <c r="J88" s="28" t="e">
        <f t="shared" si="10"/>
        <v>#DIV/0!</v>
      </c>
    </row>
    <row r="89" spans="1:10" ht="46.5" customHeight="1">
      <c r="A89" s="70"/>
      <c r="B89" s="72"/>
      <c r="C89" s="71"/>
      <c r="D89" s="18" t="s">
        <v>8</v>
      </c>
      <c r="E89" s="18">
        <v>0</v>
      </c>
      <c r="F89" s="18">
        <v>0</v>
      </c>
      <c r="G89" s="18">
        <v>0</v>
      </c>
      <c r="H89" s="18">
        <v>0</v>
      </c>
      <c r="I89" s="28">
        <v>0</v>
      </c>
      <c r="J89" s="28" t="e">
        <f t="shared" si="10"/>
        <v>#DIV/0!</v>
      </c>
    </row>
    <row r="90" spans="1:10" ht="56.25">
      <c r="A90" s="70"/>
      <c r="B90" s="72"/>
      <c r="C90" s="71"/>
      <c r="D90" s="18" t="s">
        <v>9</v>
      </c>
      <c r="E90" s="18">
        <v>0</v>
      </c>
      <c r="F90" s="18">
        <v>0</v>
      </c>
      <c r="G90" s="18">
        <v>0</v>
      </c>
      <c r="H90" s="18">
        <v>0</v>
      </c>
      <c r="I90" s="28">
        <v>0</v>
      </c>
      <c r="J90" s="28" t="e">
        <f t="shared" si="10"/>
        <v>#DIV/0!</v>
      </c>
    </row>
    <row r="91" spans="1:10" ht="27.75" customHeight="1">
      <c r="A91" s="70" t="s">
        <v>24</v>
      </c>
      <c r="B91" s="72" t="s">
        <v>25</v>
      </c>
      <c r="C91" s="71" t="s">
        <v>11</v>
      </c>
      <c r="D91" s="18" t="s">
        <v>5</v>
      </c>
      <c r="E91" s="18">
        <f>E92+E94+E96+E97</f>
        <v>100</v>
      </c>
      <c r="F91" s="18">
        <f>F92+F94+F96+F97</f>
        <v>110</v>
      </c>
      <c r="G91" s="18">
        <f>G92+G94+G96+G97</f>
        <v>0</v>
      </c>
      <c r="H91" s="18">
        <f>H92+H94+H96+H97</f>
        <v>0</v>
      </c>
      <c r="I91" s="28">
        <f>G91/E91*100</f>
        <v>0</v>
      </c>
      <c r="J91" s="28">
        <f t="shared" si="10"/>
        <v>0</v>
      </c>
    </row>
    <row r="92" spans="1:10" ht="30" customHeight="1">
      <c r="A92" s="70"/>
      <c r="B92" s="72"/>
      <c r="C92" s="71"/>
      <c r="D92" s="18" t="s">
        <v>6</v>
      </c>
      <c r="E92" s="18">
        <v>100</v>
      </c>
      <c r="F92" s="18">
        <v>110</v>
      </c>
      <c r="G92" s="18">
        <v>0</v>
      </c>
      <c r="H92" s="18">
        <v>0</v>
      </c>
      <c r="I92" s="28">
        <v>0</v>
      </c>
      <c r="J92" s="28">
        <f t="shared" si="10"/>
        <v>0</v>
      </c>
    </row>
    <row r="93" spans="1:10" ht="75.75" customHeight="1">
      <c r="A93" s="70"/>
      <c r="B93" s="72"/>
      <c r="C93" s="71"/>
      <c r="D93" s="29" t="s">
        <v>189</v>
      </c>
      <c r="E93" s="18">
        <v>0</v>
      </c>
      <c r="F93" s="18">
        <v>0</v>
      </c>
      <c r="G93" s="18">
        <v>0</v>
      </c>
      <c r="H93" s="18">
        <v>0</v>
      </c>
      <c r="I93" s="28">
        <v>0</v>
      </c>
      <c r="J93" s="28" t="e">
        <f t="shared" si="10"/>
        <v>#DIV/0!</v>
      </c>
    </row>
    <row r="94" spans="1:10" ht="56.25">
      <c r="A94" s="70"/>
      <c r="B94" s="72"/>
      <c r="C94" s="71"/>
      <c r="D94" s="18" t="s">
        <v>7</v>
      </c>
      <c r="E94" s="18">
        <v>0</v>
      </c>
      <c r="F94" s="18">
        <v>0</v>
      </c>
      <c r="G94" s="18">
        <v>0</v>
      </c>
      <c r="H94" s="18">
        <v>0</v>
      </c>
      <c r="I94" s="28">
        <v>0</v>
      </c>
      <c r="J94" s="28" t="e">
        <f t="shared" si="10"/>
        <v>#DIV/0!</v>
      </c>
    </row>
    <row r="95" spans="1:10" ht="98.25" customHeight="1">
      <c r="A95" s="70"/>
      <c r="B95" s="72"/>
      <c r="C95" s="71"/>
      <c r="D95" s="29" t="s">
        <v>190</v>
      </c>
      <c r="E95" s="18">
        <v>0</v>
      </c>
      <c r="F95" s="18">
        <v>0</v>
      </c>
      <c r="G95" s="18">
        <v>0</v>
      </c>
      <c r="H95" s="18">
        <v>0</v>
      </c>
      <c r="I95" s="28">
        <v>0</v>
      </c>
      <c r="J95" s="28" t="e">
        <f t="shared" si="10"/>
        <v>#DIV/0!</v>
      </c>
    </row>
    <row r="96" spans="1:10" ht="46.5" customHeight="1">
      <c r="A96" s="70"/>
      <c r="B96" s="72"/>
      <c r="C96" s="71"/>
      <c r="D96" s="18" t="s">
        <v>8</v>
      </c>
      <c r="E96" s="18">
        <v>0</v>
      </c>
      <c r="F96" s="18">
        <v>0</v>
      </c>
      <c r="G96" s="18">
        <v>0</v>
      </c>
      <c r="H96" s="18">
        <v>0</v>
      </c>
      <c r="I96" s="28">
        <v>0</v>
      </c>
      <c r="J96" s="28" t="e">
        <f t="shared" si="10"/>
        <v>#DIV/0!</v>
      </c>
    </row>
    <row r="97" spans="1:10" ht="56.25">
      <c r="A97" s="70"/>
      <c r="B97" s="72"/>
      <c r="C97" s="71"/>
      <c r="D97" s="18" t="s">
        <v>9</v>
      </c>
      <c r="E97" s="18">
        <v>0</v>
      </c>
      <c r="F97" s="18">
        <v>0</v>
      </c>
      <c r="G97" s="18">
        <v>0</v>
      </c>
      <c r="H97" s="18">
        <v>0</v>
      </c>
      <c r="I97" s="28">
        <v>0</v>
      </c>
      <c r="J97" s="28" t="e">
        <f t="shared" si="10"/>
        <v>#DIV/0!</v>
      </c>
    </row>
    <row r="98" spans="1:10" ht="26.25" customHeight="1">
      <c r="A98" s="70" t="s">
        <v>26</v>
      </c>
      <c r="B98" s="72" t="s">
        <v>27</v>
      </c>
      <c r="C98" s="71" t="s">
        <v>11</v>
      </c>
      <c r="D98" s="18" t="s">
        <v>5</v>
      </c>
      <c r="E98" s="18">
        <f>E99+E101+E103+E104</f>
        <v>59</v>
      </c>
      <c r="F98" s="18">
        <f>F99+F101+F103+F104</f>
        <v>59</v>
      </c>
      <c r="G98" s="18">
        <f>G99+G101+G103+G104</f>
        <v>0</v>
      </c>
      <c r="H98" s="18">
        <f>H99+H101+H103+H104</f>
        <v>0</v>
      </c>
      <c r="I98" s="28">
        <v>0</v>
      </c>
      <c r="J98" s="28">
        <f t="shared" si="10"/>
        <v>0</v>
      </c>
    </row>
    <row r="99" spans="1:10" ht="26.25" customHeight="1">
      <c r="A99" s="70"/>
      <c r="B99" s="72"/>
      <c r="C99" s="71"/>
      <c r="D99" s="18" t="s">
        <v>6</v>
      </c>
      <c r="E99" s="18">
        <v>59</v>
      </c>
      <c r="F99" s="18">
        <v>59</v>
      </c>
      <c r="G99" s="18">
        <v>0</v>
      </c>
      <c r="H99" s="18">
        <v>0</v>
      </c>
      <c r="I99" s="28">
        <v>0</v>
      </c>
      <c r="J99" s="28">
        <f t="shared" si="10"/>
        <v>0</v>
      </c>
    </row>
    <row r="100" spans="1:10" ht="75.75" customHeight="1">
      <c r="A100" s="70"/>
      <c r="B100" s="72"/>
      <c r="C100" s="71"/>
      <c r="D100" s="29" t="s">
        <v>189</v>
      </c>
      <c r="E100" s="18">
        <v>0</v>
      </c>
      <c r="F100" s="18">
        <v>0</v>
      </c>
      <c r="G100" s="18">
        <v>0</v>
      </c>
      <c r="H100" s="18">
        <v>0</v>
      </c>
      <c r="I100" s="28">
        <v>0</v>
      </c>
      <c r="J100" s="28" t="e">
        <f t="shared" si="10"/>
        <v>#DIV/0!</v>
      </c>
    </row>
    <row r="101" spans="1:10" ht="56.25">
      <c r="A101" s="70"/>
      <c r="B101" s="72"/>
      <c r="C101" s="71"/>
      <c r="D101" s="18" t="s">
        <v>7</v>
      </c>
      <c r="E101" s="18">
        <v>0</v>
      </c>
      <c r="F101" s="18">
        <v>0</v>
      </c>
      <c r="G101" s="18">
        <v>0</v>
      </c>
      <c r="H101" s="18">
        <v>0</v>
      </c>
      <c r="I101" s="28">
        <v>0</v>
      </c>
      <c r="J101" s="28" t="e">
        <f t="shared" si="10"/>
        <v>#DIV/0!</v>
      </c>
    </row>
    <row r="102" spans="1:10" ht="75" customHeight="1">
      <c r="A102" s="70"/>
      <c r="B102" s="72"/>
      <c r="C102" s="71"/>
      <c r="D102" s="29" t="s">
        <v>190</v>
      </c>
      <c r="E102" s="18">
        <v>0</v>
      </c>
      <c r="F102" s="18">
        <v>0</v>
      </c>
      <c r="G102" s="18">
        <v>0</v>
      </c>
      <c r="H102" s="18">
        <v>0</v>
      </c>
      <c r="I102" s="28">
        <v>0</v>
      </c>
      <c r="J102" s="28" t="e">
        <f t="shared" si="10"/>
        <v>#DIV/0!</v>
      </c>
    </row>
    <row r="103" spans="1:10" ht="56.25">
      <c r="A103" s="70"/>
      <c r="B103" s="72"/>
      <c r="C103" s="71"/>
      <c r="D103" s="18" t="s">
        <v>8</v>
      </c>
      <c r="E103" s="18">
        <v>0</v>
      </c>
      <c r="F103" s="18">
        <v>0</v>
      </c>
      <c r="G103" s="18">
        <v>0</v>
      </c>
      <c r="H103" s="18">
        <v>0</v>
      </c>
      <c r="I103" s="28">
        <v>0</v>
      </c>
      <c r="J103" s="28" t="e">
        <f t="shared" si="10"/>
        <v>#DIV/0!</v>
      </c>
    </row>
    <row r="104" spans="1:10" ht="56.25">
      <c r="A104" s="70"/>
      <c r="B104" s="72"/>
      <c r="C104" s="71"/>
      <c r="D104" s="18" t="s">
        <v>9</v>
      </c>
      <c r="E104" s="18">
        <v>0</v>
      </c>
      <c r="F104" s="18">
        <v>0</v>
      </c>
      <c r="G104" s="18">
        <v>0</v>
      </c>
      <c r="H104" s="18">
        <v>0</v>
      </c>
      <c r="I104" s="28">
        <v>0</v>
      </c>
      <c r="J104" s="28" t="e">
        <f t="shared" si="10"/>
        <v>#DIV/0!</v>
      </c>
    </row>
    <row r="105" spans="1:10" ht="28.5" customHeight="1">
      <c r="A105" s="70" t="s">
        <v>29</v>
      </c>
      <c r="B105" s="72" t="s">
        <v>28</v>
      </c>
      <c r="C105" s="71" t="s">
        <v>11</v>
      </c>
      <c r="D105" s="18" t="s">
        <v>5</v>
      </c>
      <c r="E105" s="18">
        <f>E106+E108+E110+E111</f>
        <v>0</v>
      </c>
      <c r="F105" s="18">
        <f>F106+F108+F110+F111</f>
        <v>70</v>
      </c>
      <c r="G105" s="18">
        <f>G106+G108+G110+G111</f>
        <v>0</v>
      </c>
      <c r="H105" s="18">
        <f>H106+H108+H110+H111</f>
        <v>0</v>
      </c>
      <c r="I105" s="28">
        <v>0</v>
      </c>
      <c r="J105" s="28">
        <f t="shared" si="10"/>
        <v>0</v>
      </c>
    </row>
    <row r="106" spans="1:10" ht="32.25" customHeight="1">
      <c r="A106" s="70"/>
      <c r="B106" s="72"/>
      <c r="C106" s="71"/>
      <c r="D106" s="18" t="s">
        <v>6</v>
      </c>
      <c r="E106" s="18">
        <v>0</v>
      </c>
      <c r="F106" s="18">
        <v>70</v>
      </c>
      <c r="G106" s="18">
        <v>0</v>
      </c>
      <c r="H106" s="18">
        <v>0</v>
      </c>
      <c r="I106" s="28">
        <v>0</v>
      </c>
      <c r="J106" s="28">
        <f t="shared" si="10"/>
        <v>0</v>
      </c>
    </row>
    <row r="107" spans="1:10" ht="77.25" customHeight="1">
      <c r="A107" s="70"/>
      <c r="B107" s="72"/>
      <c r="C107" s="71"/>
      <c r="D107" s="29" t="s">
        <v>189</v>
      </c>
      <c r="E107" s="18">
        <v>0</v>
      </c>
      <c r="F107" s="18">
        <v>0</v>
      </c>
      <c r="G107" s="18">
        <v>0</v>
      </c>
      <c r="H107" s="18">
        <v>0</v>
      </c>
      <c r="I107" s="28">
        <v>0</v>
      </c>
      <c r="J107" s="28" t="e">
        <f t="shared" si="10"/>
        <v>#DIV/0!</v>
      </c>
    </row>
    <row r="108" spans="1:10" ht="56.25">
      <c r="A108" s="70"/>
      <c r="B108" s="72"/>
      <c r="C108" s="71"/>
      <c r="D108" s="18" t="s">
        <v>7</v>
      </c>
      <c r="E108" s="18">
        <v>0</v>
      </c>
      <c r="F108" s="18">
        <v>0</v>
      </c>
      <c r="G108" s="18">
        <v>0</v>
      </c>
      <c r="H108" s="18">
        <v>0</v>
      </c>
      <c r="I108" s="28">
        <v>0</v>
      </c>
      <c r="J108" s="28" t="e">
        <f t="shared" si="10"/>
        <v>#DIV/0!</v>
      </c>
    </row>
    <row r="109" spans="1:10" ht="99.75" customHeight="1">
      <c r="A109" s="70"/>
      <c r="B109" s="72"/>
      <c r="C109" s="71"/>
      <c r="D109" s="29" t="s">
        <v>190</v>
      </c>
      <c r="E109" s="18">
        <v>0</v>
      </c>
      <c r="F109" s="18">
        <v>0</v>
      </c>
      <c r="G109" s="18">
        <v>0</v>
      </c>
      <c r="H109" s="18">
        <v>0</v>
      </c>
      <c r="I109" s="28">
        <v>0</v>
      </c>
      <c r="J109" s="28" t="e">
        <f t="shared" si="10"/>
        <v>#DIV/0!</v>
      </c>
    </row>
    <row r="110" spans="1:10" ht="56.25">
      <c r="A110" s="70"/>
      <c r="B110" s="72"/>
      <c r="C110" s="71"/>
      <c r="D110" s="18" t="s">
        <v>8</v>
      </c>
      <c r="E110" s="18">
        <v>0</v>
      </c>
      <c r="F110" s="18">
        <v>0</v>
      </c>
      <c r="G110" s="18">
        <v>0</v>
      </c>
      <c r="H110" s="18">
        <v>0</v>
      </c>
      <c r="I110" s="28">
        <v>0</v>
      </c>
      <c r="J110" s="28" t="e">
        <f t="shared" si="10"/>
        <v>#DIV/0!</v>
      </c>
    </row>
    <row r="111" spans="1:10" ht="56.25">
      <c r="A111" s="70"/>
      <c r="B111" s="72"/>
      <c r="C111" s="71"/>
      <c r="D111" s="18" t="s">
        <v>9</v>
      </c>
      <c r="E111" s="18">
        <v>0</v>
      </c>
      <c r="F111" s="18">
        <v>0</v>
      </c>
      <c r="G111" s="18">
        <v>0</v>
      </c>
      <c r="H111" s="18">
        <v>0</v>
      </c>
      <c r="I111" s="28">
        <v>0</v>
      </c>
      <c r="J111" s="28" t="e">
        <f t="shared" si="10"/>
        <v>#DIV/0!</v>
      </c>
    </row>
    <row r="112" spans="1:10" ht="28.5" customHeight="1">
      <c r="A112" s="70" t="s">
        <v>168</v>
      </c>
      <c r="B112" s="72" t="s">
        <v>167</v>
      </c>
      <c r="C112" s="71" t="s">
        <v>11</v>
      </c>
      <c r="D112" s="18" t="s">
        <v>5</v>
      </c>
      <c r="E112" s="18">
        <f>E113+E115+E117+E118</f>
        <v>50</v>
      </c>
      <c r="F112" s="18">
        <f>F113+F115+F117+F118</f>
        <v>100</v>
      </c>
      <c r="G112" s="18">
        <f>G113+G115+G117+G118</f>
        <v>29.5</v>
      </c>
      <c r="H112" s="18">
        <f>H113+H115+H117+H118</f>
        <v>29.5</v>
      </c>
      <c r="I112" s="28">
        <f>G112/E112*100</f>
        <v>59</v>
      </c>
      <c r="J112" s="28">
        <f t="shared" si="10"/>
        <v>29.5</v>
      </c>
    </row>
    <row r="113" spans="1:10" ht="27" customHeight="1">
      <c r="A113" s="70"/>
      <c r="B113" s="72"/>
      <c r="C113" s="71"/>
      <c r="D113" s="18" t="s">
        <v>6</v>
      </c>
      <c r="E113" s="18">
        <v>50</v>
      </c>
      <c r="F113" s="18">
        <v>100</v>
      </c>
      <c r="G113" s="18">
        <v>29.5</v>
      </c>
      <c r="H113" s="18">
        <v>29.5</v>
      </c>
      <c r="I113" s="28">
        <f>G113/E113*100</f>
        <v>59</v>
      </c>
      <c r="J113" s="28">
        <f t="shared" si="10"/>
        <v>29.5</v>
      </c>
    </row>
    <row r="114" spans="1:10" ht="81.75" customHeight="1">
      <c r="A114" s="70"/>
      <c r="B114" s="72"/>
      <c r="C114" s="71"/>
      <c r="D114" s="29" t="s">
        <v>189</v>
      </c>
      <c r="E114" s="18">
        <v>0</v>
      </c>
      <c r="F114" s="18">
        <v>0</v>
      </c>
      <c r="G114" s="18">
        <v>0</v>
      </c>
      <c r="H114" s="18">
        <v>0</v>
      </c>
      <c r="I114" s="28">
        <v>0</v>
      </c>
      <c r="J114" s="28" t="e">
        <f aca="true" t="shared" si="17" ref="J114:J177">H114/F114*100</f>
        <v>#DIV/0!</v>
      </c>
    </row>
    <row r="115" spans="1:10" ht="56.25">
      <c r="A115" s="70"/>
      <c r="B115" s="72"/>
      <c r="C115" s="71"/>
      <c r="D115" s="18" t="s">
        <v>7</v>
      </c>
      <c r="E115" s="18">
        <v>0</v>
      </c>
      <c r="F115" s="18">
        <v>0</v>
      </c>
      <c r="G115" s="18">
        <v>0</v>
      </c>
      <c r="H115" s="18">
        <v>0</v>
      </c>
      <c r="I115" s="28">
        <v>0</v>
      </c>
      <c r="J115" s="28" t="e">
        <f t="shared" si="17"/>
        <v>#DIV/0!</v>
      </c>
    </row>
    <row r="116" spans="1:10" ht="102" customHeight="1">
      <c r="A116" s="70"/>
      <c r="B116" s="72"/>
      <c r="C116" s="71"/>
      <c r="D116" s="29" t="s">
        <v>190</v>
      </c>
      <c r="E116" s="18">
        <v>0</v>
      </c>
      <c r="F116" s="18">
        <v>0</v>
      </c>
      <c r="G116" s="18">
        <v>0</v>
      </c>
      <c r="H116" s="18">
        <v>0</v>
      </c>
      <c r="I116" s="28">
        <v>0</v>
      </c>
      <c r="J116" s="28" t="e">
        <f t="shared" si="17"/>
        <v>#DIV/0!</v>
      </c>
    </row>
    <row r="117" spans="1:10" ht="56.25">
      <c r="A117" s="70"/>
      <c r="B117" s="72"/>
      <c r="C117" s="71"/>
      <c r="D117" s="18" t="s">
        <v>8</v>
      </c>
      <c r="E117" s="18">
        <v>0</v>
      </c>
      <c r="F117" s="18">
        <v>0</v>
      </c>
      <c r="G117" s="18">
        <v>0</v>
      </c>
      <c r="H117" s="18">
        <v>0</v>
      </c>
      <c r="I117" s="28">
        <v>0</v>
      </c>
      <c r="J117" s="28" t="e">
        <f t="shared" si="17"/>
        <v>#DIV/0!</v>
      </c>
    </row>
    <row r="118" spans="1:10" ht="69.75" customHeight="1">
      <c r="A118" s="70"/>
      <c r="B118" s="72"/>
      <c r="C118" s="71"/>
      <c r="D118" s="18" t="s">
        <v>9</v>
      </c>
      <c r="E118" s="18">
        <v>0</v>
      </c>
      <c r="F118" s="18">
        <v>0</v>
      </c>
      <c r="G118" s="18">
        <v>0</v>
      </c>
      <c r="H118" s="18">
        <v>0</v>
      </c>
      <c r="I118" s="28">
        <v>0</v>
      </c>
      <c r="J118" s="28" t="e">
        <f t="shared" si="17"/>
        <v>#DIV/0!</v>
      </c>
    </row>
    <row r="119" spans="1:10" ht="30.75" customHeight="1">
      <c r="A119" s="70" t="s">
        <v>30</v>
      </c>
      <c r="B119" s="72" t="s">
        <v>31</v>
      </c>
      <c r="C119" s="71" t="s">
        <v>11</v>
      </c>
      <c r="D119" s="18" t="s">
        <v>5</v>
      </c>
      <c r="E119" s="18">
        <f>E120+E122+E124+E125</f>
        <v>8170.1</v>
      </c>
      <c r="F119" s="18">
        <f>F120+F122+F124+F125</f>
        <v>8455.3</v>
      </c>
      <c r="G119" s="18">
        <f>G120+G122+G124+G125</f>
        <v>4884.5</v>
      </c>
      <c r="H119" s="18">
        <f>H120+H122+H124+H125</f>
        <v>4884.5</v>
      </c>
      <c r="I119" s="28">
        <f>G119/E119*100</f>
        <v>59.78506995018421</v>
      </c>
      <c r="J119" s="28">
        <f t="shared" si="17"/>
        <v>57.76850023062459</v>
      </c>
    </row>
    <row r="120" spans="1:10" ht="37.5" customHeight="1">
      <c r="A120" s="70"/>
      <c r="B120" s="72"/>
      <c r="C120" s="71"/>
      <c r="D120" s="18" t="s">
        <v>6</v>
      </c>
      <c r="E120" s="18">
        <f>E127+E134+E141+E148+E155+E162+E169+E176+E183</f>
        <v>8170.1</v>
      </c>
      <c r="F120" s="18">
        <f>F127+F134+F141+F148+F155+F162+F169+F176+F183</f>
        <v>8455.3</v>
      </c>
      <c r="G120" s="18">
        <f>G127+G134+G141+G148+G155+G162+G169+G176+G183</f>
        <v>4884.5</v>
      </c>
      <c r="H120" s="18">
        <f>H127+H134+H141+H148+H155+H162+H169+H176+H183</f>
        <v>4884.5</v>
      </c>
      <c r="I120" s="28">
        <f>G120/E120*100</f>
        <v>59.78506995018421</v>
      </c>
      <c r="J120" s="28">
        <f t="shared" si="17"/>
        <v>57.76850023062459</v>
      </c>
    </row>
    <row r="121" spans="1:10" ht="77.25" customHeight="1">
      <c r="A121" s="70"/>
      <c r="B121" s="72"/>
      <c r="C121" s="71"/>
      <c r="D121" s="29" t="s">
        <v>189</v>
      </c>
      <c r="E121" s="18">
        <f>E128+E135+E142+E149+E156+E163+E170+E177+E184</f>
        <v>0</v>
      </c>
      <c r="F121" s="18">
        <f>F128+F135+F142+F149+F156+F163+F170+F177+F184</f>
        <v>0</v>
      </c>
      <c r="G121" s="18">
        <v>0</v>
      </c>
      <c r="H121" s="18">
        <v>0</v>
      </c>
      <c r="I121" s="28">
        <v>0</v>
      </c>
      <c r="J121" s="28" t="e">
        <f t="shared" si="17"/>
        <v>#DIV/0!</v>
      </c>
    </row>
    <row r="122" spans="1:10" ht="56.25">
      <c r="A122" s="70"/>
      <c r="B122" s="72"/>
      <c r="C122" s="71"/>
      <c r="D122" s="18" t="s">
        <v>7</v>
      </c>
      <c r="E122" s="18">
        <f>E129+E136+E143+E150+E157+E164+E171+E178+E185</f>
        <v>0</v>
      </c>
      <c r="F122" s="18">
        <f>F129+F136+F143+F150+F157+F164+F171+F178+F185</f>
        <v>0</v>
      </c>
      <c r="G122" s="18">
        <v>0</v>
      </c>
      <c r="H122" s="18">
        <v>0</v>
      </c>
      <c r="I122" s="28">
        <v>0</v>
      </c>
      <c r="J122" s="28" t="e">
        <f t="shared" si="17"/>
        <v>#DIV/0!</v>
      </c>
    </row>
    <row r="123" spans="1:10" ht="99.75" customHeight="1">
      <c r="A123" s="70"/>
      <c r="B123" s="72"/>
      <c r="C123" s="71"/>
      <c r="D123" s="29" t="s">
        <v>190</v>
      </c>
      <c r="E123" s="18">
        <v>0</v>
      </c>
      <c r="F123" s="18">
        <v>0</v>
      </c>
      <c r="G123" s="18">
        <v>0</v>
      </c>
      <c r="H123" s="18">
        <v>0</v>
      </c>
      <c r="I123" s="28">
        <v>0</v>
      </c>
      <c r="J123" s="28" t="e">
        <f t="shared" si="17"/>
        <v>#DIV/0!</v>
      </c>
    </row>
    <row r="124" spans="1:10" ht="44.25" customHeight="1">
      <c r="A124" s="70"/>
      <c r="B124" s="72"/>
      <c r="C124" s="71"/>
      <c r="D124" s="18" t="s">
        <v>8</v>
      </c>
      <c r="E124" s="18">
        <f>E131+E138+E145+E152+E159+E166+E173+E180+E187</f>
        <v>0</v>
      </c>
      <c r="F124" s="18">
        <f>F131+F138+F145+F152+F159+F166+F173+F180+F187</f>
        <v>0</v>
      </c>
      <c r="G124" s="18">
        <v>0</v>
      </c>
      <c r="H124" s="18">
        <v>0</v>
      </c>
      <c r="I124" s="28">
        <v>0</v>
      </c>
      <c r="J124" s="28" t="e">
        <f t="shared" si="17"/>
        <v>#DIV/0!</v>
      </c>
    </row>
    <row r="125" spans="1:10" ht="56.25">
      <c r="A125" s="70"/>
      <c r="B125" s="72"/>
      <c r="C125" s="71"/>
      <c r="D125" s="18" t="s">
        <v>9</v>
      </c>
      <c r="E125" s="18">
        <f>E132+E139+E146+E153+E160+E167+E174+E181+E188</f>
        <v>0</v>
      </c>
      <c r="F125" s="18">
        <f>F132+F139+F146+F153+F160+F167+F174+F181+F188</f>
        <v>0</v>
      </c>
      <c r="G125" s="18">
        <v>0</v>
      </c>
      <c r="H125" s="18">
        <v>0</v>
      </c>
      <c r="I125" s="28">
        <v>0</v>
      </c>
      <c r="J125" s="28" t="e">
        <f t="shared" si="17"/>
        <v>#DIV/0!</v>
      </c>
    </row>
    <row r="126" spans="1:10" ht="30.75" customHeight="1">
      <c r="A126" s="70" t="s">
        <v>32</v>
      </c>
      <c r="B126" s="72" t="s">
        <v>33</v>
      </c>
      <c r="C126" s="71" t="s">
        <v>11</v>
      </c>
      <c r="D126" s="18" t="s">
        <v>5</v>
      </c>
      <c r="E126" s="18">
        <f>E127+E129+E131+E132</f>
        <v>100</v>
      </c>
      <c r="F126" s="18">
        <f>F127+F129+F131+F132</f>
        <v>100</v>
      </c>
      <c r="G126" s="18">
        <f>G127+G129+G131+G132</f>
        <v>70</v>
      </c>
      <c r="H126" s="18">
        <f>H127+H129+H131+H132</f>
        <v>70</v>
      </c>
      <c r="I126" s="28">
        <f>G126/E126*100</f>
        <v>70</v>
      </c>
      <c r="J126" s="28">
        <f t="shared" si="17"/>
        <v>70</v>
      </c>
    </row>
    <row r="127" spans="1:10" ht="30" customHeight="1">
      <c r="A127" s="70"/>
      <c r="B127" s="72"/>
      <c r="C127" s="71"/>
      <c r="D127" s="18" t="s">
        <v>6</v>
      </c>
      <c r="E127" s="18">
        <v>100</v>
      </c>
      <c r="F127" s="18">
        <v>100</v>
      </c>
      <c r="G127" s="18">
        <v>70</v>
      </c>
      <c r="H127" s="18">
        <v>70</v>
      </c>
      <c r="I127" s="28">
        <f>G127/E127*100</f>
        <v>70</v>
      </c>
      <c r="J127" s="28">
        <f t="shared" si="17"/>
        <v>70</v>
      </c>
    </row>
    <row r="128" spans="1:10" ht="78" customHeight="1">
      <c r="A128" s="70"/>
      <c r="B128" s="72"/>
      <c r="C128" s="71"/>
      <c r="D128" s="29" t="s">
        <v>189</v>
      </c>
      <c r="E128" s="18">
        <v>0</v>
      </c>
      <c r="F128" s="18">
        <v>0</v>
      </c>
      <c r="G128" s="18">
        <v>0</v>
      </c>
      <c r="H128" s="18">
        <v>0</v>
      </c>
      <c r="I128" s="28">
        <v>0</v>
      </c>
      <c r="J128" s="28" t="e">
        <f t="shared" si="17"/>
        <v>#DIV/0!</v>
      </c>
    </row>
    <row r="129" spans="1:10" ht="56.25">
      <c r="A129" s="70"/>
      <c r="B129" s="72"/>
      <c r="C129" s="71"/>
      <c r="D129" s="18" t="s">
        <v>7</v>
      </c>
      <c r="E129" s="18">
        <v>0</v>
      </c>
      <c r="F129" s="18">
        <v>0</v>
      </c>
      <c r="G129" s="18">
        <v>0</v>
      </c>
      <c r="H129" s="18">
        <v>0</v>
      </c>
      <c r="I129" s="28">
        <v>0</v>
      </c>
      <c r="J129" s="28" t="e">
        <f t="shared" si="17"/>
        <v>#DIV/0!</v>
      </c>
    </row>
    <row r="130" spans="1:10" ht="97.5" customHeight="1">
      <c r="A130" s="70"/>
      <c r="B130" s="72"/>
      <c r="C130" s="71"/>
      <c r="D130" s="29" t="s">
        <v>190</v>
      </c>
      <c r="E130" s="18">
        <v>0</v>
      </c>
      <c r="F130" s="18">
        <v>0</v>
      </c>
      <c r="G130" s="18">
        <v>0</v>
      </c>
      <c r="H130" s="18">
        <v>0</v>
      </c>
      <c r="I130" s="28">
        <v>0</v>
      </c>
      <c r="J130" s="28" t="e">
        <f t="shared" si="17"/>
        <v>#DIV/0!</v>
      </c>
    </row>
    <row r="131" spans="1:10" ht="44.25" customHeight="1">
      <c r="A131" s="70"/>
      <c r="B131" s="72"/>
      <c r="C131" s="71"/>
      <c r="D131" s="18" t="s">
        <v>8</v>
      </c>
      <c r="E131" s="18">
        <v>0</v>
      </c>
      <c r="F131" s="18">
        <v>0</v>
      </c>
      <c r="G131" s="18">
        <v>0</v>
      </c>
      <c r="H131" s="18">
        <v>0</v>
      </c>
      <c r="I131" s="28">
        <v>0</v>
      </c>
      <c r="J131" s="28" t="e">
        <f t="shared" si="17"/>
        <v>#DIV/0!</v>
      </c>
    </row>
    <row r="132" spans="1:10" ht="63" customHeight="1">
      <c r="A132" s="70"/>
      <c r="B132" s="72"/>
      <c r="C132" s="71"/>
      <c r="D132" s="18" t="s">
        <v>9</v>
      </c>
      <c r="E132" s="18">
        <v>0</v>
      </c>
      <c r="F132" s="18">
        <v>0</v>
      </c>
      <c r="G132" s="18">
        <v>0</v>
      </c>
      <c r="H132" s="18">
        <v>0</v>
      </c>
      <c r="I132" s="28">
        <v>0</v>
      </c>
      <c r="J132" s="28" t="e">
        <f t="shared" si="17"/>
        <v>#DIV/0!</v>
      </c>
    </row>
    <row r="133" spans="1:10" ht="27" customHeight="1">
      <c r="A133" s="70" t="s">
        <v>34</v>
      </c>
      <c r="B133" s="72" t="s">
        <v>35</v>
      </c>
      <c r="C133" s="71" t="s">
        <v>11</v>
      </c>
      <c r="D133" s="18" t="s">
        <v>5</v>
      </c>
      <c r="E133" s="18">
        <f>E134+E136+E138+E139</f>
        <v>30</v>
      </c>
      <c r="F133" s="18">
        <f>F134+F136+F138+F139</f>
        <v>30</v>
      </c>
      <c r="G133" s="18">
        <f>G134+G136+G138+G139</f>
        <v>0</v>
      </c>
      <c r="H133" s="18">
        <f>H134+H136+H138+H139</f>
        <v>0</v>
      </c>
      <c r="I133" s="28">
        <v>0</v>
      </c>
      <c r="J133" s="28">
        <f t="shared" si="17"/>
        <v>0</v>
      </c>
    </row>
    <row r="134" spans="1:10" ht="27" customHeight="1">
      <c r="A134" s="70"/>
      <c r="B134" s="72"/>
      <c r="C134" s="71"/>
      <c r="D134" s="18" t="s">
        <v>6</v>
      </c>
      <c r="E134" s="18">
        <v>30</v>
      </c>
      <c r="F134" s="18">
        <v>30</v>
      </c>
      <c r="G134" s="18">
        <v>0</v>
      </c>
      <c r="H134" s="18">
        <v>0</v>
      </c>
      <c r="I134" s="28">
        <v>0</v>
      </c>
      <c r="J134" s="28">
        <f t="shared" si="17"/>
        <v>0</v>
      </c>
    </row>
    <row r="135" spans="1:10" ht="78.75" customHeight="1">
      <c r="A135" s="70"/>
      <c r="B135" s="72"/>
      <c r="C135" s="71"/>
      <c r="D135" s="29" t="s">
        <v>189</v>
      </c>
      <c r="E135" s="18">
        <v>0</v>
      </c>
      <c r="F135" s="18">
        <v>0</v>
      </c>
      <c r="G135" s="18">
        <v>0</v>
      </c>
      <c r="H135" s="18">
        <v>0</v>
      </c>
      <c r="I135" s="28">
        <v>0</v>
      </c>
      <c r="J135" s="28" t="e">
        <f t="shared" si="17"/>
        <v>#DIV/0!</v>
      </c>
    </row>
    <row r="136" spans="1:10" ht="56.25">
      <c r="A136" s="70"/>
      <c r="B136" s="72"/>
      <c r="C136" s="71"/>
      <c r="D136" s="18" t="s">
        <v>7</v>
      </c>
      <c r="E136" s="18">
        <v>0</v>
      </c>
      <c r="F136" s="18">
        <v>0</v>
      </c>
      <c r="G136" s="18">
        <v>0</v>
      </c>
      <c r="H136" s="18">
        <v>0</v>
      </c>
      <c r="I136" s="28">
        <v>0</v>
      </c>
      <c r="J136" s="28" t="e">
        <f t="shared" si="17"/>
        <v>#DIV/0!</v>
      </c>
    </row>
    <row r="137" spans="1:10" ht="78" customHeight="1">
      <c r="A137" s="70"/>
      <c r="B137" s="72"/>
      <c r="C137" s="71"/>
      <c r="D137" s="29" t="s">
        <v>190</v>
      </c>
      <c r="E137" s="18">
        <v>0</v>
      </c>
      <c r="F137" s="18">
        <v>0</v>
      </c>
      <c r="G137" s="18">
        <v>0</v>
      </c>
      <c r="H137" s="18">
        <v>0</v>
      </c>
      <c r="I137" s="28">
        <v>0</v>
      </c>
      <c r="J137" s="28" t="e">
        <f t="shared" si="17"/>
        <v>#DIV/0!</v>
      </c>
    </row>
    <row r="138" spans="1:10" ht="43.5" customHeight="1">
      <c r="A138" s="70"/>
      <c r="B138" s="72"/>
      <c r="C138" s="71"/>
      <c r="D138" s="18" t="s">
        <v>8</v>
      </c>
      <c r="E138" s="18">
        <v>0</v>
      </c>
      <c r="F138" s="18">
        <v>0</v>
      </c>
      <c r="G138" s="18">
        <v>0</v>
      </c>
      <c r="H138" s="18">
        <v>0</v>
      </c>
      <c r="I138" s="28">
        <v>0</v>
      </c>
      <c r="J138" s="28" t="e">
        <f t="shared" si="17"/>
        <v>#DIV/0!</v>
      </c>
    </row>
    <row r="139" spans="1:10" ht="56.25">
      <c r="A139" s="70"/>
      <c r="B139" s="72"/>
      <c r="C139" s="71"/>
      <c r="D139" s="18" t="s">
        <v>9</v>
      </c>
      <c r="E139" s="18">
        <v>0</v>
      </c>
      <c r="F139" s="18">
        <v>0</v>
      </c>
      <c r="G139" s="18">
        <v>0</v>
      </c>
      <c r="H139" s="18">
        <v>0</v>
      </c>
      <c r="I139" s="28">
        <v>0</v>
      </c>
      <c r="J139" s="28" t="e">
        <f t="shared" si="17"/>
        <v>#DIV/0!</v>
      </c>
    </row>
    <row r="140" spans="1:10" ht="35.25" customHeight="1">
      <c r="A140" s="70" t="s">
        <v>36</v>
      </c>
      <c r="B140" s="72" t="s">
        <v>37</v>
      </c>
      <c r="C140" s="71" t="s">
        <v>11</v>
      </c>
      <c r="D140" s="18" t="s">
        <v>5</v>
      </c>
      <c r="E140" s="18">
        <f>E141+E143+E145+E146</f>
        <v>0</v>
      </c>
      <c r="F140" s="18">
        <f>F141+F143+F145+F146</f>
        <v>0</v>
      </c>
      <c r="G140" s="18">
        <f>G141+G143+G145+G146</f>
        <v>0</v>
      </c>
      <c r="H140" s="18">
        <f>H141+H143+H145+H146</f>
        <v>0</v>
      </c>
      <c r="I140" s="28">
        <v>0</v>
      </c>
      <c r="J140" s="28" t="e">
        <f t="shared" si="17"/>
        <v>#DIV/0!</v>
      </c>
    </row>
    <row r="141" spans="1:10" ht="32.25" customHeight="1">
      <c r="A141" s="70"/>
      <c r="B141" s="72"/>
      <c r="C141" s="71"/>
      <c r="D141" s="18" t="s">
        <v>6</v>
      </c>
      <c r="E141" s="18">
        <v>0</v>
      </c>
      <c r="F141" s="18">
        <v>0</v>
      </c>
      <c r="G141" s="18">
        <v>0</v>
      </c>
      <c r="H141" s="18">
        <v>0</v>
      </c>
      <c r="I141" s="28">
        <v>0</v>
      </c>
      <c r="J141" s="28" t="e">
        <f t="shared" si="17"/>
        <v>#DIV/0!</v>
      </c>
    </row>
    <row r="142" spans="1:10" ht="78.75" customHeight="1">
      <c r="A142" s="70"/>
      <c r="B142" s="72"/>
      <c r="C142" s="71"/>
      <c r="D142" s="29" t="s">
        <v>189</v>
      </c>
      <c r="E142" s="18">
        <v>0</v>
      </c>
      <c r="F142" s="18">
        <v>0</v>
      </c>
      <c r="G142" s="18">
        <v>0</v>
      </c>
      <c r="H142" s="18">
        <v>0</v>
      </c>
      <c r="I142" s="28">
        <v>0</v>
      </c>
      <c r="J142" s="28" t="e">
        <f t="shared" si="17"/>
        <v>#DIV/0!</v>
      </c>
    </row>
    <row r="143" spans="1:10" ht="56.25">
      <c r="A143" s="70"/>
      <c r="B143" s="72"/>
      <c r="C143" s="71"/>
      <c r="D143" s="18" t="s">
        <v>7</v>
      </c>
      <c r="E143" s="18">
        <v>0</v>
      </c>
      <c r="F143" s="18">
        <v>0</v>
      </c>
      <c r="G143" s="18">
        <v>0</v>
      </c>
      <c r="H143" s="18">
        <v>0</v>
      </c>
      <c r="I143" s="28">
        <v>0</v>
      </c>
      <c r="J143" s="28" t="e">
        <f t="shared" si="17"/>
        <v>#DIV/0!</v>
      </c>
    </row>
    <row r="144" spans="1:10" ht="98.25" customHeight="1">
      <c r="A144" s="70"/>
      <c r="B144" s="72"/>
      <c r="C144" s="71"/>
      <c r="D144" s="29" t="s">
        <v>190</v>
      </c>
      <c r="E144" s="18">
        <v>0</v>
      </c>
      <c r="F144" s="18">
        <v>0</v>
      </c>
      <c r="G144" s="18">
        <v>0</v>
      </c>
      <c r="H144" s="18">
        <v>0</v>
      </c>
      <c r="I144" s="28">
        <v>0</v>
      </c>
      <c r="J144" s="28" t="e">
        <f t="shared" si="17"/>
        <v>#DIV/0!</v>
      </c>
    </row>
    <row r="145" spans="1:10" ht="56.25">
      <c r="A145" s="70"/>
      <c r="B145" s="72"/>
      <c r="C145" s="71"/>
      <c r="D145" s="18" t="s">
        <v>8</v>
      </c>
      <c r="E145" s="18">
        <v>0</v>
      </c>
      <c r="F145" s="18">
        <v>0</v>
      </c>
      <c r="G145" s="18">
        <v>0</v>
      </c>
      <c r="H145" s="18">
        <v>0</v>
      </c>
      <c r="I145" s="28">
        <v>0</v>
      </c>
      <c r="J145" s="28" t="e">
        <f t="shared" si="17"/>
        <v>#DIV/0!</v>
      </c>
    </row>
    <row r="146" spans="1:10" ht="56.25">
      <c r="A146" s="70"/>
      <c r="B146" s="72"/>
      <c r="C146" s="71"/>
      <c r="D146" s="18" t="s">
        <v>9</v>
      </c>
      <c r="E146" s="18">
        <v>0</v>
      </c>
      <c r="F146" s="18">
        <v>0</v>
      </c>
      <c r="G146" s="18">
        <v>0</v>
      </c>
      <c r="H146" s="18">
        <v>0</v>
      </c>
      <c r="I146" s="28">
        <v>0</v>
      </c>
      <c r="J146" s="28" t="e">
        <f t="shared" si="17"/>
        <v>#DIV/0!</v>
      </c>
    </row>
    <row r="147" spans="1:10" ht="25.5" customHeight="1">
      <c r="A147" s="70" t="s">
        <v>38</v>
      </c>
      <c r="B147" s="86" t="s">
        <v>39</v>
      </c>
      <c r="C147" s="71" t="s">
        <v>11</v>
      </c>
      <c r="D147" s="18" t="s">
        <v>5</v>
      </c>
      <c r="E147" s="18">
        <f>E148+E150+E152+E153</f>
        <v>200</v>
      </c>
      <c r="F147" s="18">
        <f>F148+F150+F152+F153</f>
        <v>200</v>
      </c>
      <c r="G147" s="18">
        <f>G148+G150+G152+G153</f>
        <v>22</v>
      </c>
      <c r="H147" s="18">
        <f>H148+H150+H152+H153</f>
        <v>22</v>
      </c>
      <c r="I147" s="28">
        <f>G147/E147*100</f>
        <v>11</v>
      </c>
      <c r="J147" s="28">
        <f t="shared" si="17"/>
        <v>11</v>
      </c>
    </row>
    <row r="148" spans="1:10" ht="27.75" customHeight="1">
      <c r="A148" s="70"/>
      <c r="B148" s="86"/>
      <c r="C148" s="71"/>
      <c r="D148" s="18" t="s">
        <v>6</v>
      </c>
      <c r="E148" s="18">
        <v>200</v>
      </c>
      <c r="F148" s="18">
        <v>200</v>
      </c>
      <c r="G148" s="18">
        <v>22</v>
      </c>
      <c r="H148" s="18">
        <v>22</v>
      </c>
      <c r="I148" s="28">
        <f>G148/E148*100</f>
        <v>11</v>
      </c>
      <c r="J148" s="28">
        <f t="shared" si="17"/>
        <v>11</v>
      </c>
    </row>
    <row r="149" spans="1:10" ht="79.5" customHeight="1">
      <c r="A149" s="70"/>
      <c r="B149" s="86"/>
      <c r="C149" s="71"/>
      <c r="D149" s="29" t="s">
        <v>189</v>
      </c>
      <c r="E149" s="18">
        <v>0</v>
      </c>
      <c r="F149" s="18">
        <v>0</v>
      </c>
      <c r="G149" s="18">
        <v>0</v>
      </c>
      <c r="H149" s="18">
        <v>0</v>
      </c>
      <c r="I149" s="28">
        <v>0</v>
      </c>
      <c r="J149" s="28" t="e">
        <f t="shared" si="17"/>
        <v>#DIV/0!</v>
      </c>
    </row>
    <row r="150" spans="1:10" ht="56.25">
      <c r="A150" s="70"/>
      <c r="B150" s="86"/>
      <c r="C150" s="71"/>
      <c r="D150" s="18" t="s">
        <v>7</v>
      </c>
      <c r="E150" s="18">
        <v>0</v>
      </c>
      <c r="F150" s="18">
        <v>0</v>
      </c>
      <c r="G150" s="18">
        <v>0</v>
      </c>
      <c r="H150" s="18">
        <v>0</v>
      </c>
      <c r="I150" s="28">
        <v>0</v>
      </c>
      <c r="J150" s="28" t="e">
        <f t="shared" si="17"/>
        <v>#DIV/0!</v>
      </c>
    </row>
    <row r="151" spans="1:10" ht="93" customHeight="1">
      <c r="A151" s="70"/>
      <c r="B151" s="86"/>
      <c r="C151" s="71"/>
      <c r="D151" s="29" t="s">
        <v>190</v>
      </c>
      <c r="E151" s="18">
        <v>0</v>
      </c>
      <c r="F151" s="18">
        <v>0</v>
      </c>
      <c r="G151" s="18">
        <v>0</v>
      </c>
      <c r="H151" s="18">
        <v>0</v>
      </c>
      <c r="I151" s="28">
        <v>0</v>
      </c>
      <c r="J151" s="28" t="e">
        <f t="shared" si="17"/>
        <v>#DIV/0!</v>
      </c>
    </row>
    <row r="152" spans="1:10" ht="45.75" customHeight="1">
      <c r="A152" s="70"/>
      <c r="B152" s="86"/>
      <c r="C152" s="71"/>
      <c r="D152" s="18" t="s">
        <v>8</v>
      </c>
      <c r="E152" s="18">
        <v>0</v>
      </c>
      <c r="F152" s="18">
        <v>0</v>
      </c>
      <c r="G152" s="18">
        <v>0</v>
      </c>
      <c r="H152" s="18">
        <v>0</v>
      </c>
      <c r="I152" s="28">
        <v>0</v>
      </c>
      <c r="J152" s="28" t="e">
        <f t="shared" si="17"/>
        <v>#DIV/0!</v>
      </c>
    </row>
    <row r="153" spans="1:10" ht="56.25">
      <c r="A153" s="70"/>
      <c r="B153" s="86"/>
      <c r="C153" s="71"/>
      <c r="D153" s="18" t="s">
        <v>9</v>
      </c>
      <c r="E153" s="18">
        <v>0</v>
      </c>
      <c r="F153" s="18">
        <v>0</v>
      </c>
      <c r="G153" s="18">
        <v>0</v>
      </c>
      <c r="H153" s="18">
        <v>0</v>
      </c>
      <c r="I153" s="28">
        <v>0</v>
      </c>
      <c r="J153" s="28" t="e">
        <f t="shared" si="17"/>
        <v>#DIV/0!</v>
      </c>
    </row>
    <row r="154" spans="1:10" ht="18.75" customHeight="1">
      <c r="A154" s="70" t="s">
        <v>40</v>
      </c>
      <c r="B154" s="86" t="s">
        <v>41</v>
      </c>
      <c r="C154" s="71" t="s">
        <v>11</v>
      </c>
      <c r="D154" s="18" t="s">
        <v>5</v>
      </c>
      <c r="E154" s="18">
        <f>E155+E157+E159+E160</f>
        <v>2530</v>
      </c>
      <c r="F154" s="18">
        <f>F155+F157+F159+F160</f>
        <v>2530</v>
      </c>
      <c r="G154" s="18">
        <f>G155+G157+G159+G160</f>
        <v>617.4</v>
      </c>
      <c r="H154" s="18">
        <f>H155+H157+H159+H160</f>
        <v>617.4</v>
      </c>
      <c r="I154" s="28">
        <f>G154/E154*100</f>
        <v>24.403162055335965</v>
      </c>
      <c r="J154" s="28">
        <f t="shared" si="17"/>
        <v>24.403162055335965</v>
      </c>
    </row>
    <row r="155" spans="1:10" ht="33.75" customHeight="1">
      <c r="A155" s="70"/>
      <c r="B155" s="86"/>
      <c r="C155" s="71"/>
      <c r="D155" s="18" t="s">
        <v>6</v>
      </c>
      <c r="E155" s="18">
        <v>2530</v>
      </c>
      <c r="F155" s="18">
        <v>2530</v>
      </c>
      <c r="G155" s="18">
        <f>541.1+76.3</f>
        <v>617.4</v>
      </c>
      <c r="H155" s="18">
        <f>541.1+76.3</f>
        <v>617.4</v>
      </c>
      <c r="I155" s="28">
        <f>G155/E155*100</f>
        <v>24.403162055335965</v>
      </c>
      <c r="J155" s="28">
        <f t="shared" si="17"/>
        <v>24.403162055335965</v>
      </c>
    </row>
    <row r="156" spans="1:10" ht="78" customHeight="1">
      <c r="A156" s="70"/>
      <c r="B156" s="86"/>
      <c r="C156" s="71"/>
      <c r="D156" s="29" t="s">
        <v>189</v>
      </c>
      <c r="E156" s="18">
        <v>0</v>
      </c>
      <c r="F156" s="18">
        <v>0</v>
      </c>
      <c r="G156" s="18">
        <v>0</v>
      </c>
      <c r="H156" s="18">
        <v>0</v>
      </c>
      <c r="I156" s="28">
        <v>0</v>
      </c>
      <c r="J156" s="28" t="e">
        <f t="shared" si="17"/>
        <v>#DIV/0!</v>
      </c>
    </row>
    <row r="157" spans="1:10" ht="56.25">
      <c r="A157" s="70"/>
      <c r="B157" s="86"/>
      <c r="C157" s="71"/>
      <c r="D157" s="18" t="s">
        <v>7</v>
      </c>
      <c r="E157" s="18">
        <v>0</v>
      </c>
      <c r="F157" s="18">
        <v>0</v>
      </c>
      <c r="G157" s="18">
        <v>0</v>
      </c>
      <c r="H157" s="18">
        <v>0</v>
      </c>
      <c r="I157" s="28">
        <v>0</v>
      </c>
      <c r="J157" s="28" t="e">
        <f t="shared" si="17"/>
        <v>#DIV/0!</v>
      </c>
    </row>
    <row r="158" spans="1:10" ht="99" customHeight="1">
      <c r="A158" s="70"/>
      <c r="B158" s="86"/>
      <c r="C158" s="71"/>
      <c r="D158" s="29" t="s">
        <v>190</v>
      </c>
      <c r="E158" s="18">
        <v>0</v>
      </c>
      <c r="F158" s="18">
        <v>0</v>
      </c>
      <c r="G158" s="18">
        <v>0</v>
      </c>
      <c r="H158" s="18">
        <v>0</v>
      </c>
      <c r="I158" s="28">
        <v>0</v>
      </c>
      <c r="J158" s="28" t="e">
        <f t="shared" si="17"/>
        <v>#DIV/0!</v>
      </c>
    </row>
    <row r="159" spans="1:10" ht="45.75" customHeight="1">
      <c r="A159" s="70"/>
      <c r="B159" s="86"/>
      <c r="C159" s="71"/>
      <c r="D159" s="18" t="s">
        <v>8</v>
      </c>
      <c r="E159" s="18">
        <v>0</v>
      </c>
      <c r="F159" s="18">
        <v>0</v>
      </c>
      <c r="G159" s="18">
        <v>0</v>
      </c>
      <c r="H159" s="18">
        <v>0</v>
      </c>
      <c r="I159" s="28">
        <v>0</v>
      </c>
      <c r="J159" s="28" t="e">
        <f t="shared" si="17"/>
        <v>#DIV/0!</v>
      </c>
    </row>
    <row r="160" spans="1:10" ht="62.25" customHeight="1">
      <c r="A160" s="70"/>
      <c r="B160" s="86"/>
      <c r="C160" s="71"/>
      <c r="D160" s="18" t="s">
        <v>9</v>
      </c>
      <c r="E160" s="18">
        <v>0</v>
      </c>
      <c r="F160" s="18">
        <v>0</v>
      </c>
      <c r="G160" s="18">
        <v>0</v>
      </c>
      <c r="H160" s="18">
        <v>0</v>
      </c>
      <c r="I160" s="28">
        <v>0</v>
      </c>
      <c r="J160" s="28" t="e">
        <f t="shared" si="17"/>
        <v>#DIV/0!</v>
      </c>
    </row>
    <row r="161" spans="1:11" ht="18.75" customHeight="1">
      <c r="A161" s="70" t="s">
        <v>42</v>
      </c>
      <c r="B161" s="86" t="s">
        <v>43</v>
      </c>
      <c r="C161" s="71" t="s">
        <v>11</v>
      </c>
      <c r="D161" s="18" t="s">
        <v>5</v>
      </c>
      <c r="E161" s="18">
        <f>E162+E164+E166+E167</f>
        <v>50</v>
      </c>
      <c r="F161" s="18">
        <f>F162+F164+F166+F167</f>
        <v>50</v>
      </c>
      <c r="G161" s="18">
        <f>G162+G164+G166+G167</f>
        <v>0</v>
      </c>
      <c r="H161" s="18">
        <f>H162+H164+H166+H167</f>
        <v>0</v>
      </c>
      <c r="I161" s="28">
        <v>0</v>
      </c>
      <c r="J161" s="28">
        <f t="shared" si="17"/>
        <v>0</v>
      </c>
      <c r="K161" s="3"/>
    </row>
    <row r="162" spans="1:11" ht="27.75" customHeight="1">
      <c r="A162" s="70"/>
      <c r="B162" s="86"/>
      <c r="C162" s="71"/>
      <c r="D162" s="18" t="s">
        <v>6</v>
      </c>
      <c r="E162" s="18">
        <v>50</v>
      </c>
      <c r="F162" s="18">
        <v>50</v>
      </c>
      <c r="G162" s="18">
        <v>0</v>
      </c>
      <c r="H162" s="18">
        <v>0</v>
      </c>
      <c r="I162" s="28">
        <v>0</v>
      </c>
      <c r="J162" s="28">
        <f t="shared" si="17"/>
        <v>0</v>
      </c>
      <c r="K162" s="3"/>
    </row>
    <row r="163" spans="1:11" ht="77.25" customHeight="1">
      <c r="A163" s="70"/>
      <c r="B163" s="86"/>
      <c r="C163" s="71"/>
      <c r="D163" s="29" t="s">
        <v>189</v>
      </c>
      <c r="E163" s="18">
        <v>0</v>
      </c>
      <c r="F163" s="18">
        <v>0</v>
      </c>
      <c r="G163" s="18">
        <v>0</v>
      </c>
      <c r="H163" s="18">
        <v>0</v>
      </c>
      <c r="I163" s="28">
        <v>0</v>
      </c>
      <c r="J163" s="28" t="e">
        <f t="shared" si="17"/>
        <v>#DIV/0!</v>
      </c>
      <c r="K163" s="3"/>
    </row>
    <row r="164" spans="1:10" ht="56.25">
      <c r="A164" s="70"/>
      <c r="B164" s="86"/>
      <c r="C164" s="71"/>
      <c r="D164" s="18" t="s">
        <v>7</v>
      </c>
      <c r="E164" s="18">
        <v>0</v>
      </c>
      <c r="F164" s="18">
        <v>0</v>
      </c>
      <c r="G164" s="18">
        <v>0</v>
      </c>
      <c r="H164" s="18">
        <v>0</v>
      </c>
      <c r="I164" s="28">
        <v>0</v>
      </c>
      <c r="J164" s="28" t="e">
        <f t="shared" si="17"/>
        <v>#DIV/0!</v>
      </c>
    </row>
    <row r="165" spans="1:10" ht="93.75" customHeight="1">
      <c r="A165" s="70"/>
      <c r="B165" s="86"/>
      <c r="C165" s="71"/>
      <c r="D165" s="29" t="s">
        <v>190</v>
      </c>
      <c r="E165" s="18">
        <v>0</v>
      </c>
      <c r="F165" s="18">
        <v>0</v>
      </c>
      <c r="G165" s="18">
        <v>0</v>
      </c>
      <c r="H165" s="18">
        <v>0</v>
      </c>
      <c r="I165" s="28">
        <v>0</v>
      </c>
      <c r="J165" s="28" t="e">
        <f t="shared" si="17"/>
        <v>#DIV/0!</v>
      </c>
    </row>
    <row r="166" spans="1:10" ht="45.75" customHeight="1">
      <c r="A166" s="70"/>
      <c r="B166" s="86"/>
      <c r="C166" s="71"/>
      <c r="D166" s="18" t="s">
        <v>8</v>
      </c>
      <c r="E166" s="18">
        <v>0</v>
      </c>
      <c r="F166" s="18">
        <v>0</v>
      </c>
      <c r="G166" s="18">
        <v>0</v>
      </c>
      <c r="H166" s="18">
        <v>0</v>
      </c>
      <c r="I166" s="28">
        <v>0</v>
      </c>
      <c r="J166" s="28" t="e">
        <f t="shared" si="17"/>
        <v>#DIV/0!</v>
      </c>
    </row>
    <row r="167" spans="1:10" ht="56.25">
      <c r="A167" s="70"/>
      <c r="B167" s="86"/>
      <c r="C167" s="71"/>
      <c r="D167" s="18" t="s">
        <v>9</v>
      </c>
      <c r="E167" s="18">
        <v>0</v>
      </c>
      <c r="F167" s="18">
        <v>0</v>
      </c>
      <c r="G167" s="18">
        <v>0</v>
      </c>
      <c r="H167" s="18">
        <v>0</v>
      </c>
      <c r="I167" s="28">
        <v>0</v>
      </c>
      <c r="J167" s="28" t="e">
        <f t="shared" si="17"/>
        <v>#DIV/0!</v>
      </c>
    </row>
    <row r="168" spans="1:10" ht="18.75" customHeight="1">
      <c r="A168" s="70" t="s">
        <v>44</v>
      </c>
      <c r="B168" s="85" t="s">
        <v>45</v>
      </c>
      <c r="C168" s="71" t="s">
        <v>11</v>
      </c>
      <c r="D168" s="18" t="s">
        <v>5</v>
      </c>
      <c r="E168" s="18">
        <f>E169+E171+E173+E174</f>
        <v>730</v>
      </c>
      <c r="F168" s="18">
        <f>F169+F171+F173+F174</f>
        <v>660</v>
      </c>
      <c r="G168" s="18">
        <f>G169+G171+G173+G174</f>
        <v>190</v>
      </c>
      <c r="H168" s="18">
        <f>H169+H171+H173+H174</f>
        <v>190</v>
      </c>
      <c r="I168" s="28">
        <f>G168/E168*100</f>
        <v>26.027397260273972</v>
      </c>
      <c r="J168" s="28">
        <f t="shared" si="17"/>
        <v>28.78787878787879</v>
      </c>
    </row>
    <row r="169" spans="1:10" ht="24.75" customHeight="1">
      <c r="A169" s="70"/>
      <c r="B169" s="85"/>
      <c r="C169" s="71"/>
      <c r="D169" s="18" t="s">
        <v>6</v>
      </c>
      <c r="E169" s="18">
        <v>730</v>
      </c>
      <c r="F169" s="18">
        <v>660</v>
      </c>
      <c r="G169" s="18">
        <v>190</v>
      </c>
      <c r="H169" s="18">
        <v>190</v>
      </c>
      <c r="I169" s="28">
        <f>G169/E169*100</f>
        <v>26.027397260273972</v>
      </c>
      <c r="J169" s="28">
        <f t="shared" si="17"/>
        <v>28.78787878787879</v>
      </c>
    </row>
    <row r="170" spans="1:10" ht="78.75" customHeight="1">
      <c r="A170" s="70"/>
      <c r="B170" s="85"/>
      <c r="C170" s="71"/>
      <c r="D170" s="29" t="s">
        <v>189</v>
      </c>
      <c r="E170" s="18">
        <v>0</v>
      </c>
      <c r="F170" s="18">
        <v>0</v>
      </c>
      <c r="G170" s="18">
        <v>0</v>
      </c>
      <c r="H170" s="18">
        <v>0</v>
      </c>
      <c r="I170" s="28">
        <v>0</v>
      </c>
      <c r="J170" s="28" t="e">
        <f t="shared" si="17"/>
        <v>#DIV/0!</v>
      </c>
    </row>
    <row r="171" spans="1:10" ht="56.25">
      <c r="A171" s="70"/>
      <c r="B171" s="85"/>
      <c r="C171" s="71"/>
      <c r="D171" s="18" t="s">
        <v>7</v>
      </c>
      <c r="E171" s="18">
        <v>0</v>
      </c>
      <c r="F171" s="18">
        <v>0</v>
      </c>
      <c r="G171" s="18">
        <v>0</v>
      </c>
      <c r="H171" s="18">
        <v>0</v>
      </c>
      <c r="I171" s="28">
        <v>0</v>
      </c>
      <c r="J171" s="28" t="e">
        <f t="shared" si="17"/>
        <v>#DIV/0!</v>
      </c>
    </row>
    <row r="172" spans="1:10" ht="98.25" customHeight="1">
      <c r="A172" s="70"/>
      <c r="B172" s="85"/>
      <c r="C172" s="71"/>
      <c r="D172" s="29" t="s">
        <v>190</v>
      </c>
      <c r="E172" s="18">
        <v>0</v>
      </c>
      <c r="F172" s="18">
        <v>0</v>
      </c>
      <c r="G172" s="18">
        <v>0</v>
      </c>
      <c r="H172" s="18">
        <v>0</v>
      </c>
      <c r="I172" s="28">
        <v>0</v>
      </c>
      <c r="J172" s="28" t="e">
        <f t="shared" si="17"/>
        <v>#DIV/0!</v>
      </c>
    </row>
    <row r="173" spans="1:10" ht="45.75" customHeight="1">
      <c r="A173" s="70"/>
      <c r="B173" s="85"/>
      <c r="C173" s="71"/>
      <c r="D173" s="18" t="s">
        <v>8</v>
      </c>
      <c r="E173" s="18">
        <v>0</v>
      </c>
      <c r="F173" s="18">
        <v>0</v>
      </c>
      <c r="G173" s="18">
        <v>0</v>
      </c>
      <c r="H173" s="18">
        <v>0</v>
      </c>
      <c r="I173" s="28">
        <v>0</v>
      </c>
      <c r="J173" s="28" t="e">
        <f t="shared" si="17"/>
        <v>#DIV/0!</v>
      </c>
    </row>
    <row r="174" spans="1:10" ht="63.75" customHeight="1">
      <c r="A174" s="70"/>
      <c r="B174" s="85"/>
      <c r="C174" s="71"/>
      <c r="D174" s="18" t="s">
        <v>9</v>
      </c>
      <c r="E174" s="18">
        <v>0</v>
      </c>
      <c r="F174" s="18">
        <v>0</v>
      </c>
      <c r="G174" s="18">
        <v>0</v>
      </c>
      <c r="H174" s="18">
        <v>0</v>
      </c>
      <c r="I174" s="28">
        <v>0</v>
      </c>
      <c r="J174" s="28" t="e">
        <f t="shared" si="17"/>
        <v>#DIV/0!</v>
      </c>
    </row>
    <row r="175" spans="1:10" ht="18.75" customHeight="1">
      <c r="A175" s="70" t="s">
        <v>46</v>
      </c>
      <c r="B175" s="85" t="s">
        <v>47</v>
      </c>
      <c r="C175" s="71" t="s">
        <v>11</v>
      </c>
      <c r="D175" s="18" t="s">
        <v>5</v>
      </c>
      <c r="E175" s="18">
        <f>E176+E178+E180+E181</f>
        <v>3500</v>
      </c>
      <c r="F175" s="18">
        <f>F176+F178+F180+F181</f>
        <v>3855.2</v>
      </c>
      <c r="G175" s="18">
        <f>G176+G178+G180+G181</f>
        <v>3290</v>
      </c>
      <c r="H175" s="18">
        <f>H176+H178+H180+H181</f>
        <v>3290</v>
      </c>
      <c r="I175" s="28">
        <f>G175/E175*100</f>
        <v>94</v>
      </c>
      <c r="J175" s="28">
        <f t="shared" si="17"/>
        <v>85.3392820087155</v>
      </c>
    </row>
    <row r="176" spans="1:10" ht="27.75" customHeight="1">
      <c r="A176" s="70"/>
      <c r="B176" s="85"/>
      <c r="C176" s="71"/>
      <c r="D176" s="18" t="s">
        <v>6</v>
      </c>
      <c r="E176" s="18">
        <v>3500</v>
      </c>
      <c r="F176" s="18">
        <v>3855.2</v>
      </c>
      <c r="G176" s="18">
        <v>3290</v>
      </c>
      <c r="H176" s="18">
        <v>3290</v>
      </c>
      <c r="I176" s="28">
        <f>G176/E176*100</f>
        <v>94</v>
      </c>
      <c r="J176" s="28">
        <f t="shared" si="17"/>
        <v>85.3392820087155</v>
      </c>
    </row>
    <row r="177" spans="1:10" ht="80.25" customHeight="1">
      <c r="A177" s="70"/>
      <c r="B177" s="85"/>
      <c r="C177" s="71"/>
      <c r="D177" s="29" t="s">
        <v>189</v>
      </c>
      <c r="E177" s="18">
        <v>0</v>
      </c>
      <c r="F177" s="18">
        <v>0</v>
      </c>
      <c r="G177" s="18">
        <v>0</v>
      </c>
      <c r="H177" s="18">
        <v>0</v>
      </c>
      <c r="I177" s="28">
        <v>0</v>
      </c>
      <c r="J177" s="28" t="e">
        <f t="shared" si="17"/>
        <v>#DIV/0!</v>
      </c>
    </row>
    <row r="178" spans="1:10" ht="56.25">
      <c r="A178" s="70"/>
      <c r="B178" s="85"/>
      <c r="C178" s="71"/>
      <c r="D178" s="18" t="s">
        <v>7</v>
      </c>
      <c r="E178" s="18">
        <v>0</v>
      </c>
      <c r="F178" s="18">
        <v>0</v>
      </c>
      <c r="G178" s="18">
        <v>0</v>
      </c>
      <c r="H178" s="18">
        <v>0</v>
      </c>
      <c r="I178" s="28">
        <v>0</v>
      </c>
      <c r="J178" s="28" t="e">
        <f aca="true" t="shared" si="18" ref="J178:J241">H178/F178*100</f>
        <v>#DIV/0!</v>
      </c>
    </row>
    <row r="179" spans="1:10" ht="96" customHeight="1">
      <c r="A179" s="70"/>
      <c r="B179" s="85"/>
      <c r="C179" s="71"/>
      <c r="D179" s="29" t="s">
        <v>190</v>
      </c>
      <c r="E179" s="18">
        <v>0</v>
      </c>
      <c r="F179" s="18">
        <v>0</v>
      </c>
      <c r="G179" s="18">
        <v>0</v>
      </c>
      <c r="H179" s="18">
        <v>0</v>
      </c>
      <c r="I179" s="28">
        <v>0</v>
      </c>
      <c r="J179" s="28" t="e">
        <f t="shared" si="18"/>
        <v>#DIV/0!</v>
      </c>
    </row>
    <row r="180" spans="1:10" ht="41.25" customHeight="1">
      <c r="A180" s="70"/>
      <c r="B180" s="85"/>
      <c r="C180" s="71"/>
      <c r="D180" s="18" t="s">
        <v>8</v>
      </c>
      <c r="E180" s="18">
        <v>0</v>
      </c>
      <c r="F180" s="18">
        <v>0</v>
      </c>
      <c r="G180" s="18">
        <v>0</v>
      </c>
      <c r="H180" s="18">
        <v>0</v>
      </c>
      <c r="I180" s="28">
        <v>0</v>
      </c>
      <c r="J180" s="28" t="e">
        <f t="shared" si="18"/>
        <v>#DIV/0!</v>
      </c>
    </row>
    <row r="181" spans="1:10" ht="56.25">
      <c r="A181" s="70"/>
      <c r="B181" s="85"/>
      <c r="C181" s="71"/>
      <c r="D181" s="18" t="s">
        <v>9</v>
      </c>
      <c r="E181" s="18">
        <v>0</v>
      </c>
      <c r="F181" s="18">
        <v>0</v>
      </c>
      <c r="G181" s="18">
        <v>0</v>
      </c>
      <c r="H181" s="18">
        <v>0</v>
      </c>
      <c r="I181" s="28">
        <v>0</v>
      </c>
      <c r="J181" s="28" t="e">
        <f t="shared" si="18"/>
        <v>#DIV/0!</v>
      </c>
    </row>
    <row r="182" spans="1:10" ht="18.75" customHeight="1">
      <c r="A182" s="70" t="s">
        <v>48</v>
      </c>
      <c r="B182" s="85" t="s">
        <v>49</v>
      </c>
      <c r="C182" s="71" t="s">
        <v>11</v>
      </c>
      <c r="D182" s="18" t="s">
        <v>5</v>
      </c>
      <c r="E182" s="18">
        <f>E183+E185+E187+E188</f>
        <v>1030.1</v>
      </c>
      <c r="F182" s="18">
        <f>F183+F185+F187+F188</f>
        <v>1030.1</v>
      </c>
      <c r="G182" s="18">
        <f>G183+G185+G187+G188</f>
        <v>695.1</v>
      </c>
      <c r="H182" s="18">
        <f>H183+H185+H187+H188</f>
        <v>695.1</v>
      </c>
      <c r="I182" s="28">
        <f>G182/E182*100</f>
        <v>67.47888554509271</v>
      </c>
      <c r="J182" s="28">
        <f t="shared" si="18"/>
        <v>67.47888554509271</v>
      </c>
    </row>
    <row r="183" spans="1:10" ht="27.75" customHeight="1">
      <c r="A183" s="70"/>
      <c r="B183" s="85"/>
      <c r="C183" s="71"/>
      <c r="D183" s="18" t="s">
        <v>6</v>
      </c>
      <c r="E183" s="18">
        <v>1030.1</v>
      </c>
      <c r="F183" s="18">
        <v>1030.1</v>
      </c>
      <c r="G183" s="18">
        <v>695.1</v>
      </c>
      <c r="H183" s="18">
        <v>695.1</v>
      </c>
      <c r="I183" s="28">
        <f>G183/E183*100</f>
        <v>67.47888554509271</v>
      </c>
      <c r="J183" s="28">
        <f t="shared" si="18"/>
        <v>67.47888554509271</v>
      </c>
    </row>
    <row r="184" spans="1:10" ht="80.25" customHeight="1">
      <c r="A184" s="70"/>
      <c r="B184" s="85"/>
      <c r="C184" s="71"/>
      <c r="D184" s="29" t="s">
        <v>189</v>
      </c>
      <c r="E184" s="18">
        <v>0</v>
      </c>
      <c r="F184" s="18">
        <v>0</v>
      </c>
      <c r="G184" s="18">
        <v>0</v>
      </c>
      <c r="H184" s="18">
        <v>0</v>
      </c>
      <c r="I184" s="28">
        <v>0</v>
      </c>
      <c r="J184" s="28" t="e">
        <f t="shared" si="18"/>
        <v>#DIV/0!</v>
      </c>
    </row>
    <row r="185" spans="1:10" ht="56.25">
      <c r="A185" s="70"/>
      <c r="B185" s="85"/>
      <c r="C185" s="71"/>
      <c r="D185" s="18" t="s">
        <v>7</v>
      </c>
      <c r="E185" s="18">
        <v>0</v>
      </c>
      <c r="F185" s="18">
        <v>0</v>
      </c>
      <c r="G185" s="18">
        <v>0</v>
      </c>
      <c r="H185" s="18">
        <v>0</v>
      </c>
      <c r="I185" s="28">
        <v>0</v>
      </c>
      <c r="J185" s="28" t="e">
        <f t="shared" si="18"/>
        <v>#DIV/0!</v>
      </c>
    </row>
    <row r="186" spans="1:10" ht="93" customHeight="1">
      <c r="A186" s="70"/>
      <c r="B186" s="85"/>
      <c r="C186" s="71"/>
      <c r="D186" s="29" t="s">
        <v>190</v>
      </c>
      <c r="E186" s="18">
        <v>0</v>
      </c>
      <c r="F186" s="18">
        <v>0</v>
      </c>
      <c r="G186" s="18">
        <v>0</v>
      </c>
      <c r="H186" s="18">
        <v>0</v>
      </c>
      <c r="I186" s="28">
        <v>0</v>
      </c>
      <c r="J186" s="28" t="e">
        <f t="shared" si="18"/>
        <v>#DIV/0!</v>
      </c>
    </row>
    <row r="187" spans="1:10" ht="43.5" customHeight="1">
      <c r="A187" s="70"/>
      <c r="B187" s="85"/>
      <c r="C187" s="71"/>
      <c r="D187" s="18" t="s">
        <v>8</v>
      </c>
      <c r="E187" s="18">
        <v>0</v>
      </c>
      <c r="F187" s="18">
        <v>0</v>
      </c>
      <c r="G187" s="18">
        <v>0</v>
      </c>
      <c r="H187" s="18">
        <v>0</v>
      </c>
      <c r="I187" s="28">
        <v>0</v>
      </c>
      <c r="J187" s="28" t="e">
        <f t="shared" si="18"/>
        <v>#DIV/0!</v>
      </c>
    </row>
    <row r="188" spans="1:10" ht="56.25">
      <c r="A188" s="70"/>
      <c r="B188" s="85"/>
      <c r="C188" s="71"/>
      <c r="D188" s="18" t="s">
        <v>9</v>
      </c>
      <c r="E188" s="18">
        <v>0</v>
      </c>
      <c r="F188" s="18">
        <v>0</v>
      </c>
      <c r="G188" s="18">
        <v>0</v>
      </c>
      <c r="H188" s="18">
        <v>0</v>
      </c>
      <c r="I188" s="28">
        <v>0</v>
      </c>
      <c r="J188" s="28" t="e">
        <f t="shared" si="18"/>
        <v>#DIV/0!</v>
      </c>
    </row>
    <row r="189" spans="1:10" s="5" customFormat="1" ht="18.75" customHeight="1">
      <c r="A189" s="70" t="s">
        <v>50</v>
      </c>
      <c r="B189" s="75" t="s">
        <v>51</v>
      </c>
      <c r="C189" s="71" t="s">
        <v>11</v>
      </c>
      <c r="D189" s="4" t="s">
        <v>5</v>
      </c>
      <c r="E189" s="18">
        <f>E190+E192+E194+E195</f>
        <v>6449.4</v>
      </c>
      <c r="F189" s="18">
        <f>F190+F192+F194+F195</f>
        <v>6851.5</v>
      </c>
      <c r="G189" s="18">
        <f>G190+G192+G194+G195</f>
        <v>5428.7</v>
      </c>
      <c r="H189" s="18">
        <f>H190+H192+H194+H195</f>
        <v>5428.7</v>
      </c>
      <c r="I189" s="28">
        <f>G189/E189*100</f>
        <v>84.17372158650417</v>
      </c>
      <c r="J189" s="28">
        <f t="shared" si="18"/>
        <v>79.23374443552507</v>
      </c>
    </row>
    <row r="190" spans="1:10" ht="30" customHeight="1">
      <c r="A190" s="70"/>
      <c r="B190" s="75"/>
      <c r="C190" s="71"/>
      <c r="D190" s="18" t="s">
        <v>6</v>
      </c>
      <c r="E190" s="18">
        <f aca="true" t="shared" si="19" ref="E190:H191">E204+E218+E232</f>
        <v>6449.4</v>
      </c>
      <c r="F190" s="18">
        <f t="shared" si="19"/>
        <v>6851.5</v>
      </c>
      <c r="G190" s="18">
        <f t="shared" si="19"/>
        <v>5428.7</v>
      </c>
      <c r="H190" s="18">
        <f t="shared" si="19"/>
        <v>5428.7</v>
      </c>
      <c r="I190" s="28">
        <f>G190/E190*100</f>
        <v>84.17372158650417</v>
      </c>
      <c r="J190" s="28">
        <f t="shared" si="18"/>
        <v>79.23374443552507</v>
      </c>
    </row>
    <row r="191" spans="1:10" ht="74.25" customHeight="1">
      <c r="A191" s="70"/>
      <c r="B191" s="75"/>
      <c r="C191" s="71"/>
      <c r="D191" s="29" t="s">
        <v>189</v>
      </c>
      <c r="E191" s="18">
        <f t="shared" si="19"/>
        <v>0</v>
      </c>
      <c r="F191" s="18">
        <f t="shared" si="19"/>
        <v>0</v>
      </c>
      <c r="G191" s="18">
        <f t="shared" si="19"/>
        <v>0</v>
      </c>
      <c r="H191" s="18">
        <f t="shared" si="19"/>
        <v>0</v>
      </c>
      <c r="I191" s="28">
        <v>0</v>
      </c>
      <c r="J191" s="28" t="e">
        <f t="shared" si="18"/>
        <v>#DIV/0!</v>
      </c>
    </row>
    <row r="192" spans="1:10" ht="56.25">
      <c r="A192" s="70"/>
      <c r="B192" s="75"/>
      <c r="C192" s="71"/>
      <c r="D192" s="18" t="s">
        <v>7</v>
      </c>
      <c r="E192" s="18">
        <v>0</v>
      </c>
      <c r="F192" s="18">
        <v>0</v>
      </c>
      <c r="G192" s="18">
        <v>0</v>
      </c>
      <c r="H192" s="18">
        <v>0</v>
      </c>
      <c r="I192" s="28">
        <v>0</v>
      </c>
      <c r="J192" s="28" t="e">
        <f t="shared" si="18"/>
        <v>#DIV/0!</v>
      </c>
    </row>
    <row r="193" spans="1:10" ht="96" customHeight="1">
      <c r="A193" s="70"/>
      <c r="B193" s="75"/>
      <c r="C193" s="71"/>
      <c r="D193" s="29" t="s">
        <v>190</v>
      </c>
      <c r="E193" s="18">
        <v>0</v>
      </c>
      <c r="F193" s="18">
        <v>0</v>
      </c>
      <c r="G193" s="18">
        <v>0</v>
      </c>
      <c r="H193" s="18">
        <v>0</v>
      </c>
      <c r="I193" s="28">
        <v>0</v>
      </c>
      <c r="J193" s="28" t="e">
        <f t="shared" si="18"/>
        <v>#DIV/0!</v>
      </c>
    </row>
    <row r="194" spans="1:10" ht="44.25" customHeight="1">
      <c r="A194" s="70"/>
      <c r="B194" s="75"/>
      <c r="C194" s="71"/>
      <c r="D194" s="18" t="s">
        <v>8</v>
      </c>
      <c r="E194" s="18">
        <v>0</v>
      </c>
      <c r="F194" s="18">
        <v>0</v>
      </c>
      <c r="G194" s="18">
        <v>0</v>
      </c>
      <c r="H194" s="18">
        <v>0</v>
      </c>
      <c r="I194" s="28">
        <v>0</v>
      </c>
      <c r="J194" s="28" t="e">
        <f t="shared" si="18"/>
        <v>#DIV/0!</v>
      </c>
    </row>
    <row r="195" spans="1:10" ht="62.25" customHeight="1">
      <c r="A195" s="70"/>
      <c r="B195" s="75"/>
      <c r="C195" s="71"/>
      <c r="D195" s="18" t="s">
        <v>9</v>
      </c>
      <c r="E195" s="18">
        <v>0</v>
      </c>
      <c r="F195" s="18">
        <v>0</v>
      </c>
      <c r="G195" s="18">
        <v>0</v>
      </c>
      <c r="H195" s="18">
        <v>0</v>
      </c>
      <c r="I195" s="28">
        <v>0</v>
      </c>
      <c r="J195" s="28" t="e">
        <f t="shared" si="18"/>
        <v>#DIV/0!</v>
      </c>
    </row>
    <row r="196" spans="1:10" ht="18.75" customHeight="1">
      <c r="A196" s="70"/>
      <c r="B196" s="75"/>
      <c r="C196" s="71" t="s">
        <v>12</v>
      </c>
      <c r="D196" s="18" t="s">
        <v>5</v>
      </c>
      <c r="E196" s="18">
        <f>E197+E199+E201+E202</f>
        <v>12625.7</v>
      </c>
      <c r="F196" s="18">
        <f>F197+F199+F201+F202</f>
        <v>6460</v>
      </c>
      <c r="G196" s="18">
        <f>G197+G199+G201+G202</f>
        <v>2266</v>
      </c>
      <c r="H196" s="18">
        <f>H197+H199+H201+H202</f>
        <v>2168.1</v>
      </c>
      <c r="I196" s="28">
        <f>G196/E196*100</f>
        <v>17.947519741479677</v>
      </c>
      <c r="J196" s="28">
        <f t="shared" si="18"/>
        <v>33.56191950464396</v>
      </c>
    </row>
    <row r="197" spans="1:10" ht="30.75" customHeight="1">
      <c r="A197" s="70"/>
      <c r="B197" s="75"/>
      <c r="C197" s="71"/>
      <c r="D197" s="18" t="s">
        <v>6</v>
      </c>
      <c r="E197" s="18">
        <f aca="true" t="shared" si="20" ref="E197:H198">E211+E225</f>
        <v>12625.7</v>
      </c>
      <c r="F197" s="18">
        <f t="shared" si="20"/>
        <v>6460</v>
      </c>
      <c r="G197" s="18">
        <f t="shared" si="20"/>
        <v>2266</v>
      </c>
      <c r="H197" s="18">
        <f t="shared" si="20"/>
        <v>2168.1</v>
      </c>
      <c r="I197" s="28">
        <f>G197/E197*100</f>
        <v>17.947519741479677</v>
      </c>
      <c r="J197" s="28">
        <f t="shared" si="18"/>
        <v>33.56191950464396</v>
      </c>
    </row>
    <row r="198" spans="1:10" ht="75.75" customHeight="1">
      <c r="A198" s="70"/>
      <c r="B198" s="75"/>
      <c r="C198" s="71"/>
      <c r="D198" s="29" t="s">
        <v>189</v>
      </c>
      <c r="E198" s="18">
        <f t="shared" si="20"/>
        <v>0</v>
      </c>
      <c r="F198" s="18">
        <f t="shared" si="20"/>
        <v>0</v>
      </c>
      <c r="G198" s="18">
        <f t="shared" si="20"/>
        <v>0</v>
      </c>
      <c r="H198" s="18">
        <f t="shared" si="20"/>
        <v>0</v>
      </c>
      <c r="I198" s="28">
        <v>0</v>
      </c>
      <c r="J198" s="28" t="e">
        <f t="shared" si="18"/>
        <v>#DIV/0!</v>
      </c>
    </row>
    <row r="199" spans="1:10" ht="56.25">
      <c r="A199" s="70"/>
      <c r="B199" s="75"/>
      <c r="C199" s="71"/>
      <c r="D199" s="18" t="s">
        <v>7</v>
      </c>
      <c r="E199" s="18">
        <v>0</v>
      </c>
      <c r="F199" s="18">
        <v>0</v>
      </c>
      <c r="G199" s="18">
        <v>0</v>
      </c>
      <c r="H199" s="18">
        <v>0</v>
      </c>
      <c r="I199" s="28">
        <v>0</v>
      </c>
      <c r="J199" s="28" t="e">
        <f t="shared" si="18"/>
        <v>#DIV/0!</v>
      </c>
    </row>
    <row r="200" spans="1:10" ht="95.25" customHeight="1">
      <c r="A200" s="70"/>
      <c r="B200" s="75"/>
      <c r="C200" s="71"/>
      <c r="D200" s="29" t="s">
        <v>190</v>
      </c>
      <c r="E200" s="18">
        <v>0</v>
      </c>
      <c r="F200" s="18">
        <v>0</v>
      </c>
      <c r="G200" s="18">
        <v>0</v>
      </c>
      <c r="H200" s="18">
        <v>0</v>
      </c>
      <c r="I200" s="28">
        <v>0</v>
      </c>
      <c r="J200" s="28" t="e">
        <f t="shared" si="18"/>
        <v>#DIV/0!</v>
      </c>
    </row>
    <row r="201" spans="1:10" ht="42" customHeight="1">
      <c r="A201" s="70"/>
      <c r="B201" s="75"/>
      <c r="C201" s="71"/>
      <c r="D201" s="18" t="s">
        <v>8</v>
      </c>
      <c r="E201" s="18">
        <v>0</v>
      </c>
      <c r="F201" s="18">
        <v>0</v>
      </c>
      <c r="G201" s="18">
        <v>0</v>
      </c>
      <c r="H201" s="18">
        <v>0</v>
      </c>
      <c r="I201" s="28">
        <v>0</v>
      </c>
      <c r="J201" s="28" t="e">
        <f t="shared" si="18"/>
        <v>#DIV/0!</v>
      </c>
    </row>
    <row r="202" spans="1:10" ht="56.25">
      <c r="A202" s="70"/>
      <c r="B202" s="75"/>
      <c r="C202" s="71"/>
      <c r="D202" s="18" t="s">
        <v>9</v>
      </c>
      <c r="E202" s="18">
        <v>0</v>
      </c>
      <c r="F202" s="18">
        <v>0</v>
      </c>
      <c r="G202" s="18">
        <v>0</v>
      </c>
      <c r="H202" s="18">
        <v>0</v>
      </c>
      <c r="I202" s="28">
        <v>0</v>
      </c>
      <c r="J202" s="28" t="e">
        <f t="shared" si="18"/>
        <v>#DIV/0!</v>
      </c>
    </row>
    <row r="203" spans="1:10" ht="18.75" customHeight="1">
      <c r="A203" s="70" t="s">
        <v>181</v>
      </c>
      <c r="B203" s="84" t="s">
        <v>173</v>
      </c>
      <c r="C203" s="71" t="s">
        <v>11</v>
      </c>
      <c r="D203" s="18" t="s">
        <v>5</v>
      </c>
      <c r="E203" s="18">
        <f>E204+E206+E208+E209</f>
        <v>0</v>
      </c>
      <c r="F203" s="18">
        <f>F204+F206+F208+F209</f>
        <v>0</v>
      </c>
      <c r="G203" s="18">
        <f>G204+G206+G208+G209</f>
        <v>0</v>
      </c>
      <c r="H203" s="18">
        <f>H204+H206+H208+H209</f>
        <v>0</v>
      </c>
      <c r="I203" s="28">
        <v>0</v>
      </c>
      <c r="J203" s="28" t="e">
        <f t="shared" si="18"/>
        <v>#DIV/0!</v>
      </c>
    </row>
    <row r="204" spans="1:10" ht="27.75" customHeight="1">
      <c r="A204" s="70"/>
      <c r="B204" s="84"/>
      <c r="C204" s="71"/>
      <c r="D204" s="18" t="s">
        <v>6</v>
      </c>
      <c r="E204" s="18">
        <v>0</v>
      </c>
      <c r="F204" s="18">
        <v>0</v>
      </c>
      <c r="G204" s="18">
        <v>0</v>
      </c>
      <c r="H204" s="18">
        <v>0</v>
      </c>
      <c r="I204" s="28">
        <v>0</v>
      </c>
      <c r="J204" s="28" t="e">
        <f t="shared" si="18"/>
        <v>#DIV/0!</v>
      </c>
    </row>
    <row r="205" spans="1:10" ht="79.5" customHeight="1">
      <c r="A205" s="70"/>
      <c r="B205" s="84"/>
      <c r="C205" s="71"/>
      <c r="D205" s="29" t="s">
        <v>189</v>
      </c>
      <c r="E205" s="18">
        <v>0</v>
      </c>
      <c r="F205" s="18">
        <v>0</v>
      </c>
      <c r="G205" s="18">
        <v>0</v>
      </c>
      <c r="H205" s="18">
        <v>0</v>
      </c>
      <c r="I205" s="28">
        <v>0</v>
      </c>
      <c r="J205" s="28" t="e">
        <f t="shared" si="18"/>
        <v>#DIV/0!</v>
      </c>
    </row>
    <row r="206" spans="1:10" ht="56.25">
      <c r="A206" s="70"/>
      <c r="B206" s="84"/>
      <c r="C206" s="71"/>
      <c r="D206" s="18" t="s">
        <v>7</v>
      </c>
      <c r="E206" s="18">
        <v>0</v>
      </c>
      <c r="F206" s="18">
        <v>0</v>
      </c>
      <c r="G206" s="18">
        <v>0</v>
      </c>
      <c r="H206" s="18">
        <v>0</v>
      </c>
      <c r="I206" s="28">
        <v>0</v>
      </c>
      <c r="J206" s="28" t="e">
        <f t="shared" si="18"/>
        <v>#DIV/0!</v>
      </c>
    </row>
    <row r="207" spans="1:10" ht="93.75" customHeight="1">
      <c r="A207" s="70"/>
      <c r="B207" s="84"/>
      <c r="C207" s="71"/>
      <c r="D207" s="29" t="s">
        <v>190</v>
      </c>
      <c r="E207" s="18">
        <v>0</v>
      </c>
      <c r="F207" s="18">
        <v>0</v>
      </c>
      <c r="G207" s="18">
        <v>0</v>
      </c>
      <c r="H207" s="18">
        <v>0</v>
      </c>
      <c r="I207" s="28">
        <v>0</v>
      </c>
      <c r="J207" s="28" t="e">
        <f t="shared" si="18"/>
        <v>#DIV/0!</v>
      </c>
    </row>
    <row r="208" spans="1:10" ht="40.5" customHeight="1">
      <c r="A208" s="70"/>
      <c r="B208" s="84"/>
      <c r="C208" s="71"/>
      <c r="D208" s="18" t="s">
        <v>8</v>
      </c>
      <c r="E208" s="18">
        <v>0</v>
      </c>
      <c r="F208" s="18">
        <v>0</v>
      </c>
      <c r="G208" s="18">
        <v>0</v>
      </c>
      <c r="H208" s="18">
        <v>0</v>
      </c>
      <c r="I208" s="28">
        <v>0</v>
      </c>
      <c r="J208" s="28" t="e">
        <f t="shared" si="18"/>
        <v>#DIV/0!</v>
      </c>
    </row>
    <row r="209" spans="1:10" ht="56.25">
      <c r="A209" s="70"/>
      <c r="B209" s="84"/>
      <c r="C209" s="71"/>
      <c r="D209" s="18" t="s">
        <v>9</v>
      </c>
      <c r="E209" s="18">
        <v>0</v>
      </c>
      <c r="F209" s="18">
        <v>0</v>
      </c>
      <c r="G209" s="18">
        <v>0</v>
      </c>
      <c r="H209" s="18">
        <v>0</v>
      </c>
      <c r="I209" s="28">
        <v>0</v>
      </c>
      <c r="J209" s="28" t="e">
        <f t="shared" si="18"/>
        <v>#DIV/0!</v>
      </c>
    </row>
    <row r="210" spans="1:10" ht="22.5" customHeight="1">
      <c r="A210" s="70"/>
      <c r="B210" s="84"/>
      <c r="C210" s="71" t="s">
        <v>12</v>
      </c>
      <c r="D210" s="18" t="s">
        <v>5</v>
      </c>
      <c r="E210" s="18">
        <f>E211+E213+E215+E216</f>
        <v>11608.7</v>
      </c>
      <c r="F210" s="18">
        <f>F211+F213+F215+F216</f>
        <v>6460</v>
      </c>
      <c r="G210" s="18">
        <f>G211+G213+G215+G216</f>
        <v>2266</v>
      </c>
      <c r="H210" s="18">
        <f>H211+H213+H215+H216</f>
        <v>2168.1</v>
      </c>
      <c r="I210" s="28">
        <f>G210/E210*100</f>
        <v>19.519842876463343</v>
      </c>
      <c r="J210" s="28">
        <f t="shared" si="18"/>
        <v>33.56191950464396</v>
      </c>
    </row>
    <row r="211" spans="1:10" ht="24.75" customHeight="1">
      <c r="A211" s="70"/>
      <c r="B211" s="84"/>
      <c r="C211" s="71"/>
      <c r="D211" s="18" t="s">
        <v>6</v>
      </c>
      <c r="E211" s="18">
        <v>11608.7</v>
      </c>
      <c r="F211" s="18">
        <v>6460</v>
      </c>
      <c r="G211" s="18">
        <v>2266</v>
      </c>
      <c r="H211" s="18">
        <v>2168.1</v>
      </c>
      <c r="I211" s="28">
        <f>G211/E211*100</f>
        <v>19.519842876463343</v>
      </c>
      <c r="J211" s="28">
        <f t="shared" si="18"/>
        <v>33.56191950464396</v>
      </c>
    </row>
    <row r="212" spans="1:10" ht="80.25" customHeight="1">
      <c r="A212" s="70"/>
      <c r="B212" s="84"/>
      <c r="C212" s="71"/>
      <c r="D212" s="29" t="s">
        <v>189</v>
      </c>
      <c r="E212" s="18">
        <v>0</v>
      </c>
      <c r="F212" s="18">
        <v>0</v>
      </c>
      <c r="G212" s="18">
        <v>0</v>
      </c>
      <c r="H212" s="18">
        <v>0</v>
      </c>
      <c r="I212" s="28">
        <v>0</v>
      </c>
      <c r="J212" s="28" t="e">
        <f t="shared" si="18"/>
        <v>#DIV/0!</v>
      </c>
    </row>
    <row r="213" spans="1:10" ht="56.25">
      <c r="A213" s="70"/>
      <c r="B213" s="84"/>
      <c r="C213" s="71"/>
      <c r="D213" s="18" t="s">
        <v>7</v>
      </c>
      <c r="E213" s="18">
        <v>0</v>
      </c>
      <c r="F213" s="18">
        <v>0</v>
      </c>
      <c r="G213" s="18">
        <v>0</v>
      </c>
      <c r="H213" s="18">
        <v>0</v>
      </c>
      <c r="I213" s="28">
        <v>0</v>
      </c>
      <c r="J213" s="28" t="e">
        <f t="shared" si="18"/>
        <v>#DIV/0!</v>
      </c>
    </row>
    <row r="214" spans="1:10" ht="99" customHeight="1">
      <c r="A214" s="70"/>
      <c r="B214" s="84"/>
      <c r="C214" s="71"/>
      <c r="D214" s="29" t="s">
        <v>190</v>
      </c>
      <c r="E214" s="18">
        <v>0</v>
      </c>
      <c r="F214" s="18">
        <v>0</v>
      </c>
      <c r="G214" s="18">
        <v>0</v>
      </c>
      <c r="H214" s="18">
        <v>0</v>
      </c>
      <c r="I214" s="28">
        <v>0</v>
      </c>
      <c r="J214" s="28" t="e">
        <f t="shared" si="18"/>
        <v>#DIV/0!</v>
      </c>
    </row>
    <row r="215" spans="1:10" ht="46.5" customHeight="1">
      <c r="A215" s="70"/>
      <c r="B215" s="84"/>
      <c r="C215" s="71"/>
      <c r="D215" s="18" t="s">
        <v>8</v>
      </c>
      <c r="E215" s="18">
        <v>0</v>
      </c>
      <c r="F215" s="18">
        <v>0</v>
      </c>
      <c r="G215" s="18">
        <v>0</v>
      </c>
      <c r="H215" s="18">
        <v>0</v>
      </c>
      <c r="I215" s="28">
        <v>0</v>
      </c>
      <c r="J215" s="28" t="e">
        <f t="shared" si="18"/>
        <v>#DIV/0!</v>
      </c>
    </row>
    <row r="216" spans="1:10" ht="56.25">
      <c r="A216" s="70"/>
      <c r="B216" s="84"/>
      <c r="C216" s="71"/>
      <c r="D216" s="18" t="s">
        <v>9</v>
      </c>
      <c r="E216" s="18">
        <v>0</v>
      </c>
      <c r="F216" s="18">
        <v>0</v>
      </c>
      <c r="G216" s="18">
        <v>0</v>
      </c>
      <c r="H216" s="18">
        <v>0</v>
      </c>
      <c r="I216" s="28">
        <v>0</v>
      </c>
      <c r="J216" s="28" t="e">
        <f t="shared" si="18"/>
        <v>#DIV/0!</v>
      </c>
    </row>
    <row r="217" spans="1:10" ht="18.75" customHeight="1">
      <c r="A217" s="70" t="s">
        <v>182</v>
      </c>
      <c r="B217" s="84" t="s">
        <v>174</v>
      </c>
      <c r="C217" s="71" t="s">
        <v>11</v>
      </c>
      <c r="D217" s="18" t="s">
        <v>5</v>
      </c>
      <c r="E217" s="18">
        <f>E218+E220+E222+E223</f>
        <v>0</v>
      </c>
      <c r="F217" s="18">
        <f>F218+F220+F222+F223</f>
        <v>0</v>
      </c>
      <c r="G217" s="18">
        <f>G218+G220+G222+G223</f>
        <v>0</v>
      </c>
      <c r="H217" s="18">
        <f>H218+H220+H222+H223</f>
        <v>0</v>
      </c>
      <c r="I217" s="28">
        <v>0</v>
      </c>
      <c r="J217" s="28" t="e">
        <f t="shared" si="18"/>
        <v>#DIV/0!</v>
      </c>
    </row>
    <row r="218" spans="1:10" ht="30.75" customHeight="1">
      <c r="A218" s="70"/>
      <c r="B218" s="84"/>
      <c r="C218" s="71"/>
      <c r="D218" s="18" t="s">
        <v>6</v>
      </c>
      <c r="E218" s="18">
        <v>0</v>
      </c>
      <c r="F218" s="18">
        <v>0</v>
      </c>
      <c r="G218" s="18">
        <v>0</v>
      </c>
      <c r="H218" s="18">
        <v>0</v>
      </c>
      <c r="I218" s="28">
        <v>0</v>
      </c>
      <c r="J218" s="28" t="e">
        <f t="shared" si="18"/>
        <v>#DIV/0!</v>
      </c>
    </row>
    <row r="219" spans="1:10" ht="78" customHeight="1">
      <c r="A219" s="70"/>
      <c r="B219" s="84"/>
      <c r="C219" s="71"/>
      <c r="D219" s="29" t="s">
        <v>189</v>
      </c>
      <c r="E219" s="18">
        <v>0</v>
      </c>
      <c r="F219" s="18">
        <v>0</v>
      </c>
      <c r="G219" s="18">
        <v>0</v>
      </c>
      <c r="H219" s="18">
        <v>0</v>
      </c>
      <c r="I219" s="28">
        <v>0</v>
      </c>
      <c r="J219" s="28" t="e">
        <f t="shared" si="18"/>
        <v>#DIV/0!</v>
      </c>
    </row>
    <row r="220" spans="1:10" ht="56.25">
      <c r="A220" s="70"/>
      <c r="B220" s="84"/>
      <c r="C220" s="71"/>
      <c r="D220" s="18" t="s">
        <v>7</v>
      </c>
      <c r="E220" s="18">
        <v>0</v>
      </c>
      <c r="F220" s="18">
        <v>0</v>
      </c>
      <c r="G220" s="18">
        <v>0</v>
      </c>
      <c r="H220" s="18">
        <v>0</v>
      </c>
      <c r="I220" s="28">
        <v>0</v>
      </c>
      <c r="J220" s="28" t="e">
        <f t="shared" si="18"/>
        <v>#DIV/0!</v>
      </c>
    </row>
    <row r="221" spans="1:10" ht="95.25" customHeight="1">
      <c r="A221" s="70"/>
      <c r="B221" s="84"/>
      <c r="C221" s="71"/>
      <c r="D221" s="29" t="s">
        <v>190</v>
      </c>
      <c r="E221" s="18">
        <v>0</v>
      </c>
      <c r="F221" s="18">
        <v>0</v>
      </c>
      <c r="G221" s="18">
        <v>0</v>
      </c>
      <c r="H221" s="18">
        <v>0</v>
      </c>
      <c r="I221" s="28">
        <v>0</v>
      </c>
      <c r="J221" s="28" t="e">
        <f t="shared" si="18"/>
        <v>#DIV/0!</v>
      </c>
    </row>
    <row r="222" spans="1:10" ht="44.25" customHeight="1">
      <c r="A222" s="70"/>
      <c r="B222" s="84"/>
      <c r="C222" s="71"/>
      <c r="D222" s="18" t="s">
        <v>8</v>
      </c>
      <c r="E222" s="18">
        <v>0</v>
      </c>
      <c r="F222" s="18">
        <v>0</v>
      </c>
      <c r="G222" s="18">
        <v>0</v>
      </c>
      <c r="H222" s="18">
        <v>0</v>
      </c>
      <c r="I222" s="28">
        <v>0</v>
      </c>
      <c r="J222" s="28" t="e">
        <f t="shared" si="18"/>
        <v>#DIV/0!</v>
      </c>
    </row>
    <row r="223" spans="1:10" ht="56.25">
      <c r="A223" s="70"/>
      <c r="B223" s="84"/>
      <c r="C223" s="71"/>
      <c r="D223" s="18" t="s">
        <v>9</v>
      </c>
      <c r="E223" s="18">
        <v>0</v>
      </c>
      <c r="F223" s="18">
        <v>0</v>
      </c>
      <c r="G223" s="18">
        <v>0</v>
      </c>
      <c r="H223" s="18">
        <v>0</v>
      </c>
      <c r="I223" s="28">
        <v>0</v>
      </c>
      <c r="J223" s="28" t="e">
        <f t="shared" si="18"/>
        <v>#DIV/0!</v>
      </c>
    </row>
    <row r="224" spans="1:10" ht="18.75" customHeight="1">
      <c r="A224" s="70"/>
      <c r="B224" s="84"/>
      <c r="C224" s="71" t="s">
        <v>12</v>
      </c>
      <c r="D224" s="18" t="s">
        <v>5</v>
      </c>
      <c r="E224" s="18">
        <f>E225+E227+E229+E230</f>
        <v>1017</v>
      </c>
      <c r="F224" s="18">
        <f>F225+F227+F229+F230</f>
        <v>0</v>
      </c>
      <c r="G224" s="18">
        <f>G225+G227+G229+G230</f>
        <v>0</v>
      </c>
      <c r="H224" s="18">
        <f>H225+H227+H229+H230</f>
        <v>0</v>
      </c>
      <c r="I224" s="28">
        <v>0</v>
      </c>
      <c r="J224" s="28" t="e">
        <f t="shared" si="18"/>
        <v>#DIV/0!</v>
      </c>
    </row>
    <row r="225" spans="1:10" ht="30.75" customHeight="1">
      <c r="A225" s="70"/>
      <c r="B225" s="84"/>
      <c r="C225" s="71"/>
      <c r="D225" s="18" t="s">
        <v>6</v>
      </c>
      <c r="E225" s="18">
        <v>1017</v>
      </c>
      <c r="F225" s="18">
        <v>0</v>
      </c>
      <c r="G225" s="18">
        <v>0</v>
      </c>
      <c r="H225" s="18">
        <v>0</v>
      </c>
      <c r="I225" s="28">
        <v>0</v>
      </c>
      <c r="J225" s="28" t="e">
        <f t="shared" si="18"/>
        <v>#DIV/0!</v>
      </c>
    </row>
    <row r="226" spans="1:10" ht="75" customHeight="1">
      <c r="A226" s="70"/>
      <c r="B226" s="84"/>
      <c r="C226" s="71"/>
      <c r="D226" s="29" t="s">
        <v>189</v>
      </c>
      <c r="E226" s="18">
        <v>0</v>
      </c>
      <c r="F226" s="18">
        <v>0</v>
      </c>
      <c r="G226" s="18">
        <v>0</v>
      </c>
      <c r="H226" s="18">
        <v>0</v>
      </c>
      <c r="I226" s="28">
        <v>0</v>
      </c>
      <c r="J226" s="28" t="e">
        <f t="shared" si="18"/>
        <v>#DIV/0!</v>
      </c>
    </row>
    <row r="227" spans="1:10" ht="56.25">
      <c r="A227" s="70"/>
      <c r="B227" s="84"/>
      <c r="C227" s="71"/>
      <c r="D227" s="18" t="s">
        <v>7</v>
      </c>
      <c r="E227" s="18">
        <v>0</v>
      </c>
      <c r="F227" s="18">
        <v>0</v>
      </c>
      <c r="G227" s="18">
        <v>0</v>
      </c>
      <c r="H227" s="18">
        <v>0</v>
      </c>
      <c r="I227" s="28">
        <v>0</v>
      </c>
      <c r="J227" s="28" t="e">
        <f t="shared" si="18"/>
        <v>#DIV/0!</v>
      </c>
    </row>
    <row r="228" spans="1:10" ht="99.75" customHeight="1">
      <c r="A228" s="70"/>
      <c r="B228" s="84"/>
      <c r="C228" s="71"/>
      <c r="D228" s="29" t="s">
        <v>190</v>
      </c>
      <c r="E228" s="18">
        <v>0</v>
      </c>
      <c r="F228" s="18">
        <v>0</v>
      </c>
      <c r="G228" s="18">
        <v>0</v>
      </c>
      <c r="H228" s="18">
        <v>0</v>
      </c>
      <c r="I228" s="28">
        <v>0</v>
      </c>
      <c r="J228" s="28" t="e">
        <f t="shared" si="18"/>
        <v>#DIV/0!</v>
      </c>
    </row>
    <row r="229" spans="1:10" ht="44.25" customHeight="1">
      <c r="A229" s="70"/>
      <c r="B229" s="84"/>
      <c r="C229" s="71"/>
      <c r="D229" s="18" t="s">
        <v>8</v>
      </c>
      <c r="E229" s="18">
        <v>0</v>
      </c>
      <c r="F229" s="18">
        <v>0</v>
      </c>
      <c r="G229" s="18">
        <v>0</v>
      </c>
      <c r="H229" s="18">
        <v>0</v>
      </c>
      <c r="I229" s="28">
        <v>0</v>
      </c>
      <c r="J229" s="28" t="e">
        <f t="shared" si="18"/>
        <v>#DIV/0!</v>
      </c>
    </row>
    <row r="230" spans="1:10" ht="56.25">
      <c r="A230" s="70"/>
      <c r="B230" s="84"/>
      <c r="C230" s="71"/>
      <c r="D230" s="18" t="s">
        <v>9</v>
      </c>
      <c r="E230" s="18">
        <v>0</v>
      </c>
      <c r="F230" s="18">
        <v>0</v>
      </c>
      <c r="G230" s="18">
        <v>0</v>
      </c>
      <c r="H230" s="18">
        <v>0</v>
      </c>
      <c r="I230" s="28">
        <v>0</v>
      </c>
      <c r="J230" s="28" t="e">
        <f t="shared" si="18"/>
        <v>#DIV/0!</v>
      </c>
    </row>
    <row r="231" spans="1:10" ht="18.75" customHeight="1">
      <c r="A231" s="70" t="s">
        <v>183</v>
      </c>
      <c r="B231" s="87" t="s">
        <v>172</v>
      </c>
      <c r="C231" s="71" t="s">
        <v>11</v>
      </c>
      <c r="D231" s="18" t="s">
        <v>5</v>
      </c>
      <c r="E231" s="18">
        <f>E232+E234+E236+E237</f>
        <v>6449.4</v>
      </c>
      <c r="F231" s="18">
        <f>F232+F234+F236+F237</f>
        <v>6851.5</v>
      </c>
      <c r="G231" s="18">
        <f>G232+G234+G236+G237</f>
        <v>5428.7</v>
      </c>
      <c r="H231" s="18">
        <f>H232+H234+H236+H237</f>
        <v>5428.7</v>
      </c>
      <c r="I231" s="28">
        <f>G231/E231*100</f>
        <v>84.17372158650417</v>
      </c>
      <c r="J231" s="28">
        <f t="shared" si="18"/>
        <v>79.23374443552507</v>
      </c>
    </row>
    <row r="232" spans="1:10" ht="27.75" customHeight="1">
      <c r="A232" s="70"/>
      <c r="B232" s="87"/>
      <c r="C232" s="71"/>
      <c r="D232" s="18" t="s">
        <v>6</v>
      </c>
      <c r="E232" s="18">
        <v>6449.4</v>
      </c>
      <c r="F232" s="18">
        <v>6851.5</v>
      </c>
      <c r="G232" s="18">
        <v>5428.7</v>
      </c>
      <c r="H232" s="18">
        <v>5428.7</v>
      </c>
      <c r="I232" s="28">
        <f>G232/E232*100</f>
        <v>84.17372158650417</v>
      </c>
      <c r="J232" s="28">
        <f t="shared" si="18"/>
        <v>79.23374443552507</v>
      </c>
    </row>
    <row r="233" spans="1:10" ht="78" customHeight="1">
      <c r="A233" s="70"/>
      <c r="B233" s="87"/>
      <c r="C233" s="71"/>
      <c r="D233" s="29" t="s">
        <v>189</v>
      </c>
      <c r="E233" s="18">
        <v>0</v>
      </c>
      <c r="F233" s="18">
        <v>0</v>
      </c>
      <c r="G233" s="18">
        <v>0</v>
      </c>
      <c r="H233" s="18">
        <v>0</v>
      </c>
      <c r="I233" s="28">
        <v>0</v>
      </c>
      <c r="J233" s="28" t="e">
        <f t="shared" si="18"/>
        <v>#DIV/0!</v>
      </c>
    </row>
    <row r="234" spans="1:10" ht="56.25">
      <c r="A234" s="70"/>
      <c r="B234" s="87"/>
      <c r="C234" s="71"/>
      <c r="D234" s="18" t="s">
        <v>7</v>
      </c>
      <c r="E234" s="18">
        <v>0</v>
      </c>
      <c r="F234" s="18">
        <v>0</v>
      </c>
      <c r="G234" s="18">
        <v>0</v>
      </c>
      <c r="H234" s="18">
        <v>0</v>
      </c>
      <c r="I234" s="28">
        <v>0</v>
      </c>
      <c r="J234" s="28" t="e">
        <f t="shared" si="18"/>
        <v>#DIV/0!</v>
      </c>
    </row>
    <row r="235" spans="1:10" ht="96.75" customHeight="1">
      <c r="A235" s="70"/>
      <c r="B235" s="87"/>
      <c r="C235" s="71"/>
      <c r="D235" s="29" t="s">
        <v>190</v>
      </c>
      <c r="E235" s="18">
        <v>0</v>
      </c>
      <c r="F235" s="18">
        <v>0</v>
      </c>
      <c r="G235" s="18">
        <v>0</v>
      </c>
      <c r="H235" s="18">
        <v>0</v>
      </c>
      <c r="I235" s="28">
        <v>0</v>
      </c>
      <c r="J235" s="28" t="e">
        <f t="shared" si="18"/>
        <v>#DIV/0!</v>
      </c>
    </row>
    <row r="236" spans="1:10" ht="56.25">
      <c r="A236" s="70"/>
      <c r="B236" s="87"/>
      <c r="C236" s="71"/>
      <c r="D236" s="18" t="s">
        <v>8</v>
      </c>
      <c r="E236" s="18">
        <v>0</v>
      </c>
      <c r="F236" s="18">
        <v>0</v>
      </c>
      <c r="G236" s="18">
        <v>0</v>
      </c>
      <c r="H236" s="18">
        <v>0</v>
      </c>
      <c r="I236" s="28">
        <v>0</v>
      </c>
      <c r="J236" s="28" t="e">
        <f t="shared" si="18"/>
        <v>#DIV/0!</v>
      </c>
    </row>
    <row r="237" spans="1:10" ht="56.25">
      <c r="A237" s="70"/>
      <c r="B237" s="87"/>
      <c r="C237" s="71"/>
      <c r="D237" s="18" t="s">
        <v>9</v>
      </c>
      <c r="E237" s="18">
        <v>0</v>
      </c>
      <c r="F237" s="18">
        <v>0</v>
      </c>
      <c r="G237" s="18">
        <v>0</v>
      </c>
      <c r="H237" s="18">
        <v>0</v>
      </c>
      <c r="I237" s="28">
        <v>0</v>
      </c>
      <c r="J237" s="28" t="e">
        <f t="shared" si="18"/>
        <v>#DIV/0!</v>
      </c>
    </row>
    <row r="238" spans="1:10" ht="18.75" customHeight="1">
      <c r="A238" s="70"/>
      <c r="B238" s="87"/>
      <c r="C238" s="71" t="s">
        <v>12</v>
      </c>
      <c r="D238" s="18" t="s">
        <v>5</v>
      </c>
      <c r="E238" s="18">
        <f>E239+E241+E243+E244</f>
        <v>0</v>
      </c>
      <c r="F238" s="18">
        <f>F239+F241+F243+F244</f>
        <v>0</v>
      </c>
      <c r="G238" s="18">
        <f>G239+G241+G243+G244</f>
        <v>0</v>
      </c>
      <c r="H238" s="18">
        <f>H239+H241+H243+H244</f>
        <v>0</v>
      </c>
      <c r="I238" s="28">
        <v>0</v>
      </c>
      <c r="J238" s="28" t="e">
        <f t="shared" si="18"/>
        <v>#DIV/0!</v>
      </c>
    </row>
    <row r="239" spans="1:10" ht="23.25" customHeight="1">
      <c r="A239" s="70"/>
      <c r="B239" s="87"/>
      <c r="C239" s="71"/>
      <c r="D239" s="18" t="s">
        <v>6</v>
      </c>
      <c r="E239" s="18">
        <v>0</v>
      </c>
      <c r="F239" s="18">
        <v>0</v>
      </c>
      <c r="G239" s="18">
        <v>0</v>
      </c>
      <c r="H239" s="18">
        <v>0</v>
      </c>
      <c r="I239" s="28">
        <v>0</v>
      </c>
      <c r="J239" s="28" t="e">
        <f t="shared" si="18"/>
        <v>#DIV/0!</v>
      </c>
    </row>
    <row r="240" spans="1:10" ht="81.75" customHeight="1">
      <c r="A240" s="70"/>
      <c r="B240" s="87"/>
      <c r="C240" s="71"/>
      <c r="D240" s="29" t="s">
        <v>189</v>
      </c>
      <c r="E240" s="18">
        <v>0</v>
      </c>
      <c r="F240" s="18">
        <v>0</v>
      </c>
      <c r="G240" s="18">
        <v>0</v>
      </c>
      <c r="H240" s="18">
        <v>0</v>
      </c>
      <c r="I240" s="28">
        <v>0</v>
      </c>
      <c r="J240" s="28" t="e">
        <f t="shared" si="18"/>
        <v>#DIV/0!</v>
      </c>
    </row>
    <row r="241" spans="1:10" ht="56.25">
      <c r="A241" s="70"/>
      <c r="B241" s="87"/>
      <c r="C241" s="71"/>
      <c r="D241" s="18" t="s">
        <v>7</v>
      </c>
      <c r="E241" s="18">
        <v>0</v>
      </c>
      <c r="F241" s="18">
        <v>0</v>
      </c>
      <c r="G241" s="18">
        <v>0</v>
      </c>
      <c r="H241" s="18">
        <v>0</v>
      </c>
      <c r="I241" s="28">
        <v>0</v>
      </c>
      <c r="J241" s="28" t="e">
        <f t="shared" si="18"/>
        <v>#DIV/0!</v>
      </c>
    </row>
    <row r="242" spans="1:10" ht="100.5" customHeight="1">
      <c r="A242" s="70"/>
      <c r="B242" s="87"/>
      <c r="C242" s="71"/>
      <c r="D242" s="29" t="s">
        <v>190</v>
      </c>
      <c r="E242" s="18">
        <v>0</v>
      </c>
      <c r="F242" s="18">
        <v>0</v>
      </c>
      <c r="G242" s="18">
        <v>0</v>
      </c>
      <c r="H242" s="18">
        <v>0</v>
      </c>
      <c r="I242" s="28">
        <v>0</v>
      </c>
      <c r="J242" s="28" t="e">
        <f aca="true" t="shared" si="21" ref="J242:J305">H242/F242*100</f>
        <v>#DIV/0!</v>
      </c>
    </row>
    <row r="243" spans="1:10" ht="42" customHeight="1">
      <c r="A243" s="70"/>
      <c r="B243" s="87"/>
      <c r="C243" s="71"/>
      <c r="D243" s="18" t="s">
        <v>8</v>
      </c>
      <c r="E243" s="18">
        <v>0</v>
      </c>
      <c r="F243" s="18">
        <v>0</v>
      </c>
      <c r="G243" s="18">
        <v>0</v>
      </c>
      <c r="H243" s="18">
        <v>0</v>
      </c>
      <c r="I243" s="28">
        <v>0</v>
      </c>
      <c r="J243" s="28" t="e">
        <f t="shared" si="21"/>
        <v>#DIV/0!</v>
      </c>
    </row>
    <row r="244" spans="1:10" ht="56.25">
      <c r="A244" s="70"/>
      <c r="B244" s="87"/>
      <c r="C244" s="71"/>
      <c r="D244" s="18" t="s">
        <v>9</v>
      </c>
      <c r="E244" s="18">
        <v>0</v>
      </c>
      <c r="F244" s="18">
        <v>0</v>
      </c>
      <c r="G244" s="18">
        <v>0</v>
      </c>
      <c r="H244" s="18">
        <v>0</v>
      </c>
      <c r="I244" s="28">
        <v>0</v>
      </c>
      <c r="J244" s="28" t="e">
        <f t="shared" si="21"/>
        <v>#DIV/0!</v>
      </c>
    </row>
    <row r="245" spans="1:10" ht="18.75" customHeight="1">
      <c r="A245" s="70" t="s">
        <v>52</v>
      </c>
      <c r="B245" s="75" t="s">
        <v>53</v>
      </c>
      <c r="C245" s="71" t="s">
        <v>11</v>
      </c>
      <c r="D245" s="18" t="s">
        <v>5</v>
      </c>
      <c r="E245" s="18">
        <f>E246+E248+E250+E251</f>
        <v>450</v>
      </c>
      <c r="F245" s="18">
        <f>F246+F248+F250+F251</f>
        <v>352.9</v>
      </c>
      <c r="G245" s="18">
        <f>G246+G248+G250+G251</f>
        <v>140</v>
      </c>
      <c r="H245" s="18">
        <f>H246+H248+H250+H251</f>
        <v>140</v>
      </c>
      <c r="I245" s="28">
        <f>G245/E245*100</f>
        <v>31.11111111111111</v>
      </c>
      <c r="J245" s="28">
        <f t="shared" si="21"/>
        <v>39.67129498441485</v>
      </c>
    </row>
    <row r="246" spans="1:10" ht="25.5" customHeight="1">
      <c r="A246" s="70"/>
      <c r="B246" s="75"/>
      <c r="C246" s="71"/>
      <c r="D246" s="18" t="s">
        <v>6</v>
      </c>
      <c r="E246" s="18">
        <f aca="true" t="shared" si="22" ref="E246:H248">E260+E267</f>
        <v>450</v>
      </c>
      <c r="F246" s="18">
        <f t="shared" si="22"/>
        <v>352.9</v>
      </c>
      <c r="G246" s="18">
        <f t="shared" si="22"/>
        <v>140</v>
      </c>
      <c r="H246" s="18">
        <f t="shared" si="22"/>
        <v>140</v>
      </c>
      <c r="I246" s="28">
        <f>G246/E246*100</f>
        <v>31.11111111111111</v>
      </c>
      <c r="J246" s="28">
        <f t="shared" si="21"/>
        <v>39.67129498441485</v>
      </c>
    </row>
    <row r="247" spans="1:10" ht="77.25" customHeight="1">
      <c r="A247" s="70"/>
      <c r="B247" s="75"/>
      <c r="C247" s="71"/>
      <c r="D247" s="29" t="s">
        <v>189</v>
      </c>
      <c r="E247" s="18">
        <f t="shared" si="22"/>
        <v>0</v>
      </c>
      <c r="F247" s="18">
        <f t="shared" si="22"/>
        <v>0</v>
      </c>
      <c r="G247" s="18">
        <f t="shared" si="22"/>
        <v>0</v>
      </c>
      <c r="H247" s="18">
        <f t="shared" si="22"/>
        <v>0</v>
      </c>
      <c r="I247" s="28">
        <v>0</v>
      </c>
      <c r="J247" s="28" t="e">
        <f t="shared" si="21"/>
        <v>#DIV/0!</v>
      </c>
    </row>
    <row r="248" spans="1:10" ht="56.25">
      <c r="A248" s="70"/>
      <c r="B248" s="75"/>
      <c r="C248" s="71"/>
      <c r="D248" s="18" t="s">
        <v>7</v>
      </c>
      <c r="E248" s="18">
        <f t="shared" si="22"/>
        <v>0</v>
      </c>
      <c r="F248" s="18">
        <f t="shared" si="22"/>
        <v>0</v>
      </c>
      <c r="G248" s="18">
        <f t="shared" si="22"/>
        <v>0</v>
      </c>
      <c r="H248" s="18">
        <f t="shared" si="22"/>
        <v>0</v>
      </c>
      <c r="I248" s="28">
        <v>0</v>
      </c>
      <c r="J248" s="28" t="e">
        <f t="shared" si="21"/>
        <v>#DIV/0!</v>
      </c>
    </row>
    <row r="249" spans="1:10" ht="96" customHeight="1">
      <c r="A249" s="70"/>
      <c r="B249" s="75"/>
      <c r="C249" s="71"/>
      <c r="D249" s="29" t="s">
        <v>190</v>
      </c>
      <c r="E249" s="18">
        <v>0</v>
      </c>
      <c r="F249" s="18">
        <v>0</v>
      </c>
      <c r="G249" s="18">
        <v>0</v>
      </c>
      <c r="H249" s="18">
        <v>0</v>
      </c>
      <c r="I249" s="28">
        <v>0</v>
      </c>
      <c r="J249" s="28" t="e">
        <f t="shared" si="21"/>
        <v>#DIV/0!</v>
      </c>
    </row>
    <row r="250" spans="1:10" ht="39.75" customHeight="1">
      <c r="A250" s="70"/>
      <c r="B250" s="75"/>
      <c r="C250" s="71"/>
      <c r="D250" s="18" t="s">
        <v>8</v>
      </c>
      <c r="E250" s="18">
        <f aca="true" t="shared" si="23" ref="E250:H251">E264+E271</f>
        <v>0</v>
      </c>
      <c r="F250" s="18">
        <f t="shared" si="23"/>
        <v>0</v>
      </c>
      <c r="G250" s="18">
        <f t="shared" si="23"/>
        <v>0</v>
      </c>
      <c r="H250" s="18">
        <f t="shared" si="23"/>
        <v>0</v>
      </c>
      <c r="I250" s="28">
        <v>0</v>
      </c>
      <c r="J250" s="28" t="e">
        <f t="shared" si="21"/>
        <v>#DIV/0!</v>
      </c>
    </row>
    <row r="251" spans="1:10" ht="56.25">
      <c r="A251" s="70"/>
      <c r="B251" s="75"/>
      <c r="C251" s="71"/>
      <c r="D251" s="18" t="s">
        <v>9</v>
      </c>
      <c r="E251" s="18">
        <f t="shared" si="23"/>
        <v>0</v>
      </c>
      <c r="F251" s="18">
        <f t="shared" si="23"/>
        <v>0</v>
      </c>
      <c r="G251" s="18">
        <f t="shared" si="23"/>
        <v>0</v>
      </c>
      <c r="H251" s="18">
        <f t="shared" si="23"/>
        <v>0</v>
      </c>
      <c r="I251" s="28">
        <v>0</v>
      </c>
      <c r="J251" s="28" t="e">
        <f t="shared" si="21"/>
        <v>#DIV/0!</v>
      </c>
    </row>
    <row r="252" spans="1:10" ht="18.75" customHeight="1">
      <c r="A252" s="70"/>
      <c r="B252" s="75"/>
      <c r="C252" s="71" t="s">
        <v>12</v>
      </c>
      <c r="D252" s="18" t="s">
        <v>5</v>
      </c>
      <c r="E252" s="18">
        <f>E253+E255+E257+E258</f>
        <v>0</v>
      </c>
      <c r="F252" s="18">
        <f>F253+F255+F257+F258</f>
        <v>0</v>
      </c>
      <c r="G252" s="18">
        <f>G253+G255+G257+G258</f>
        <v>0</v>
      </c>
      <c r="H252" s="18">
        <f>H253+H255+H257+H258</f>
        <v>0</v>
      </c>
      <c r="I252" s="28">
        <v>0</v>
      </c>
      <c r="J252" s="28" t="e">
        <f t="shared" si="21"/>
        <v>#DIV/0!</v>
      </c>
    </row>
    <row r="253" spans="1:10" ht="30" customHeight="1">
      <c r="A253" s="70"/>
      <c r="B253" s="75"/>
      <c r="C253" s="71"/>
      <c r="D253" s="18" t="s">
        <v>6</v>
      </c>
      <c r="E253" s="18">
        <f aca="true" t="shared" si="24" ref="E253:H254">E274</f>
        <v>0</v>
      </c>
      <c r="F253" s="18">
        <f t="shared" si="24"/>
        <v>0</v>
      </c>
      <c r="G253" s="18">
        <f t="shared" si="24"/>
        <v>0</v>
      </c>
      <c r="H253" s="18">
        <f t="shared" si="24"/>
        <v>0</v>
      </c>
      <c r="I253" s="28">
        <v>0</v>
      </c>
      <c r="J253" s="28" t="e">
        <f t="shared" si="21"/>
        <v>#DIV/0!</v>
      </c>
    </row>
    <row r="254" spans="1:10" ht="78" customHeight="1">
      <c r="A254" s="70"/>
      <c r="B254" s="75"/>
      <c r="C254" s="71"/>
      <c r="D254" s="29" t="s">
        <v>189</v>
      </c>
      <c r="E254" s="18">
        <f t="shared" si="24"/>
        <v>0</v>
      </c>
      <c r="F254" s="18">
        <f t="shared" si="24"/>
        <v>0</v>
      </c>
      <c r="G254" s="18">
        <f t="shared" si="24"/>
        <v>0</v>
      </c>
      <c r="H254" s="18">
        <f t="shared" si="24"/>
        <v>0</v>
      </c>
      <c r="I254" s="28">
        <v>0</v>
      </c>
      <c r="J254" s="28" t="e">
        <f t="shared" si="21"/>
        <v>#DIV/0!</v>
      </c>
    </row>
    <row r="255" spans="1:10" ht="56.25">
      <c r="A255" s="70"/>
      <c r="B255" s="75"/>
      <c r="C255" s="71"/>
      <c r="D255" s="18" t="s">
        <v>7</v>
      </c>
      <c r="E255" s="18">
        <f>E269+E276</f>
        <v>0</v>
      </c>
      <c r="F255" s="18">
        <f>F269+F276</f>
        <v>0</v>
      </c>
      <c r="G255" s="18">
        <f>G269+G276</f>
        <v>0</v>
      </c>
      <c r="H255" s="18">
        <f>H269+H276</f>
        <v>0</v>
      </c>
      <c r="I255" s="28">
        <v>0</v>
      </c>
      <c r="J255" s="28" t="e">
        <f t="shared" si="21"/>
        <v>#DIV/0!</v>
      </c>
    </row>
    <row r="256" spans="1:10" ht="96.75" customHeight="1">
      <c r="A256" s="70"/>
      <c r="B256" s="75"/>
      <c r="C256" s="71"/>
      <c r="D256" s="29" t="s">
        <v>190</v>
      </c>
      <c r="E256" s="18">
        <v>0</v>
      </c>
      <c r="F256" s="18">
        <v>0</v>
      </c>
      <c r="G256" s="18">
        <v>0</v>
      </c>
      <c r="H256" s="18">
        <v>0</v>
      </c>
      <c r="I256" s="28">
        <v>0</v>
      </c>
      <c r="J256" s="28" t="e">
        <f t="shared" si="21"/>
        <v>#DIV/0!</v>
      </c>
    </row>
    <row r="257" spans="1:10" ht="45.75" customHeight="1">
      <c r="A257" s="70"/>
      <c r="B257" s="75"/>
      <c r="C257" s="71"/>
      <c r="D257" s="18" t="s">
        <v>8</v>
      </c>
      <c r="E257" s="18">
        <f aca="true" t="shared" si="25" ref="E257:H258">E271+E278</f>
        <v>0</v>
      </c>
      <c r="F257" s="18">
        <f t="shared" si="25"/>
        <v>0</v>
      </c>
      <c r="G257" s="18">
        <f t="shared" si="25"/>
        <v>0</v>
      </c>
      <c r="H257" s="18">
        <f t="shared" si="25"/>
        <v>0</v>
      </c>
      <c r="I257" s="28">
        <v>0</v>
      </c>
      <c r="J257" s="28" t="e">
        <f t="shared" si="21"/>
        <v>#DIV/0!</v>
      </c>
    </row>
    <row r="258" spans="1:10" ht="56.25">
      <c r="A258" s="70"/>
      <c r="B258" s="75"/>
      <c r="C258" s="71"/>
      <c r="D258" s="18" t="s">
        <v>9</v>
      </c>
      <c r="E258" s="18">
        <f t="shared" si="25"/>
        <v>0</v>
      </c>
      <c r="F258" s="18">
        <f t="shared" si="25"/>
        <v>0</v>
      </c>
      <c r="G258" s="18">
        <f t="shared" si="25"/>
        <v>0</v>
      </c>
      <c r="H258" s="18">
        <f t="shared" si="25"/>
        <v>0</v>
      </c>
      <c r="I258" s="28">
        <v>0</v>
      </c>
      <c r="J258" s="28" t="e">
        <f t="shared" si="21"/>
        <v>#DIV/0!</v>
      </c>
    </row>
    <row r="259" spans="1:10" ht="18.75" customHeight="1">
      <c r="A259" s="70" t="s">
        <v>54</v>
      </c>
      <c r="B259" s="72" t="s">
        <v>55</v>
      </c>
      <c r="C259" s="71" t="s">
        <v>11</v>
      </c>
      <c r="D259" s="18" t="s">
        <v>5</v>
      </c>
      <c r="E259" s="18">
        <f>E260+E262+E264+E265</f>
        <v>0</v>
      </c>
      <c r="F259" s="18">
        <f>F260+F262+F264+F265</f>
        <v>0</v>
      </c>
      <c r="G259" s="18">
        <f>G260+G262+G264+G265</f>
        <v>0</v>
      </c>
      <c r="H259" s="18">
        <f>H260+H262+H264+H265</f>
        <v>0</v>
      </c>
      <c r="I259" s="28">
        <v>0</v>
      </c>
      <c r="J259" s="28" t="e">
        <f t="shared" si="21"/>
        <v>#DIV/0!</v>
      </c>
    </row>
    <row r="260" spans="1:10" ht="23.25" customHeight="1">
      <c r="A260" s="70"/>
      <c r="B260" s="72"/>
      <c r="C260" s="71"/>
      <c r="D260" s="18" t="s">
        <v>6</v>
      </c>
      <c r="E260" s="18">
        <v>0</v>
      </c>
      <c r="F260" s="18">
        <v>0</v>
      </c>
      <c r="G260" s="18">
        <v>0</v>
      </c>
      <c r="H260" s="18">
        <v>0</v>
      </c>
      <c r="I260" s="28">
        <v>0</v>
      </c>
      <c r="J260" s="28" t="e">
        <f t="shared" si="21"/>
        <v>#DIV/0!</v>
      </c>
    </row>
    <row r="261" spans="1:10" ht="75" customHeight="1">
      <c r="A261" s="70"/>
      <c r="B261" s="72"/>
      <c r="C261" s="71"/>
      <c r="D261" s="29" t="s">
        <v>189</v>
      </c>
      <c r="E261" s="18">
        <v>0</v>
      </c>
      <c r="F261" s="18">
        <v>0</v>
      </c>
      <c r="G261" s="18">
        <v>0</v>
      </c>
      <c r="H261" s="18">
        <v>0</v>
      </c>
      <c r="I261" s="28">
        <v>0</v>
      </c>
      <c r="J261" s="28" t="e">
        <f t="shared" si="21"/>
        <v>#DIV/0!</v>
      </c>
    </row>
    <row r="262" spans="1:10" ht="56.25">
      <c r="A262" s="70"/>
      <c r="B262" s="72"/>
      <c r="C262" s="71"/>
      <c r="D262" s="18" t="s">
        <v>7</v>
      </c>
      <c r="E262" s="18">
        <v>0</v>
      </c>
      <c r="F262" s="18">
        <v>0</v>
      </c>
      <c r="G262" s="18">
        <v>0</v>
      </c>
      <c r="H262" s="18">
        <v>0</v>
      </c>
      <c r="I262" s="28">
        <v>0</v>
      </c>
      <c r="J262" s="28" t="e">
        <f t="shared" si="21"/>
        <v>#DIV/0!</v>
      </c>
    </row>
    <row r="263" spans="1:10" ht="99" customHeight="1">
      <c r="A263" s="70"/>
      <c r="B263" s="72"/>
      <c r="C263" s="71"/>
      <c r="D263" s="29" t="s">
        <v>190</v>
      </c>
      <c r="E263" s="18">
        <v>0</v>
      </c>
      <c r="F263" s="18">
        <v>0</v>
      </c>
      <c r="G263" s="18">
        <v>0</v>
      </c>
      <c r="H263" s="18">
        <v>0</v>
      </c>
      <c r="I263" s="28">
        <v>0</v>
      </c>
      <c r="J263" s="28" t="e">
        <f t="shared" si="21"/>
        <v>#DIV/0!</v>
      </c>
    </row>
    <row r="264" spans="1:10" ht="46.5" customHeight="1">
      <c r="A264" s="70"/>
      <c r="B264" s="72"/>
      <c r="C264" s="71"/>
      <c r="D264" s="18" t="s">
        <v>8</v>
      </c>
      <c r="E264" s="18">
        <v>0</v>
      </c>
      <c r="F264" s="18">
        <v>0</v>
      </c>
      <c r="G264" s="18">
        <v>0</v>
      </c>
      <c r="H264" s="18">
        <v>0</v>
      </c>
      <c r="I264" s="28">
        <v>0</v>
      </c>
      <c r="J264" s="28" t="e">
        <f t="shared" si="21"/>
        <v>#DIV/0!</v>
      </c>
    </row>
    <row r="265" spans="1:10" ht="56.25">
      <c r="A265" s="70"/>
      <c r="B265" s="72"/>
      <c r="C265" s="71"/>
      <c r="D265" s="18" t="s">
        <v>9</v>
      </c>
      <c r="E265" s="18">
        <v>0</v>
      </c>
      <c r="F265" s="18">
        <v>0</v>
      </c>
      <c r="G265" s="18">
        <v>0</v>
      </c>
      <c r="H265" s="18">
        <v>0</v>
      </c>
      <c r="I265" s="28">
        <v>0</v>
      </c>
      <c r="J265" s="28" t="e">
        <f t="shared" si="21"/>
        <v>#DIV/0!</v>
      </c>
    </row>
    <row r="266" spans="1:10" ht="18.75" customHeight="1">
      <c r="A266" s="70" t="s">
        <v>56</v>
      </c>
      <c r="B266" s="75" t="s">
        <v>57</v>
      </c>
      <c r="C266" s="71" t="s">
        <v>11</v>
      </c>
      <c r="D266" s="18" t="s">
        <v>5</v>
      </c>
      <c r="E266" s="18">
        <f>E267+E269+E271+E272</f>
        <v>450</v>
      </c>
      <c r="F266" s="18">
        <f>F267+F269+F271+F272</f>
        <v>352.9</v>
      </c>
      <c r="G266" s="18">
        <f>G267+G269+G271+G272</f>
        <v>140</v>
      </c>
      <c r="H266" s="18">
        <f>H267+H269+H271+H272</f>
        <v>140</v>
      </c>
      <c r="I266" s="28">
        <f>G266/E266*100</f>
        <v>31.11111111111111</v>
      </c>
      <c r="J266" s="28">
        <f t="shared" si="21"/>
        <v>39.67129498441485</v>
      </c>
    </row>
    <row r="267" spans="1:10" ht="24.75" customHeight="1">
      <c r="A267" s="70"/>
      <c r="B267" s="75"/>
      <c r="C267" s="71"/>
      <c r="D267" s="18" t="s">
        <v>6</v>
      </c>
      <c r="E267" s="18">
        <v>450</v>
      </c>
      <c r="F267" s="18">
        <v>352.9</v>
      </c>
      <c r="G267" s="18">
        <v>140</v>
      </c>
      <c r="H267" s="18">
        <v>140</v>
      </c>
      <c r="I267" s="28">
        <f>G267/E267*100</f>
        <v>31.11111111111111</v>
      </c>
      <c r="J267" s="28">
        <f t="shared" si="21"/>
        <v>39.67129498441485</v>
      </c>
    </row>
    <row r="268" spans="1:10" ht="76.5" customHeight="1">
      <c r="A268" s="70"/>
      <c r="B268" s="75"/>
      <c r="C268" s="71"/>
      <c r="D268" s="29" t="s">
        <v>189</v>
      </c>
      <c r="E268" s="18">
        <v>0</v>
      </c>
      <c r="F268" s="18">
        <v>0</v>
      </c>
      <c r="G268" s="18">
        <v>0</v>
      </c>
      <c r="H268" s="18">
        <v>0</v>
      </c>
      <c r="I268" s="28">
        <v>0</v>
      </c>
      <c r="J268" s="28" t="e">
        <f t="shared" si="21"/>
        <v>#DIV/0!</v>
      </c>
    </row>
    <row r="269" spans="1:10" ht="56.25">
      <c r="A269" s="70"/>
      <c r="B269" s="75"/>
      <c r="C269" s="71"/>
      <c r="D269" s="18" t="s">
        <v>7</v>
      </c>
      <c r="E269" s="18">
        <v>0</v>
      </c>
      <c r="F269" s="18">
        <v>0</v>
      </c>
      <c r="G269" s="18">
        <v>0</v>
      </c>
      <c r="H269" s="18">
        <v>0</v>
      </c>
      <c r="I269" s="28">
        <v>0</v>
      </c>
      <c r="J269" s="28" t="e">
        <f t="shared" si="21"/>
        <v>#DIV/0!</v>
      </c>
    </row>
    <row r="270" spans="1:10" ht="96" customHeight="1">
      <c r="A270" s="70"/>
      <c r="B270" s="75"/>
      <c r="C270" s="71"/>
      <c r="D270" s="29" t="s">
        <v>190</v>
      </c>
      <c r="E270" s="18">
        <v>0</v>
      </c>
      <c r="F270" s="18">
        <v>0</v>
      </c>
      <c r="G270" s="18">
        <v>0</v>
      </c>
      <c r="H270" s="18">
        <v>0</v>
      </c>
      <c r="I270" s="28">
        <v>0</v>
      </c>
      <c r="J270" s="28" t="e">
        <f t="shared" si="21"/>
        <v>#DIV/0!</v>
      </c>
    </row>
    <row r="271" spans="1:10" ht="39" customHeight="1">
      <c r="A271" s="70"/>
      <c r="B271" s="75"/>
      <c r="C271" s="71"/>
      <c r="D271" s="18" t="s">
        <v>8</v>
      </c>
      <c r="E271" s="18">
        <v>0</v>
      </c>
      <c r="F271" s="18">
        <v>0</v>
      </c>
      <c r="G271" s="18">
        <v>0</v>
      </c>
      <c r="H271" s="18">
        <v>0</v>
      </c>
      <c r="I271" s="28">
        <v>0</v>
      </c>
      <c r="J271" s="28" t="e">
        <f t="shared" si="21"/>
        <v>#DIV/0!</v>
      </c>
    </row>
    <row r="272" spans="1:10" ht="56.25">
      <c r="A272" s="70"/>
      <c r="B272" s="75"/>
      <c r="C272" s="71"/>
      <c r="D272" s="18" t="s">
        <v>9</v>
      </c>
      <c r="E272" s="18">
        <v>0</v>
      </c>
      <c r="F272" s="18">
        <v>0</v>
      </c>
      <c r="G272" s="18">
        <v>0</v>
      </c>
      <c r="H272" s="18">
        <v>0</v>
      </c>
      <c r="I272" s="28">
        <v>0</v>
      </c>
      <c r="J272" s="28" t="e">
        <f t="shared" si="21"/>
        <v>#DIV/0!</v>
      </c>
    </row>
    <row r="273" spans="1:10" ht="18.75" customHeight="1">
      <c r="A273" s="70"/>
      <c r="B273" s="75"/>
      <c r="C273" s="71" t="s">
        <v>12</v>
      </c>
      <c r="D273" s="18" t="s">
        <v>5</v>
      </c>
      <c r="E273" s="18">
        <f>E274+E276+E278+E279</f>
        <v>0</v>
      </c>
      <c r="F273" s="18">
        <f>F274+F276+F278+F279</f>
        <v>0</v>
      </c>
      <c r="G273" s="18">
        <f>G274+G276+G278+G279</f>
        <v>0</v>
      </c>
      <c r="H273" s="18">
        <f>H274+H276+H278+H279</f>
        <v>0</v>
      </c>
      <c r="I273" s="28">
        <v>0</v>
      </c>
      <c r="J273" s="28" t="e">
        <f t="shared" si="21"/>
        <v>#DIV/0!</v>
      </c>
    </row>
    <row r="274" spans="1:10" ht="25.5" customHeight="1">
      <c r="A274" s="70"/>
      <c r="B274" s="75"/>
      <c r="C274" s="71"/>
      <c r="D274" s="18" t="s">
        <v>6</v>
      </c>
      <c r="E274" s="18">
        <v>0</v>
      </c>
      <c r="F274" s="18">
        <v>0</v>
      </c>
      <c r="G274" s="18">
        <v>0</v>
      </c>
      <c r="H274" s="18">
        <v>0</v>
      </c>
      <c r="I274" s="28">
        <v>0</v>
      </c>
      <c r="J274" s="28" t="e">
        <f t="shared" si="21"/>
        <v>#DIV/0!</v>
      </c>
    </row>
    <row r="275" spans="1:10" ht="75" customHeight="1">
      <c r="A275" s="70"/>
      <c r="B275" s="75"/>
      <c r="C275" s="71"/>
      <c r="D275" s="29" t="s">
        <v>189</v>
      </c>
      <c r="E275" s="18">
        <v>0</v>
      </c>
      <c r="F275" s="18">
        <v>0</v>
      </c>
      <c r="G275" s="18">
        <v>0</v>
      </c>
      <c r="H275" s="18">
        <v>0</v>
      </c>
      <c r="I275" s="28">
        <v>0</v>
      </c>
      <c r="J275" s="28" t="e">
        <f t="shared" si="21"/>
        <v>#DIV/0!</v>
      </c>
    </row>
    <row r="276" spans="1:10" ht="56.25">
      <c r="A276" s="70"/>
      <c r="B276" s="75"/>
      <c r="C276" s="71"/>
      <c r="D276" s="18" t="s">
        <v>7</v>
      </c>
      <c r="E276" s="18">
        <v>0</v>
      </c>
      <c r="F276" s="18">
        <v>0</v>
      </c>
      <c r="G276" s="18">
        <v>0</v>
      </c>
      <c r="H276" s="18">
        <v>0</v>
      </c>
      <c r="I276" s="28">
        <v>0</v>
      </c>
      <c r="J276" s="28" t="e">
        <f t="shared" si="21"/>
        <v>#DIV/0!</v>
      </c>
    </row>
    <row r="277" spans="1:10" ht="98.25" customHeight="1">
      <c r="A277" s="70"/>
      <c r="B277" s="75"/>
      <c r="C277" s="71"/>
      <c r="D277" s="29" t="s">
        <v>190</v>
      </c>
      <c r="E277" s="18">
        <v>0</v>
      </c>
      <c r="F277" s="18">
        <v>0</v>
      </c>
      <c r="G277" s="18">
        <v>0</v>
      </c>
      <c r="H277" s="18">
        <v>0</v>
      </c>
      <c r="I277" s="28">
        <v>0</v>
      </c>
      <c r="J277" s="28" t="e">
        <f t="shared" si="21"/>
        <v>#DIV/0!</v>
      </c>
    </row>
    <row r="278" spans="1:10" ht="42" customHeight="1">
      <c r="A278" s="70"/>
      <c r="B278" s="75"/>
      <c r="C278" s="71"/>
      <c r="D278" s="18" t="s">
        <v>8</v>
      </c>
      <c r="E278" s="18">
        <v>0</v>
      </c>
      <c r="F278" s="18">
        <v>0</v>
      </c>
      <c r="G278" s="18">
        <v>0</v>
      </c>
      <c r="H278" s="18">
        <v>0</v>
      </c>
      <c r="I278" s="28">
        <v>0</v>
      </c>
      <c r="J278" s="28" t="e">
        <f t="shared" si="21"/>
        <v>#DIV/0!</v>
      </c>
    </row>
    <row r="279" spans="1:10" ht="56.25">
      <c r="A279" s="70"/>
      <c r="B279" s="75"/>
      <c r="C279" s="71"/>
      <c r="D279" s="18" t="s">
        <v>9</v>
      </c>
      <c r="E279" s="18">
        <v>0</v>
      </c>
      <c r="F279" s="18">
        <v>0</v>
      </c>
      <c r="G279" s="18">
        <v>0</v>
      </c>
      <c r="H279" s="18">
        <v>0</v>
      </c>
      <c r="I279" s="28">
        <v>0</v>
      </c>
      <c r="J279" s="28" t="e">
        <f t="shared" si="21"/>
        <v>#DIV/0!</v>
      </c>
    </row>
    <row r="280" spans="1:10" ht="18.75" customHeight="1">
      <c r="A280" s="70" t="s">
        <v>58</v>
      </c>
      <c r="B280" s="75" t="s">
        <v>59</v>
      </c>
      <c r="C280" s="71" t="s">
        <v>11</v>
      </c>
      <c r="D280" s="18" t="s">
        <v>5</v>
      </c>
      <c r="E280" s="18">
        <f>E281+E283+E285+E286</f>
        <v>511958.70000000007</v>
      </c>
      <c r="F280" s="18">
        <f>F281+F283+F285+F286</f>
        <v>511881.30000000005</v>
      </c>
      <c r="G280" s="18">
        <f>G281+G283+G285+G286</f>
        <v>249320.09999999998</v>
      </c>
      <c r="H280" s="18">
        <f>H281+H283+H285+H286</f>
        <v>249320.09999999998</v>
      </c>
      <c r="I280" s="28">
        <f>G280/E280*100</f>
        <v>48.69926031142746</v>
      </c>
      <c r="J280" s="28">
        <f t="shared" si="21"/>
        <v>48.706623977082174</v>
      </c>
    </row>
    <row r="281" spans="1:10" ht="30" customHeight="1">
      <c r="A281" s="70"/>
      <c r="B281" s="75"/>
      <c r="C281" s="71"/>
      <c r="D281" s="18" t="s">
        <v>6</v>
      </c>
      <c r="E281" s="18">
        <f aca="true" t="shared" si="26" ref="E281:H284">E295+E302+E309+E316+E330+E337+E344+E351</f>
        <v>506270.80000000005</v>
      </c>
      <c r="F281" s="18">
        <f t="shared" si="26"/>
        <v>503947.9</v>
      </c>
      <c r="G281" s="18">
        <f t="shared" si="26"/>
        <v>248235.69999999998</v>
      </c>
      <c r="H281" s="18">
        <f t="shared" si="26"/>
        <v>248235.69999999998</v>
      </c>
      <c r="I281" s="28">
        <f>G281/E281*100</f>
        <v>49.032197788219264</v>
      </c>
      <c r="J281" s="28">
        <f t="shared" si="21"/>
        <v>49.2582070487842</v>
      </c>
    </row>
    <row r="282" spans="1:10" ht="78.75" customHeight="1">
      <c r="A282" s="70"/>
      <c r="B282" s="75"/>
      <c r="C282" s="71"/>
      <c r="D282" s="29" t="s">
        <v>189</v>
      </c>
      <c r="E282" s="18">
        <f t="shared" si="26"/>
        <v>402.7</v>
      </c>
      <c r="F282" s="18">
        <f t="shared" si="26"/>
        <v>553.5</v>
      </c>
      <c r="G282" s="18">
        <f t="shared" si="26"/>
        <v>0</v>
      </c>
      <c r="H282" s="18">
        <f t="shared" si="26"/>
        <v>0</v>
      </c>
      <c r="I282" s="28">
        <f>G282/E282*100</f>
        <v>0</v>
      </c>
      <c r="J282" s="28">
        <f t="shared" si="21"/>
        <v>0</v>
      </c>
    </row>
    <row r="283" spans="1:10" ht="56.25">
      <c r="A283" s="70"/>
      <c r="B283" s="75"/>
      <c r="C283" s="71"/>
      <c r="D283" s="18" t="s">
        <v>7</v>
      </c>
      <c r="E283" s="18">
        <f t="shared" si="26"/>
        <v>5687.9</v>
      </c>
      <c r="F283" s="18">
        <f t="shared" si="26"/>
        <v>7933.4</v>
      </c>
      <c r="G283" s="18">
        <f t="shared" si="26"/>
        <v>1084.4</v>
      </c>
      <c r="H283" s="18">
        <f t="shared" si="26"/>
        <v>1084.4</v>
      </c>
      <c r="I283" s="28">
        <f>G283/E283*100</f>
        <v>19.065032788902762</v>
      </c>
      <c r="J283" s="28">
        <f t="shared" si="21"/>
        <v>13.668792699221017</v>
      </c>
    </row>
    <row r="284" spans="1:10" ht="97.5" customHeight="1">
      <c r="A284" s="70"/>
      <c r="B284" s="75"/>
      <c r="C284" s="71"/>
      <c r="D284" s="29" t="s">
        <v>190</v>
      </c>
      <c r="E284" s="18">
        <f t="shared" si="26"/>
        <v>5687.9</v>
      </c>
      <c r="F284" s="18">
        <f t="shared" si="26"/>
        <v>7933.4</v>
      </c>
      <c r="G284" s="18">
        <f t="shared" si="26"/>
        <v>1084.4</v>
      </c>
      <c r="H284" s="18">
        <f t="shared" si="26"/>
        <v>1084.4</v>
      </c>
      <c r="I284" s="28">
        <f>G284/E284*100</f>
        <v>19.065032788902762</v>
      </c>
      <c r="J284" s="28">
        <f t="shared" si="21"/>
        <v>13.668792699221017</v>
      </c>
    </row>
    <row r="285" spans="1:10" ht="44.25" customHeight="1">
      <c r="A285" s="70"/>
      <c r="B285" s="75"/>
      <c r="C285" s="71"/>
      <c r="D285" s="18" t="s">
        <v>8</v>
      </c>
      <c r="E285" s="18">
        <f aca="true" t="shared" si="27" ref="E285:G286">E299+E306+E313+E320+E334+E341+E348+E355</f>
        <v>0</v>
      </c>
      <c r="F285" s="18">
        <f t="shared" si="27"/>
        <v>0</v>
      </c>
      <c r="G285" s="18">
        <f t="shared" si="27"/>
        <v>0</v>
      </c>
      <c r="H285" s="18">
        <f>H299+H306+H313+H320+H334+H341+H348+H355</f>
        <v>0</v>
      </c>
      <c r="I285" s="28">
        <v>0</v>
      </c>
      <c r="J285" s="28" t="e">
        <f t="shared" si="21"/>
        <v>#DIV/0!</v>
      </c>
    </row>
    <row r="286" spans="1:10" ht="56.25">
      <c r="A286" s="70"/>
      <c r="B286" s="75"/>
      <c r="C286" s="71"/>
      <c r="D286" s="18" t="s">
        <v>9</v>
      </c>
      <c r="E286" s="18">
        <f t="shared" si="27"/>
        <v>0</v>
      </c>
      <c r="F286" s="18">
        <f t="shared" si="27"/>
        <v>0</v>
      </c>
      <c r="G286" s="18">
        <f t="shared" si="27"/>
        <v>0</v>
      </c>
      <c r="H286" s="18">
        <f>H300+H307+H314+H321+H335+H342+H349+H356</f>
        <v>0</v>
      </c>
      <c r="I286" s="28">
        <v>0</v>
      </c>
      <c r="J286" s="28" t="e">
        <f t="shared" si="21"/>
        <v>#DIV/0!</v>
      </c>
    </row>
    <row r="287" spans="1:10" ht="18.75">
      <c r="A287" s="70"/>
      <c r="B287" s="75"/>
      <c r="C287" s="71" t="s">
        <v>12</v>
      </c>
      <c r="D287" s="18" t="s">
        <v>5</v>
      </c>
      <c r="E287" s="18">
        <f>E288+E290+E292+E293</f>
        <v>110</v>
      </c>
      <c r="F287" s="18">
        <f>F288+F290+F292+F293</f>
        <v>110</v>
      </c>
      <c r="G287" s="18">
        <f>G288+G290+G292+G293</f>
        <v>0</v>
      </c>
      <c r="H287" s="18">
        <f>H288+H290+H292+H293</f>
        <v>0</v>
      </c>
      <c r="I287" s="28">
        <v>0</v>
      </c>
      <c r="J287" s="28">
        <f t="shared" si="21"/>
        <v>0</v>
      </c>
    </row>
    <row r="288" spans="1:10" ht="25.5" customHeight="1">
      <c r="A288" s="70"/>
      <c r="B288" s="75"/>
      <c r="C288" s="71"/>
      <c r="D288" s="18" t="s">
        <v>6</v>
      </c>
      <c r="E288" s="18">
        <f aca="true" t="shared" si="28" ref="E288:H291">E323</f>
        <v>7.3</v>
      </c>
      <c r="F288" s="18">
        <f t="shared" si="28"/>
        <v>7.3</v>
      </c>
      <c r="G288" s="18">
        <f t="shared" si="28"/>
        <v>0</v>
      </c>
      <c r="H288" s="18">
        <f t="shared" si="28"/>
        <v>0</v>
      </c>
      <c r="I288" s="28">
        <v>0</v>
      </c>
      <c r="J288" s="28">
        <f t="shared" si="21"/>
        <v>0</v>
      </c>
    </row>
    <row r="289" spans="1:10" ht="79.5" customHeight="1">
      <c r="A289" s="70"/>
      <c r="B289" s="75"/>
      <c r="C289" s="71"/>
      <c r="D289" s="29" t="s">
        <v>189</v>
      </c>
      <c r="E289" s="18">
        <f t="shared" si="28"/>
        <v>7.3</v>
      </c>
      <c r="F289" s="18">
        <f t="shared" si="28"/>
        <v>7.3</v>
      </c>
      <c r="G289" s="18">
        <f t="shared" si="28"/>
        <v>0</v>
      </c>
      <c r="H289" s="18">
        <f t="shared" si="28"/>
        <v>0</v>
      </c>
      <c r="I289" s="28">
        <v>0</v>
      </c>
      <c r="J289" s="28">
        <f t="shared" si="21"/>
        <v>0</v>
      </c>
    </row>
    <row r="290" spans="1:10" ht="56.25">
      <c r="A290" s="70"/>
      <c r="B290" s="75"/>
      <c r="C290" s="71"/>
      <c r="D290" s="18" t="s">
        <v>7</v>
      </c>
      <c r="E290" s="18">
        <f t="shared" si="28"/>
        <v>102.7</v>
      </c>
      <c r="F290" s="18">
        <f t="shared" si="28"/>
        <v>102.7</v>
      </c>
      <c r="G290" s="18">
        <f t="shared" si="28"/>
        <v>0</v>
      </c>
      <c r="H290" s="18">
        <f t="shared" si="28"/>
        <v>0</v>
      </c>
      <c r="I290" s="28">
        <v>0</v>
      </c>
      <c r="J290" s="28">
        <f t="shared" si="21"/>
        <v>0</v>
      </c>
    </row>
    <row r="291" spans="1:10" ht="94.5" customHeight="1">
      <c r="A291" s="70"/>
      <c r="B291" s="75"/>
      <c r="C291" s="71"/>
      <c r="D291" s="29" t="s">
        <v>190</v>
      </c>
      <c r="E291" s="18">
        <f t="shared" si="28"/>
        <v>102.7</v>
      </c>
      <c r="F291" s="18">
        <f t="shared" si="28"/>
        <v>102.7</v>
      </c>
      <c r="G291" s="18">
        <f t="shared" si="28"/>
        <v>0</v>
      </c>
      <c r="H291" s="18">
        <f t="shared" si="28"/>
        <v>0</v>
      </c>
      <c r="I291" s="28">
        <v>0</v>
      </c>
      <c r="J291" s="28">
        <f t="shared" si="21"/>
        <v>0</v>
      </c>
    </row>
    <row r="292" spans="1:10" ht="40.5" customHeight="1">
      <c r="A292" s="70"/>
      <c r="B292" s="75"/>
      <c r="C292" s="71"/>
      <c r="D292" s="18" t="s">
        <v>8</v>
      </c>
      <c r="E292" s="18">
        <f aca="true" t="shared" si="29" ref="E292:G293">E327</f>
        <v>0</v>
      </c>
      <c r="F292" s="18">
        <f t="shared" si="29"/>
        <v>0</v>
      </c>
      <c r="G292" s="18">
        <f t="shared" si="29"/>
        <v>0</v>
      </c>
      <c r="H292" s="18">
        <f>H327</f>
        <v>0</v>
      </c>
      <c r="I292" s="28">
        <v>0</v>
      </c>
      <c r="J292" s="28" t="e">
        <f t="shared" si="21"/>
        <v>#DIV/0!</v>
      </c>
    </row>
    <row r="293" spans="1:10" ht="56.25">
      <c r="A293" s="70"/>
      <c r="B293" s="75"/>
      <c r="C293" s="71"/>
      <c r="D293" s="18" t="s">
        <v>9</v>
      </c>
      <c r="E293" s="18">
        <f t="shared" si="29"/>
        <v>0</v>
      </c>
      <c r="F293" s="18">
        <f t="shared" si="29"/>
        <v>0</v>
      </c>
      <c r="G293" s="18">
        <f t="shared" si="29"/>
        <v>0</v>
      </c>
      <c r="H293" s="18">
        <f>H328</f>
        <v>0</v>
      </c>
      <c r="I293" s="28">
        <v>0</v>
      </c>
      <c r="J293" s="28" t="e">
        <f t="shared" si="21"/>
        <v>#DIV/0!</v>
      </c>
    </row>
    <row r="294" spans="1:10" ht="18.75" customHeight="1">
      <c r="A294" s="70" t="s">
        <v>60</v>
      </c>
      <c r="B294" s="72" t="s">
        <v>61</v>
      </c>
      <c r="C294" s="71" t="s">
        <v>11</v>
      </c>
      <c r="D294" s="18" t="s">
        <v>5</v>
      </c>
      <c r="E294" s="18">
        <f>E295+E297+E299+E300</f>
        <v>1025</v>
      </c>
      <c r="F294" s="18">
        <f>F295+F297+F299+F300</f>
        <v>2436.8</v>
      </c>
      <c r="G294" s="18">
        <f>G295+G297+G299+G300</f>
        <v>436.4</v>
      </c>
      <c r="H294" s="18">
        <f>H295+H297+H299+H300</f>
        <v>436.4</v>
      </c>
      <c r="I294" s="28">
        <f>G294/E294*100</f>
        <v>42.57560975609756</v>
      </c>
      <c r="J294" s="28">
        <f t="shared" si="21"/>
        <v>17.90873276428102</v>
      </c>
    </row>
    <row r="295" spans="1:10" ht="33" customHeight="1">
      <c r="A295" s="70"/>
      <c r="B295" s="72"/>
      <c r="C295" s="71"/>
      <c r="D295" s="18" t="s">
        <v>6</v>
      </c>
      <c r="E295" s="18">
        <v>1025</v>
      </c>
      <c r="F295" s="18">
        <v>2436.8</v>
      </c>
      <c r="G295" s="18">
        <v>436.4</v>
      </c>
      <c r="H295" s="18">
        <v>436.4</v>
      </c>
      <c r="I295" s="28">
        <f>G295/E295*100</f>
        <v>42.57560975609756</v>
      </c>
      <c r="J295" s="28">
        <f t="shared" si="21"/>
        <v>17.90873276428102</v>
      </c>
    </row>
    <row r="296" spans="1:10" ht="76.5" customHeight="1">
      <c r="A296" s="70"/>
      <c r="B296" s="72"/>
      <c r="C296" s="71"/>
      <c r="D296" s="29" t="s">
        <v>189</v>
      </c>
      <c r="E296" s="18">
        <v>0</v>
      </c>
      <c r="F296" s="18">
        <v>0</v>
      </c>
      <c r="G296" s="18">
        <v>0</v>
      </c>
      <c r="H296" s="18">
        <v>0</v>
      </c>
      <c r="I296" s="28">
        <v>0</v>
      </c>
      <c r="J296" s="28" t="e">
        <f t="shared" si="21"/>
        <v>#DIV/0!</v>
      </c>
    </row>
    <row r="297" spans="1:10" ht="56.25">
      <c r="A297" s="70"/>
      <c r="B297" s="72"/>
      <c r="C297" s="71"/>
      <c r="D297" s="18" t="s">
        <v>7</v>
      </c>
      <c r="E297" s="18">
        <v>0</v>
      </c>
      <c r="F297" s="18">
        <v>0</v>
      </c>
      <c r="G297" s="18">
        <v>0</v>
      </c>
      <c r="H297" s="18">
        <v>0</v>
      </c>
      <c r="I297" s="28">
        <v>0</v>
      </c>
      <c r="J297" s="28" t="e">
        <f t="shared" si="21"/>
        <v>#DIV/0!</v>
      </c>
    </row>
    <row r="298" spans="1:10" ht="98.25" customHeight="1">
      <c r="A298" s="70"/>
      <c r="B298" s="72"/>
      <c r="C298" s="71"/>
      <c r="D298" s="29" t="s">
        <v>190</v>
      </c>
      <c r="E298" s="18">
        <v>0</v>
      </c>
      <c r="F298" s="18">
        <v>0</v>
      </c>
      <c r="G298" s="18">
        <v>0</v>
      </c>
      <c r="H298" s="18">
        <v>0</v>
      </c>
      <c r="I298" s="28">
        <v>0</v>
      </c>
      <c r="J298" s="28" t="e">
        <f t="shared" si="21"/>
        <v>#DIV/0!</v>
      </c>
    </row>
    <row r="299" spans="1:10" ht="44.25" customHeight="1">
      <c r="A299" s="70"/>
      <c r="B299" s="72"/>
      <c r="C299" s="71"/>
      <c r="D299" s="18" t="s">
        <v>8</v>
      </c>
      <c r="E299" s="18">
        <v>0</v>
      </c>
      <c r="F299" s="18">
        <v>0</v>
      </c>
      <c r="G299" s="18">
        <v>0</v>
      </c>
      <c r="H299" s="18">
        <v>0</v>
      </c>
      <c r="I299" s="28">
        <v>0</v>
      </c>
      <c r="J299" s="28" t="e">
        <f t="shared" si="21"/>
        <v>#DIV/0!</v>
      </c>
    </row>
    <row r="300" spans="1:10" ht="66.75" customHeight="1">
      <c r="A300" s="70"/>
      <c r="B300" s="72"/>
      <c r="C300" s="71"/>
      <c r="D300" s="18" t="s">
        <v>9</v>
      </c>
      <c r="E300" s="18">
        <v>0</v>
      </c>
      <c r="F300" s="18">
        <v>0</v>
      </c>
      <c r="G300" s="18">
        <v>0</v>
      </c>
      <c r="H300" s="18">
        <v>0</v>
      </c>
      <c r="I300" s="28">
        <v>0</v>
      </c>
      <c r="J300" s="28" t="e">
        <f t="shared" si="21"/>
        <v>#DIV/0!</v>
      </c>
    </row>
    <row r="301" spans="1:10" ht="18.75" customHeight="1">
      <c r="A301" s="70" t="s">
        <v>62</v>
      </c>
      <c r="B301" s="72" t="s">
        <v>63</v>
      </c>
      <c r="C301" s="71" t="s">
        <v>11</v>
      </c>
      <c r="D301" s="18" t="s">
        <v>5</v>
      </c>
      <c r="E301" s="18">
        <f>E302+E304+E306+E307</f>
        <v>800</v>
      </c>
      <c r="F301" s="18">
        <f>F302+F304+F306+F307</f>
        <v>800</v>
      </c>
      <c r="G301" s="18">
        <f>G302+G304+G306+G307</f>
        <v>350</v>
      </c>
      <c r="H301" s="18">
        <f>H302+H304+H306+H307</f>
        <v>350</v>
      </c>
      <c r="I301" s="28">
        <f>G301/E301*100</f>
        <v>43.75</v>
      </c>
      <c r="J301" s="28">
        <f t="shared" si="21"/>
        <v>43.75</v>
      </c>
    </row>
    <row r="302" spans="1:10" ht="27" customHeight="1">
      <c r="A302" s="70"/>
      <c r="B302" s="72"/>
      <c r="C302" s="71"/>
      <c r="D302" s="18" t="s">
        <v>6</v>
      </c>
      <c r="E302" s="18">
        <v>800</v>
      </c>
      <c r="F302" s="18">
        <v>800</v>
      </c>
      <c r="G302" s="18">
        <v>350</v>
      </c>
      <c r="H302" s="18">
        <v>350</v>
      </c>
      <c r="I302" s="28">
        <f>G302/E302*100</f>
        <v>43.75</v>
      </c>
      <c r="J302" s="28">
        <f t="shared" si="21"/>
        <v>43.75</v>
      </c>
    </row>
    <row r="303" spans="1:10" ht="77.25" customHeight="1">
      <c r="A303" s="70"/>
      <c r="B303" s="72"/>
      <c r="C303" s="71"/>
      <c r="D303" s="29" t="s">
        <v>189</v>
      </c>
      <c r="E303" s="18">
        <v>0</v>
      </c>
      <c r="F303" s="18">
        <v>0</v>
      </c>
      <c r="G303" s="18">
        <v>0</v>
      </c>
      <c r="H303" s="18">
        <v>0</v>
      </c>
      <c r="I303" s="28">
        <v>0</v>
      </c>
      <c r="J303" s="28" t="e">
        <f t="shared" si="21"/>
        <v>#DIV/0!</v>
      </c>
    </row>
    <row r="304" spans="1:10" ht="56.25">
      <c r="A304" s="70"/>
      <c r="B304" s="72"/>
      <c r="C304" s="71"/>
      <c r="D304" s="18" t="s">
        <v>7</v>
      </c>
      <c r="E304" s="18">
        <v>0</v>
      </c>
      <c r="F304" s="18">
        <v>0</v>
      </c>
      <c r="G304" s="18">
        <v>0</v>
      </c>
      <c r="H304" s="18">
        <v>0</v>
      </c>
      <c r="I304" s="28">
        <v>0</v>
      </c>
      <c r="J304" s="28" t="e">
        <f t="shared" si="21"/>
        <v>#DIV/0!</v>
      </c>
    </row>
    <row r="305" spans="1:10" ht="99.75" customHeight="1">
      <c r="A305" s="70"/>
      <c r="B305" s="72"/>
      <c r="C305" s="71"/>
      <c r="D305" s="29" t="s">
        <v>190</v>
      </c>
      <c r="E305" s="18">
        <v>0</v>
      </c>
      <c r="F305" s="18">
        <v>0</v>
      </c>
      <c r="G305" s="18">
        <v>0</v>
      </c>
      <c r="H305" s="18">
        <v>0</v>
      </c>
      <c r="I305" s="28">
        <v>0</v>
      </c>
      <c r="J305" s="28" t="e">
        <f t="shared" si="21"/>
        <v>#DIV/0!</v>
      </c>
    </row>
    <row r="306" spans="1:10" ht="45.75" customHeight="1">
      <c r="A306" s="70"/>
      <c r="B306" s="72"/>
      <c r="C306" s="71"/>
      <c r="D306" s="18" t="s">
        <v>8</v>
      </c>
      <c r="E306" s="18">
        <v>0</v>
      </c>
      <c r="F306" s="18">
        <v>0</v>
      </c>
      <c r="G306" s="18">
        <v>0</v>
      </c>
      <c r="H306" s="18">
        <v>0</v>
      </c>
      <c r="I306" s="28">
        <v>0</v>
      </c>
      <c r="J306" s="28" t="e">
        <f aca="true" t="shared" si="30" ref="J306:J369">H306/F306*100</f>
        <v>#DIV/0!</v>
      </c>
    </row>
    <row r="307" spans="1:10" ht="62.25" customHeight="1">
      <c r="A307" s="70"/>
      <c r="B307" s="72"/>
      <c r="C307" s="71"/>
      <c r="D307" s="18" t="s">
        <v>9</v>
      </c>
      <c r="E307" s="18">
        <v>0</v>
      </c>
      <c r="F307" s="18">
        <v>0</v>
      </c>
      <c r="G307" s="18">
        <v>0</v>
      </c>
      <c r="H307" s="18">
        <v>0</v>
      </c>
      <c r="I307" s="28">
        <v>0</v>
      </c>
      <c r="J307" s="28" t="e">
        <f t="shared" si="30"/>
        <v>#DIV/0!</v>
      </c>
    </row>
    <row r="308" spans="1:10" ht="18.75" customHeight="1">
      <c r="A308" s="70" t="s">
        <v>64</v>
      </c>
      <c r="B308" s="72" t="s">
        <v>65</v>
      </c>
      <c r="C308" s="71" t="s">
        <v>11</v>
      </c>
      <c r="D308" s="18" t="s">
        <v>5</v>
      </c>
      <c r="E308" s="18">
        <f>E309+E311+E313+E314</f>
        <v>10400</v>
      </c>
      <c r="F308" s="18">
        <f>F309+F311+F313+F314</f>
        <v>15120</v>
      </c>
      <c r="G308" s="18">
        <f>G309+G311+G313+G314</f>
        <v>9700</v>
      </c>
      <c r="H308" s="18">
        <f>H309+H311+H313+H314</f>
        <v>9700</v>
      </c>
      <c r="I308" s="28">
        <f>G308/E308*100</f>
        <v>93.26923076923077</v>
      </c>
      <c r="J308" s="28">
        <f t="shared" si="30"/>
        <v>64.15343915343915</v>
      </c>
    </row>
    <row r="309" spans="1:10" ht="27.75" customHeight="1">
      <c r="A309" s="70"/>
      <c r="B309" s="72"/>
      <c r="C309" s="71"/>
      <c r="D309" s="18" t="s">
        <v>6</v>
      </c>
      <c r="E309" s="18">
        <v>10400</v>
      </c>
      <c r="F309" s="18">
        <v>15120</v>
      </c>
      <c r="G309" s="18">
        <v>9700</v>
      </c>
      <c r="H309" s="18">
        <v>9700</v>
      </c>
      <c r="I309" s="28">
        <f>G309/E309*100</f>
        <v>93.26923076923077</v>
      </c>
      <c r="J309" s="28">
        <f t="shared" si="30"/>
        <v>64.15343915343915</v>
      </c>
    </row>
    <row r="310" spans="1:10" ht="77.25" customHeight="1">
      <c r="A310" s="70"/>
      <c r="B310" s="72"/>
      <c r="C310" s="71"/>
      <c r="D310" s="29" t="s">
        <v>189</v>
      </c>
      <c r="E310" s="18">
        <v>0</v>
      </c>
      <c r="F310" s="18">
        <v>0</v>
      </c>
      <c r="G310" s="18">
        <v>0</v>
      </c>
      <c r="H310" s="18">
        <v>0</v>
      </c>
      <c r="I310" s="28">
        <v>0</v>
      </c>
      <c r="J310" s="28" t="e">
        <f t="shared" si="30"/>
        <v>#DIV/0!</v>
      </c>
    </row>
    <row r="311" spans="1:10" ht="56.25">
      <c r="A311" s="70"/>
      <c r="B311" s="72"/>
      <c r="C311" s="71"/>
      <c r="D311" s="18" t="s">
        <v>7</v>
      </c>
      <c r="E311" s="18">
        <v>0</v>
      </c>
      <c r="F311" s="18">
        <v>0</v>
      </c>
      <c r="G311" s="18">
        <v>0</v>
      </c>
      <c r="H311" s="18">
        <v>0</v>
      </c>
      <c r="I311" s="28">
        <v>0</v>
      </c>
      <c r="J311" s="28" t="e">
        <f t="shared" si="30"/>
        <v>#DIV/0!</v>
      </c>
    </row>
    <row r="312" spans="1:10" ht="93" customHeight="1">
      <c r="A312" s="70"/>
      <c r="B312" s="72"/>
      <c r="C312" s="71"/>
      <c r="D312" s="29" t="s">
        <v>190</v>
      </c>
      <c r="E312" s="18">
        <v>0</v>
      </c>
      <c r="F312" s="18">
        <v>0</v>
      </c>
      <c r="G312" s="18">
        <v>0</v>
      </c>
      <c r="H312" s="18">
        <v>0</v>
      </c>
      <c r="I312" s="28">
        <v>0</v>
      </c>
      <c r="J312" s="28" t="e">
        <f t="shared" si="30"/>
        <v>#DIV/0!</v>
      </c>
    </row>
    <row r="313" spans="1:10" ht="42" customHeight="1">
      <c r="A313" s="70"/>
      <c r="B313" s="72"/>
      <c r="C313" s="71"/>
      <c r="D313" s="18" t="s">
        <v>8</v>
      </c>
      <c r="E313" s="18">
        <v>0</v>
      </c>
      <c r="F313" s="18">
        <v>0</v>
      </c>
      <c r="G313" s="18">
        <v>0</v>
      </c>
      <c r="H313" s="18">
        <v>0</v>
      </c>
      <c r="I313" s="28">
        <v>0</v>
      </c>
      <c r="J313" s="28" t="e">
        <f t="shared" si="30"/>
        <v>#DIV/0!</v>
      </c>
    </row>
    <row r="314" spans="1:10" ht="112.5" customHeight="1">
      <c r="A314" s="70"/>
      <c r="B314" s="72"/>
      <c r="C314" s="71"/>
      <c r="D314" s="18" t="s">
        <v>9</v>
      </c>
      <c r="E314" s="18">
        <v>0</v>
      </c>
      <c r="F314" s="18">
        <v>0</v>
      </c>
      <c r="G314" s="18">
        <v>0</v>
      </c>
      <c r="H314" s="18">
        <v>0</v>
      </c>
      <c r="I314" s="28">
        <v>0</v>
      </c>
      <c r="J314" s="28" t="e">
        <f t="shared" si="30"/>
        <v>#DIV/0!</v>
      </c>
    </row>
    <row r="315" spans="1:10" s="6" customFormat="1" ht="18.75" customHeight="1">
      <c r="A315" s="70" t="s">
        <v>66</v>
      </c>
      <c r="B315" s="75" t="s">
        <v>67</v>
      </c>
      <c r="C315" s="71" t="s">
        <v>11</v>
      </c>
      <c r="D315" s="18" t="s">
        <v>5</v>
      </c>
      <c r="E315" s="18">
        <f>E316+E318+E320+E321</f>
        <v>6090.599999999999</v>
      </c>
      <c r="F315" s="18">
        <f>F316+F318+F320+F321</f>
        <v>6090.599999999999</v>
      </c>
      <c r="G315" s="18">
        <f>G316+G318+G320+G321</f>
        <v>1084.4</v>
      </c>
      <c r="H315" s="18">
        <f>H316+H318+H320+H321</f>
        <v>1084.4</v>
      </c>
      <c r="I315" s="28">
        <f>G315/E315*100</f>
        <v>17.804485600761833</v>
      </c>
      <c r="J315" s="28">
        <f t="shared" si="30"/>
        <v>17.804485600761833</v>
      </c>
    </row>
    <row r="316" spans="1:10" s="6" customFormat="1" ht="27.75" customHeight="1">
      <c r="A316" s="70"/>
      <c r="B316" s="75"/>
      <c r="C316" s="71"/>
      <c r="D316" s="18" t="s">
        <v>6</v>
      </c>
      <c r="E316" s="18">
        <v>402.7</v>
      </c>
      <c r="F316" s="18">
        <v>402.7</v>
      </c>
      <c r="G316" s="18">
        <v>0</v>
      </c>
      <c r="H316" s="18">
        <v>0</v>
      </c>
      <c r="I316" s="28">
        <v>0</v>
      </c>
      <c r="J316" s="28">
        <f t="shared" si="30"/>
        <v>0</v>
      </c>
    </row>
    <row r="317" spans="1:10" s="6" customFormat="1" ht="79.5" customHeight="1">
      <c r="A317" s="70"/>
      <c r="B317" s="75"/>
      <c r="C317" s="71"/>
      <c r="D317" s="29" t="s">
        <v>189</v>
      </c>
      <c r="E317" s="18">
        <v>402.7</v>
      </c>
      <c r="F317" s="18">
        <v>402.7</v>
      </c>
      <c r="G317" s="18">
        <v>0</v>
      </c>
      <c r="H317" s="18">
        <v>0</v>
      </c>
      <c r="I317" s="28">
        <v>0</v>
      </c>
      <c r="J317" s="28">
        <f t="shared" si="30"/>
        <v>0</v>
      </c>
    </row>
    <row r="318" spans="1:10" s="6" customFormat="1" ht="56.25">
      <c r="A318" s="70"/>
      <c r="B318" s="75"/>
      <c r="C318" s="71"/>
      <c r="D318" s="18" t="s">
        <v>7</v>
      </c>
      <c r="E318" s="18">
        <v>5687.9</v>
      </c>
      <c r="F318" s="18">
        <v>5687.9</v>
      </c>
      <c r="G318" s="18">
        <v>1084.4</v>
      </c>
      <c r="H318" s="18">
        <v>1084.4</v>
      </c>
      <c r="I318" s="28">
        <f>G318/E318*100</f>
        <v>19.065032788902762</v>
      </c>
      <c r="J318" s="28">
        <f t="shared" si="30"/>
        <v>19.065032788902762</v>
      </c>
    </row>
    <row r="319" spans="1:10" s="6" customFormat="1" ht="100.5" customHeight="1">
      <c r="A319" s="70"/>
      <c r="B319" s="75"/>
      <c r="C319" s="71"/>
      <c r="D319" s="29" t="s">
        <v>190</v>
      </c>
      <c r="E319" s="18">
        <v>5687.9</v>
      </c>
      <c r="F319" s="18">
        <v>5687.9</v>
      </c>
      <c r="G319" s="18">
        <v>1084.4</v>
      </c>
      <c r="H319" s="18">
        <v>1084.4</v>
      </c>
      <c r="I319" s="28">
        <f>G319/E319*100</f>
        <v>19.065032788902762</v>
      </c>
      <c r="J319" s="28">
        <f t="shared" si="30"/>
        <v>19.065032788902762</v>
      </c>
    </row>
    <row r="320" spans="1:10" s="6" customFormat="1" ht="56.25">
      <c r="A320" s="70"/>
      <c r="B320" s="75"/>
      <c r="C320" s="71"/>
      <c r="D320" s="18" t="s">
        <v>8</v>
      </c>
      <c r="E320" s="18">
        <v>0</v>
      </c>
      <c r="F320" s="18">
        <v>0</v>
      </c>
      <c r="G320" s="18">
        <v>0</v>
      </c>
      <c r="H320" s="18">
        <v>0</v>
      </c>
      <c r="I320" s="28">
        <v>0</v>
      </c>
      <c r="J320" s="28" t="e">
        <f t="shared" si="30"/>
        <v>#DIV/0!</v>
      </c>
    </row>
    <row r="321" spans="1:10" s="6" customFormat="1" ht="63.75" customHeight="1">
      <c r="A321" s="70"/>
      <c r="B321" s="75"/>
      <c r="C321" s="71"/>
      <c r="D321" s="18" t="s">
        <v>9</v>
      </c>
      <c r="E321" s="18">
        <v>0</v>
      </c>
      <c r="F321" s="18">
        <v>0</v>
      </c>
      <c r="G321" s="18">
        <v>0</v>
      </c>
      <c r="H321" s="18">
        <v>0</v>
      </c>
      <c r="I321" s="28">
        <v>0</v>
      </c>
      <c r="J321" s="28" t="e">
        <f t="shared" si="30"/>
        <v>#DIV/0!</v>
      </c>
    </row>
    <row r="322" spans="1:10" s="6" customFormat="1" ht="18.75" customHeight="1">
      <c r="A322" s="83"/>
      <c r="B322" s="75"/>
      <c r="C322" s="71" t="s">
        <v>12</v>
      </c>
      <c r="D322" s="18" t="s">
        <v>5</v>
      </c>
      <c r="E322" s="18">
        <f>E323+E325+E327+E328</f>
        <v>110</v>
      </c>
      <c r="F322" s="18">
        <f>F323+F325+F327+F328</f>
        <v>110</v>
      </c>
      <c r="G322" s="18">
        <f>G323+G325+G327+G328</f>
        <v>0</v>
      </c>
      <c r="H322" s="18">
        <f>H323+H325+H327+H328</f>
        <v>0</v>
      </c>
      <c r="I322" s="28">
        <v>0</v>
      </c>
      <c r="J322" s="28">
        <f t="shared" si="30"/>
        <v>0</v>
      </c>
    </row>
    <row r="323" spans="1:10" s="6" customFormat="1" ht="27.75" customHeight="1">
      <c r="A323" s="83"/>
      <c r="B323" s="75"/>
      <c r="C323" s="71"/>
      <c r="D323" s="18" t="s">
        <v>6</v>
      </c>
      <c r="E323" s="18">
        <v>7.3</v>
      </c>
      <c r="F323" s="18">
        <v>7.3</v>
      </c>
      <c r="G323" s="18">
        <v>0</v>
      </c>
      <c r="H323" s="18">
        <v>0</v>
      </c>
      <c r="I323" s="28">
        <v>0</v>
      </c>
      <c r="J323" s="28">
        <f t="shared" si="30"/>
        <v>0</v>
      </c>
    </row>
    <row r="324" spans="1:10" s="6" customFormat="1" ht="77.25" customHeight="1">
      <c r="A324" s="83"/>
      <c r="B324" s="75"/>
      <c r="C324" s="71"/>
      <c r="D324" s="29" t="s">
        <v>189</v>
      </c>
      <c r="E324" s="18">
        <v>7.3</v>
      </c>
      <c r="F324" s="18">
        <v>7.3</v>
      </c>
      <c r="G324" s="18">
        <v>0</v>
      </c>
      <c r="H324" s="18">
        <v>0</v>
      </c>
      <c r="I324" s="28">
        <v>0</v>
      </c>
      <c r="J324" s="28">
        <f t="shared" si="30"/>
        <v>0</v>
      </c>
    </row>
    <row r="325" spans="1:10" s="6" customFormat="1" ht="56.25">
      <c r="A325" s="83"/>
      <c r="B325" s="75"/>
      <c r="C325" s="71"/>
      <c r="D325" s="18" t="s">
        <v>7</v>
      </c>
      <c r="E325" s="18">
        <v>102.7</v>
      </c>
      <c r="F325" s="18">
        <v>102.7</v>
      </c>
      <c r="G325" s="18">
        <v>0</v>
      </c>
      <c r="H325" s="18">
        <v>0</v>
      </c>
      <c r="I325" s="28">
        <v>0</v>
      </c>
      <c r="J325" s="28">
        <f t="shared" si="30"/>
        <v>0</v>
      </c>
    </row>
    <row r="326" spans="1:10" s="6" customFormat="1" ht="101.25" customHeight="1">
      <c r="A326" s="83"/>
      <c r="B326" s="75"/>
      <c r="C326" s="71"/>
      <c r="D326" s="29" t="s">
        <v>190</v>
      </c>
      <c r="E326" s="18">
        <v>102.7</v>
      </c>
      <c r="F326" s="18">
        <v>102.7</v>
      </c>
      <c r="G326" s="18">
        <v>0</v>
      </c>
      <c r="H326" s="18">
        <v>0</v>
      </c>
      <c r="I326" s="28">
        <v>0</v>
      </c>
      <c r="J326" s="28">
        <f t="shared" si="30"/>
        <v>0</v>
      </c>
    </row>
    <row r="327" spans="1:10" s="6" customFormat="1" ht="51" customHeight="1">
      <c r="A327" s="83"/>
      <c r="B327" s="75"/>
      <c r="C327" s="71"/>
      <c r="D327" s="18" t="s">
        <v>8</v>
      </c>
      <c r="E327" s="18">
        <v>0</v>
      </c>
      <c r="F327" s="18">
        <v>0</v>
      </c>
      <c r="G327" s="18">
        <v>0</v>
      </c>
      <c r="H327" s="18">
        <v>0</v>
      </c>
      <c r="I327" s="28">
        <v>0</v>
      </c>
      <c r="J327" s="28" t="e">
        <f t="shared" si="30"/>
        <v>#DIV/0!</v>
      </c>
    </row>
    <row r="328" spans="1:10" s="6" customFormat="1" ht="56.25">
      <c r="A328" s="83"/>
      <c r="B328" s="75"/>
      <c r="C328" s="71"/>
      <c r="D328" s="18" t="s">
        <v>9</v>
      </c>
      <c r="E328" s="18">
        <v>0</v>
      </c>
      <c r="F328" s="18">
        <v>0</v>
      </c>
      <c r="G328" s="18">
        <v>0</v>
      </c>
      <c r="H328" s="18">
        <v>0</v>
      </c>
      <c r="I328" s="28">
        <v>0</v>
      </c>
      <c r="J328" s="28" t="e">
        <f t="shared" si="30"/>
        <v>#DIV/0!</v>
      </c>
    </row>
    <row r="329" spans="1:10" ht="18.75" customHeight="1">
      <c r="A329" s="70" t="s">
        <v>68</v>
      </c>
      <c r="B329" s="72" t="s">
        <v>69</v>
      </c>
      <c r="C329" s="71" t="s">
        <v>11</v>
      </c>
      <c r="D329" s="18" t="s">
        <v>5</v>
      </c>
      <c r="E329" s="18">
        <f>E330+E332+E334+E335</f>
        <v>491035.9</v>
      </c>
      <c r="F329" s="18">
        <f>F330+F332+F334+F335</f>
        <v>482581.2</v>
      </c>
      <c r="G329" s="18">
        <f>G330+G332+G334+G335</f>
        <v>236585.5</v>
      </c>
      <c r="H329" s="18">
        <f>H330+H332+H334+H335</f>
        <v>236585.5</v>
      </c>
      <c r="I329" s="28">
        <f>G329/E329*100</f>
        <v>48.18089675317018</v>
      </c>
      <c r="J329" s="28">
        <f t="shared" si="30"/>
        <v>49.025013821508175</v>
      </c>
    </row>
    <row r="330" spans="1:10" ht="30.75" customHeight="1">
      <c r="A330" s="70"/>
      <c r="B330" s="72"/>
      <c r="C330" s="71"/>
      <c r="D330" s="18" t="s">
        <v>6</v>
      </c>
      <c r="E330" s="18">
        <v>491035.9</v>
      </c>
      <c r="F330" s="18">
        <v>482581.2</v>
      </c>
      <c r="G330" s="18">
        <v>236585.5</v>
      </c>
      <c r="H330" s="18">
        <v>236585.5</v>
      </c>
      <c r="I330" s="28">
        <f>G330/E330*100</f>
        <v>48.18089675317018</v>
      </c>
      <c r="J330" s="28">
        <f t="shared" si="30"/>
        <v>49.025013821508175</v>
      </c>
    </row>
    <row r="331" spans="1:10" ht="72.75" customHeight="1">
      <c r="A331" s="70"/>
      <c r="B331" s="72"/>
      <c r="C331" s="71"/>
      <c r="D331" s="29" t="s">
        <v>189</v>
      </c>
      <c r="E331" s="18">
        <v>0</v>
      </c>
      <c r="F331" s="18">
        <v>0</v>
      </c>
      <c r="G331" s="18">
        <v>0</v>
      </c>
      <c r="H331" s="18">
        <v>0</v>
      </c>
      <c r="I331" s="28">
        <v>0</v>
      </c>
      <c r="J331" s="28" t="e">
        <f t="shared" si="30"/>
        <v>#DIV/0!</v>
      </c>
    </row>
    <row r="332" spans="1:10" ht="56.25">
      <c r="A332" s="70"/>
      <c r="B332" s="72"/>
      <c r="C332" s="71"/>
      <c r="D332" s="18" t="s">
        <v>7</v>
      </c>
      <c r="E332" s="18">
        <v>0</v>
      </c>
      <c r="F332" s="18">
        <v>0</v>
      </c>
      <c r="G332" s="18">
        <v>0</v>
      </c>
      <c r="H332" s="18">
        <v>0</v>
      </c>
      <c r="I332" s="28">
        <v>0</v>
      </c>
      <c r="J332" s="28" t="e">
        <f t="shared" si="30"/>
        <v>#DIV/0!</v>
      </c>
    </row>
    <row r="333" spans="1:10" ht="95.25" customHeight="1">
      <c r="A333" s="70"/>
      <c r="B333" s="72"/>
      <c r="C333" s="71"/>
      <c r="D333" s="29" t="s">
        <v>190</v>
      </c>
      <c r="E333" s="18">
        <v>0</v>
      </c>
      <c r="F333" s="18">
        <v>0</v>
      </c>
      <c r="G333" s="18">
        <v>0</v>
      </c>
      <c r="H333" s="18">
        <v>0</v>
      </c>
      <c r="I333" s="28">
        <v>0</v>
      </c>
      <c r="J333" s="28" t="e">
        <f t="shared" si="30"/>
        <v>#DIV/0!</v>
      </c>
    </row>
    <row r="334" spans="1:10" ht="56.25">
      <c r="A334" s="70"/>
      <c r="B334" s="72"/>
      <c r="C334" s="71"/>
      <c r="D334" s="18" t="s">
        <v>8</v>
      </c>
      <c r="E334" s="18">
        <v>0</v>
      </c>
      <c r="F334" s="18">
        <v>0</v>
      </c>
      <c r="G334" s="18">
        <v>0</v>
      </c>
      <c r="H334" s="18">
        <v>0</v>
      </c>
      <c r="I334" s="28">
        <v>0</v>
      </c>
      <c r="J334" s="28" t="e">
        <f t="shared" si="30"/>
        <v>#DIV/0!</v>
      </c>
    </row>
    <row r="335" spans="1:10" ht="65.25" customHeight="1">
      <c r="A335" s="70"/>
      <c r="B335" s="72"/>
      <c r="C335" s="71"/>
      <c r="D335" s="18" t="s">
        <v>9</v>
      </c>
      <c r="E335" s="18">
        <v>0</v>
      </c>
      <c r="F335" s="18">
        <v>0</v>
      </c>
      <c r="G335" s="18">
        <v>0</v>
      </c>
      <c r="H335" s="18">
        <v>0</v>
      </c>
      <c r="I335" s="28">
        <v>0</v>
      </c>
      <c r="J335" s="28" t="e">
        <f t="shared" si="30"/>
        <v>#DIV/0!</v>
      </c>
    </row>
    <row r="336" spans="1:10" ht="18.75" customHeight="1">
      <c r="A336" s="70" t="s">
        <v>70</v>
      </c>
      <c r="B336" s="72" t="s">
        <v>71</v>
      </c>
      <c r="C336" s="71" t="s">
        <v>11</v>
      </c>
      <c r="D336" s="18" t="s">
        <v>5</v>
      </c>
      <c r="E336" s="18">
        <f>E337+E339+E341+E342</f>
        <v>71.4</v>
      </c>
      <c r="F336" s="18">
        <f>F337+F339+F341+F342</f>
        <v>132.5</v>
      </c>
      <c r="G336" s="18">
        <f>G337+G339+G341+G342</f>
        <v>32.4</v>
      </c>
      <c r="H336" s="18">
        <f>H337+H339+H341+H342</f>
        <v>32.4</v>
      </c>
      <c r="I336" s="28">
        <f>G336/E336*100</f>
        <v>45.3781512605042</v>
      </c>
      <c r="J336" s="28">
        <f t="shared" si="30"/>
        <v>24.452830188679243</v>
      </c>
    </row>
    <row r="337" spans="1:10" ht="26.25" customHeight="1">
      <c r="A337" s="70"/>
      <c r="B337" s="72"/>
      <c r="C337" s="71"/>
      <c r="D337" s="18" t="s">
        <v>6</v>
      </c>
      <c r="E337" s="18">
        <v>71.4</v>
      </c>
      <c r="F337" s="18">
        <v>132.5</v>
      </c>
      <c r="G337" s="18">
        <v>32.4</v>
      </c>
      <c r="H337" s="18">
        <v>32.4</v>
      </c>
      <c r="I337" s="28">
        <f>G337/E337*100</f>
        <v>45.3781512605042</v>
      </c>
      <c r="J337" s="28">
        <f t="shared" si="30"/>
        <v>24.452830188679243</v>
      </c>
    </row>
    <row r="338" spans="1:10" ht="74.25" customHeight="1">
      <c r="A338" s="70"/>
      <c r="B338" s="72"/>
      <c r="C338" s="71"/>
      <c r="D338" s="29" t="s">
        <v>189</v>
      </c>
      <c r="E338" s="18">
        <v>0</v>
      </c>
      <c r="F338" s="18">
        <v>0</v>
      </c>
      <c r="G338" s="18">
        <v>0</v>
      </c>
      <c r="H338" s="18">
        <v>0</v>
      </c>
      <c r="I338" s="28">
        <v>0</v>
      </c>
      <c r="J338" s="28" t="e">
        <f t="shared" si="30"/>
        <v>#DIV/0!</v>
      </c>
    </row>
    <row r="339" spans="1:10" ht="65.25" customHeight="1">
      <c r="A339" s="70"/>
      <c r="B339" s="72"/>
      <c r="C339" s="71"/>
      <c r="D339" s="18" t="s">
        <v>7</v>
      </c>
      <c r="E339" s="18">
        <v>0</v>
      </c>
      <c r="F339" s="18">
        <v>0</v>
      </c>
      <c r="G339" s="18">
        <v>0</v>
      </c>
      <c r="H339" s="18">
        <v>0</v>
      </c>
      <c r="I339" s="28">
        <v>0</v>
      </c>
      <c r="J339" s="28" t="e">
        <f t="shared" si="30"/>
        <v>#DIV/0!</v>
      </c>
    </row>
    <row r="340" spans="1:10" ht="101.25" customHeight="1">
      <c r="A340" s="70"/>
      <c r="B340" s="72"/>
      <c r="C340" s="71"/>
      <c r="D340" s="29" t="s">
        <v>190</v>
      </c>
      <c r="E340" s="18">
        <v>0</v>
      </c>
      <c r="F340" s="18">
        <v>0</v>
      </c>
      <c r="G340" s="18">
        <v>0</v>
      </c>
      <c r="H340" s="18">
        <v>0</v>
      </c>
      <c r="I340" s="28">
        <v>0</v>
      </c>
      <c r="J340" s="28" t="e">
        <f t="shared" si="30"/>
        <v>#DIV/0!</v>
      </c>
    </row>
    <row r="341" spans="1:10" ht="45.75" customHeight="1">
      <c r="A341" s="70"/>
      <c r="B341" s="72"/>
      <c r="C341" s="71"/>
      <c r="D341" s="18" t="s">
        <v>8</v>
      </c>
      <c r="E341" s="18">
        <v>0</v>
      </c>
      <c r="F341" s="18">
        <v>0</v>
      </c>
      <c r="G341" s="18">
        <v>0</v>
      </c>
      <c r="H341" s="18">
        <v>0</v>
      </c>
      <c r="I341" s="28">
        <v>0</v>
      </c>
      <c r="J341" s="28" t="e">
        <f t="shared" si="30"/>
        <v>#DIV/0!</v>
      </c>
    </row>
    <row r="342" spans="1:10" ht="56.25">
      <c r="A342" s="70"/>
      <c r="B342" s="72"/>
      <c r="C342" s="71"/>
      <c r="D342" s="18" t="s">
        <v>9</v>
      </c>
      <c r="E342" s="18">
        <v>0</v>
      </c>
      <c r="F342" s="18">
        <v>0</v>
      </c>
      <c r="G342" s="18">
        <v>0</v>
      </c>
      <c r="H342" s="18">
        <v>0</v>
      </c>
      <c r="I342" s="28">
        <v>0</v>
      </c>
      <c r="J342" s="28" t="e">
        <f t="shared" si="30"/>
        <v>#DIV/0!</v>
      </c>
    </row>
    <row r="343" spans="1:10" ht="18.75" customHeight="1">
      <c r="A343" s="70" t="s">
        <v>72</v>
      </c>
      <c r="B343" s="72" t="s">
        <v>73</v>
      </c>
      <c r="C343" s="71" t="s">
        <v>11</v>
      </c>
      <c r="D343" s="18" t="s">
        <v>5</v>
      </c>
      <c r="E343" s="18">
        <f>E344+E346+E348+E349</f>
        <v>2385</v>
      </c>
      <c r="F343" s="18">
        <f>F344+F346+F348+F349</f>
        <v>2323.9</v>
      </c>
      <c r="G343" s="18">
        <f>G344+G346+G348+G349</f>
        <v>1131.4</v>
      </c>
      <c r="H343" s="18">
        <f>H344+H346+H348+H349</f>
        <v>1131.4</v>
      </c>
      <c r="I343" s="28">
        <f>G343/E343*100</f>
        <v>47.43815513626834</v>
      </c>
      <c r="J343" s="28">
        <f t="shared" si="30"/>
        <v>48.685399543870226</v>
      </c>
    </row>
    <row r="344" spans="1:10" ht="27" customHeight="1">
      <c r="A344" s="70"/>
      <c r="B344" s="72"/>
      <c r="C344" s="71"/>
      <c r="D344" s="18" t="s">
        <v>6</v>
      </c>
      <c r="E344" s="18">
        <v>2385</v>
      </c>
      <c r="F344" s="18">
        <v>2323.9</v>
      </c>
      <c r="G344" s="18">
        <v>1131.4</v>
      </c>
      <c r="H344" s="18">
        <v>1131.4</v>
      </c>
      <c r="I344" s="28">
        <f>G344/E344*100</f>
        <v>47.43815513626834</v>
      </c>
      <c r="J344" s="28">
        <f t="shared" si="30"/>
        <v>48.685399543870226</v>
      </c>
    </row>
    <row r="345" spans="1:10" ht="72" customHeight="1">
      <c r="A345" s="70"/>
      <c r="B345" s="72"/>
      <c r="C345" s="71"/>
      <c r="D345" s="29" t="s">
        <v>189</v>
      </c>
      <c r="E345" s="18">
        <v>0</v>
      </c>
      <c r="F345" s="18">
        <v>0</v>
      </c>
      <c r="G345" s="18">
        <v>0</v>
      </c>
      <c r="H345" s="18">
        <v>0</v>
      </c>
      <c r="I345" s="28">
        <v>0</v>
      </c>
      <c r="J345" s="28" t="e">
        <f t="shared" si="30"/>
        <v>#DIV/0!</v>
      </c>
    </row>
    <row r="346" spans="1:10" ht="56.25">
      <c r="A346" s="70"/>
      <c r="B346" s="72"/>
      <c r="C346" s="71"/>
      <c r="D346" s="18" t="s">
        <v>7</v>
      </c>
      <c r="E346" s="18">
        <v>0</v>
      </c>
      <c r="F346" s="18">
        <v>0</v>
      </c>
      <c r="G346" s="18">
        <v>0</v>
      </c>
      <c r="H346" s="18">
        <v>0</v>
      </c>
      <c r="I346" s="28">
        <v>0</v>
      </c>
      <c r="J346" s="28" t="e">
        <f t="shared" si="30"/>
        <v>#DIV/0!</v>
      </c>
    </row>
    <row r="347" spans="1:10" ht="96.75" customHeight="1">
      <c r="A347" s="70"/>
      <c r="B347" s="72"/>
      <c r="C347" s="71"/>
      <c r="D347" s="29" t="s">
        <v>190</v>
      </c>
      <c r="E347" s="18">
        <v>0</v>
      </c>
      <c r="F347" s="18">
        <v>0</v>
      </c>
      <c r="G347" s="18">
        <v>0</v>
      </c>
      <c r="H347" s="18">
        <v>0</v>
      </c>
      <c r="I347" s="28">
        <v>0</v>
      </c>
      <c r="J347" s="28" t="e">
        <f t="shared" si="30"/>
        <v>#DIV/0!</v>
      </c>
    </row>
    <row r="348" spans="1:10" ht="46.5" customHeight="1">
      <c r="A348" s="70"/>
      <c r="B348" s="72"/>
      <c r="C348" s="71"/>
      <c r="D348" s="18" t="s">
        <v>8</v>
      </c>
      <c r="E348" s="18">
        <v>0</v>
      </c>
      <c r="F348" s="18">
        <v>0</v>
      </c>
      <c r="G348" s="18">
        <v>0</v>
      </c>
      <c r="H348" s="18">
        <v>0</v>
      </c>
      <c r="I348" s="28">
        <v>0</v>
      </c>
      <c r="J348" s="28" t="e">
        <f t="shared" si="30"/>
        <v>#DIV/0!</v>
      </c>
    </row>
    <row r="349" spans="1:10" ht="56.25">
      <c r="A349" s="70"/>
      <c r="B349" s="72"/>
      <c r="C349" s="71"/>
      <c r="D349" s="18" t="s">
        <v>9</v>
      </c>
      <c r="E349" s="18">
        <v>0</v>
      </c>
      <c r="F349" s="18">
        <v>0</v>
      </c>
      <c r="G349" s="18">
        <v>0</v>
      </c>
      <c r="H349" s="18">
        <v>0</v>
      </c>
      <c r="I349" s="28">
        <v>0</v>
      </c>
      <c r="J349" s="28" t="e">
        <f t="shared" si="30"/>
        <v>#DIV/0!</v>
      </c>
    </row>
    <row r="350" spans="1:10" s="6" customFormat="1" ht="18.75" customHeight="1">
      <c r="A350" s="70" t="s">
        <v>74</v>
      </c>
      <c r="B350" s="75" t="s">
        <v>75</v>
      </c>
      <c r="C350" s="71" t="s">
        <v>11</v>
      </c>
      <c r="D350" s="18" t="s">
        <v>5</v>
      </c>
      <c r="E350" s="18">
        <f>E351+E353+E355+E356</f>
        <v>150.8</v>
      </c>
      <c r="F350" s="18">
        <f>F351+F353+F355+F356</f>
        <v>2396.3</v>
      </c>
      <c r="G350" s="18">
        <f>G351+G353+G355+G356</f>
        <v>0</v>
      </c>
      <c r="H350" s="18">
        <f>H351+H353+H355+H356</f>
        <v>0</v>
      </c>
      <c r="I350" s="28">
        <v>0</v>
      </c>
      <c r="J350" s="28">
        <f t="shared" si="30"/>
        <v>0</v>
      </c>
    </row>
    <row r="351" spans="1:10" s="6" customFormat="1" ht="29.25" customHeight="1">
      <c r="A351" s="70"/>
      <c r="B351" s="75"/>
      <c r="C351" s="71"/>
      <c r="D351" s="18" t="s">
        <v>6</v>
      </c>
      <c r="E351" s="18">
        <v>150.8</v>
      </c>
      <c r="F351" s="18">
        <v>150.8</v>
      </c>
      <c r="G351" s="18">
        <v>0</v>
      </c>
      <c r="H351" s="18">
        <v>0</v>
      </c>
      <c r="I351" s="28">
        <v>0</v>
      </c>
      <c r="J351" s="28">
        <f t="shared" si="30"/>
        <v>0</v>
      </c>
    </row>
    <row r="352" spans="1:10" s="6" customFormat="1" ht="79.5" customHeight="1">
      <c r="A352" s="70"/>
      <c r="B352" s="75"/>
      <c r="C352" s="71"/>
      <c r="D352" s="29" t="s">
        <v>189</v>
      </c>
      <c r="E352" s="18">
        <v>0</v>
      </c>
      <c r="F352" s="18">
        <v>150.8</v>
      </c>
      <c r="G352" s="18">
        <v>0</v>
      </c>
      <c r="H352" s="18">
        <v>0</v>
      </c>
      <c r="I352" s="28">
        <v>0</v>
      </c>
      <c r="J352" s="28">
        <f t="shared" si="30"/>
        <v>0</v>
      </c>
    </row>
    <row r="353" spans="1:10" s="6" customFormat="1" ht="56.25">
      <c r="A353" s="70"/>
      <c r="B353" s="75"/>
      <c r="C353" s="71"/>
      <c r="D353" s="18" t="s">
        <v>7</v>
      </c>
      <c r="E353" s="18">
        <v>0</v>
      </c>
      <c r="F353" s="18">
        <v>2245.5</v>
      </c>
      <c r="G353" s="18">
        <v>0</v>
      </c>
      <c r="H353" s="18">
        <v>0</v>
      </c>
      <c r="I353" s="28">
        <v>0</v>
      </c>
      <c r="J353" s="28">
        <f t="shared" si="30"/>
        <v>0</v>
      </c>
    </row>
    <row r="354" spans="1:10" s="6" customFormat="1" ht="96" customHeight="1">
      <c r="A354" s="70"/>
      <c r="B354" s="75"/>
      <c r="C354" s="71"/>
      <c r="D354" s="29" t="s">
        <v>190</v>
      </c>
      <c r="E354" s="18">
        <v>0</v>
      </c>
      <c r="F354" s="18">
        <v>2245.5</v>
      </c>
      <c r="G354" s="18">
        <v>0</v>
      </c>
      <c r="H354" s="18">
        <v>0</v>
      </c>
      <c r="I354" s="28">
        <v>0</v>
      </c>
      <c r="J354" s="28">
        <f t="shared" si="30"/>
        <v>0</v>
      </c>
    </row>
    <row r="355" spans="1:10" s="6" customFormat="1" ht="44.25" customHeight="1">
      <c r="A355" s="70"/>
      <c r="B355" s="75"/>
      <c r="C355" s="71"/>
      <c r="D355" s="18" t="s">
        <v>8</v>
      </c>
      <c r="E355" s="18">
        <v>0</v>
      </c>
      <c r="F355" s="18">
        <v>0</v>
      </c>
      <c r="G355" s="18">
        <v>0</v>
      </c>
      <c r="H355" s="18">
        <v>0</v>
      </c>
      <c r="I355" s="28">
        <v>0</v>
      </c>
      <c r="J355" s="28" t="e">
        <f t="shared" si="30"/>
        <v>#DIV/0!</v>
      </c>
    </row>
    <row r="356" spans="1:10" s="6" customFormat="1" ht="62.25" customHeight="1">
      <c r="A356" s="70"/>
      <c r="B356" s="75"/>
      <c r="C356" s="71"/>
      <c r="D356" s="18" t="s">
        <v>9</v>
      </c>
      <c r="E356" s="18">
        <v>0</v>
      </c>
      <c r="F356" s="18">
        <v>0</v>
      </c>
      <c r="G356" s="18">
        <v>0</v>
      </c>
      <c r="H356" s="18">
        <v>0</v>
      </c>
      <c r="I356" s="28">
        <v>0</v>
      </c>
      <c r="J356" s="28" t="e">
        <f t="shared" si="30"/>
        <v>#DIV/0!</v>
      </c>
    </row>
    <row r="357" spans="1:10" s="6" customFormat="1" ht="18.75" customHeight="1">
      <c r="A357" s="70" t="s">
        <v>76</v>
      </c>
      <c r="B357" s="84" t="s">
        <v>165</v>
      </c>
      <c r="C357" s="71" t="s">
        <v>11</v>
      </c>
      <c r="D357" s="18" t="s">
        <v>5</v>
      </c>
      <c r="E357" s="18">
        <f>E358+E360+E362+E363</f>
        <v>1515.6</v>
      </c>
      <c r="F357" s="18">
        <f>F358+F360+F362+F363</f>
        <v>1515.6</v>
      </c>
      <c r="G357" s="18">
        <f>G358+G360+G362+G363</f>
        <v>739.8</v>
      </c>
      <c r="H357" s="18">
        <f>H358+H360+H362+H363</f>
        <v>739.8</v>
      </c>
      <c r="I357" s="28">
        <f>G357/E357*100</f>
        <v>48.812351543942995</v>
      </c>
      <c r="J357" s="28">
        <f t="shared" si="30"/>
        <v>48.812351543942995</v>
      </c>
    </row>
    <row r="358" spans="1:10" s="6" customFormat="1" ht="29.25" customHeight="1">
      <c r="A358" s="70"/>
      <c r="B358" s="84"/>
      <c r="C358" s="71"/>
      <c r="D358" s="18" t="s">
        <v>6</v>
      </c>
      <c r="E358" s="18">
        <f aca="true" t="shared" si="31" ref="E358:H359">E372</f>
        <v>1515.6</v>
      </c>
      <c r="F358" s="18">
        <f t="shared" si="31"/>
        <v>1515.6</v>
      </c>
      <c r="G358" s="18">
        <f t="shared" si="31"/>
        <v>739.8</v>
      </c>
      <c r="H358" s="18">
        <f t="shared" si="31"/>
        <v>739.8</v>
      </c>
      <c r="I358" s="28">
        <f>G358/E358*100</f>
        <v>48.812351543942995</v>
      </c>
      <c r="J358" s="28">
        <f t="shared" si="30"/>
        <v>48.812351543942995</v>
      </c>
    </row>
    <row r="359" spans="1:10" s="6" customFormat="1" ht="78" customHeight="1">
      <c r="A359" s="70"/>
      <c r="B359" s="84"/>
      <c r="C359" s="71"/>
      <c r="D359" s="29" t="s">
        <v>189</v>
      </c>
      <c r="E359" s="18">
        <f t="shared" si="31"/>
        <v>0</v>
      </c>
      <c r="F359" s="18">
        <f t="shared" si="31"/>
        <v>0</v>
      </c>
      <c r="G359" s="18">
        <f t="shared" si="31"/>
        <v>0</v>
      </c>
      <c r="H359" s="18">
        <f t="shared" si="31"/>
        <v>0</v>
      </c>
      <c r="I359" s="28">
        <v>0</v>
      </c>
      <c r="J359" s="28" t="e">
        <f t="shared" si="30"/>
        <v>#DIV/0!</v>
      </c>
    </row>
    <row r="360" spans="1:10" s="6" customFormat="1" ht="56.25">
      <c r="A360" s="70"/>
      <c r="B360" s="84"/>
      <c r="C360" s="71"/>
      <c r="D360" s="18" t="s">
        <v>7</v>
      </c>
      <c r="E360" s="18">
        <v>0</v>
      </c>
      <c r="F360" s="18">
        <v>0</v>
      </c>
      <c r="G360" s="18">
        <v>0</v>
      </c>
      <c r="H360" s="18">
        <v>0</v>
      </c>
      <c r="I360" s="28">
        <v>0</v>
      </c>
      <c r="J360" s="28" t="e">
        <f t="shared" si="30"/>
        <v>#DIV/0!</v>
      </c>
    </row>
    <row r="361" spans="1:10" s="6" customFormat="1" ht="91.5" customHeight="1">
      <c r="A361" s="70"/>
      <c r="B361" s="84"/>
      <c r="C361" s="71"/>
      <c r="D361" s="29" t="s">
        <v>190</v>
      </c>
      <c r="E361" s="18">
        <v>0</v>
      </c>
      <c r="F361" s="18">
        <v>0</v>
      </c>
      <c r="G361" s="18">
        <v>0</v>
      </c>
      <c r="H361" s="18">
        <v>0</v>
      </c>
      <c r="I361" s="28">
        <v>0</v>
      </c>
      <c r="J361" s="28" t="e">
        <f t="shared" si="30"/>
        <v>#DIV/0!</v>
      </c>
    </row>
    <row r="362" spans="1:10" s="6" customFormat="1" ht="46.5" customHeight="1">
      <c r="A362" s="70"/>
      <c r="B362" s="84"/>
      <c r="C362" s="71"/>
      <c r="D362" s="18" t="s">
        <v>8</v>
      </c>
      <c r="E362" s="18">
        <v>0</v>
      </c>
      <c r="F362" s="18">
        <v>0</v>
      </c>
      <c r="G362" s="18">
        <v>0</v>
      </c>
      <c r="H362" s="18">
        <v>0</v>
      </c>
      <c r="I362" s="28">
        <v>0</v>
      </c>
      <c r="J362" s="28" t="e">
        <f t="shared" si="30"/>
        <v>#DIV/0!</v>
      </c>
    </row>
    <row r="363" spans="1:10" s="6" customFormat="1" ht="56.25">
      <c r="A363" s="70"/>
      <c r="B363" s="84"/>
      <c r="C363" s="71"/>
      <c r="D363" s="18" t="s">
        <v>9</v>
      </c>
      <c r="E363" s="18">
        <v>0</v>
      </c>
      <c r="F363" s="18">
        <v>0</v>
      </c>
      <c r="G363" s="18">
        <v>0</v>
      </c>
      <c r="H363" s="18">
        <v>0</v>
      </c>
      <c r="I363" s="28">
        <v>0</v>
      </c>
      <c r="J363" s="28" t="e">
        <f t="shared" si="30"/>
        <v>#DIV/0!</v>
      </c>
    </row>
    <row r="364" spans="1:10" s="6" customFormat="1" ht="18.75" customHeight="1">
      <c r="A364" s="70"/>
      <c r="B364" s="84"/>
      <c r="C364" s="71" t="s">
        <v>12</v>
      </c>
      <c r="D364" s="18" t="s">
        <v>5</v>
      </c>
      <c r="E364" s="18">
        <f>E365+E367+E369+E370</f>
        <v>6714.9</v>
      </c>
      <c r="F364" s="18">
        <f>F365+F367+F369+F370</f>
        <v>6022.6</v>
      </c>
      <c r="G364" s="18">
        <f>G365+G367+G369+G370</f>
        <v>2116.1</v>
      </c>
      <c r="H364" s="18">
        <f>H365+H367+H369+H370</f>
        <v>2116.1</v>
      </c>
      <c r="I364" s="28">
        <f>G364/E364*100</f>
        <v>31.51349982873907</v>
      </c>
      <c r="J364" s="28">
        <f t="shared" si="30"/>
        <v>35.13598777936439</v>
      </c>
    </row>
    <row r="365" spans="1:10" s="6" customFormat="1" ht="23.25" customHeight="1">
      <c r="A365" s="70"/>
      <c r="B365" s="84"/>
      <c r="C365" s="71"/>
      <c r="D365" s="18" t="s">
        <v>6</v>
      </c>
      <c r="E365" s="18">
        <f aca="true" t="shared" si="32" ref="E365:H366">E379+E386+E391+E396+E403</f>
        <v>6714.9</v>
      </c>
      <c r="F365" s="18">
        <f t="shared" si="32"/>
        <v>6022.6</v>
      </c>
      <c r="G365" s="18">
        <f t="shared" si="32"/>
        <v>2116.1</v>
      </c>
      <c r="H365" s="18">
        <f t="shared" si="32"/>
        <v>2116.1</v>
      </c>
      <c r="I365" s="28">
        <f>G365/E365*100</f>
        <v>31.51349982873907</v>
      </c>
      <c r="J365" s="28">
        <f t="shared" si="30"/>
        <v>35.13598777936439</v>
      </c>
    </row>
    <row r="366" spans="1:10" s="6" customFormat="1" ht="75.75" customHeight="1">
      <c r="A366" s="70"/>
      <c r="B366" s="84"/>
      <c r="C366" s="71"/>
      <c r="D366" s="29" t="s">
        <v>189</v>
      </c>
      <c r="E366" s="18">
        <f t="shared" si="32"/>
        <v>0</v>
      </c>
      <c r="F366" s="18">
        <f t="shared" si="32"/>
        <v>0</v>
      </c>
      <c r="G366" s="18">
        <f t="shared" si="32"/>
        <v>0</v>
      </c>
      <c r="H366" s="18">
        <f t="shared" si="32"/>
        <v>0</v>
      </c>
      <c r="I366" s="28" t="e">
        <f>G366/E366*100</f>
        <v>#DIV/0!</v>
      </c>
      <c r="J366" s="28" t="e">
        <f t="shared" si="30"/>
        <v>#DIV/0!</v>
      </c>
    </row>
    <row r="367" spans="1:10" s="6" customFormat="1" ht="60" customHeight="1">
      <c r="A367" s="70"/>
      <c r="B367" s="84"/>
      <c r="C367" s="71"/>
      <c r="D367" s="18" t="s">
        <v>7</v>
      </c>
      <c r="E367" s="18">
        <f>E381+E387+E392+E398+E405</f>
        <v>0</v>
      </c>
      <c r="F367" s="18">
        <f>F381+F387+F392+F398+F405</f>
        <v>0</v>
      </c>
      <c r="G367" s="18">
        <f>G381+G387+G392+G398+G405</f>
        <v>0</v>
      </c>
      <c r="H367" s="18">
        <f>H381+H387+H392+H398+H405</f>
        <v>0</v>
      </c>
      <c r="I367" s="28">
        <v>0</v>
      </c>
      <c r="J367" s="28" t="e">
        <f t="shared" si="30"/>
        <v>#DIV/0!</v>
      </c>
    </row>
    <row r="368" spans="1:10" s="6" customFormat="1" ht="98.25" customHeight="1">
      <c r="A368" s="70"/>
      <c r="B368" s="84"/>
      <c r="C368" s="71"/>
      <c r="D368" s="29" t="s">
        <v>190</v>
      </c>
      <c r="E368" s="18">
        <v>0</v>
      </c>
      <c r="F368" s="18">
        <v>0</v>
      </c>
      <c r="G368" s="18">
        <v>0</v>
      </c>
      <c r="H368" s="18">
        <v>0</v>
      </c>
      <c r="I368" s="28">
        <v>0</v>
      </c>
      <c r="J368" s="28" t="e">
        <f t="shared" si="30"/>
        <v>#DIV/0!</v>
      </c>
    </row>
    <row r="369" spans="1:10" s="6" customFormat="1" ht="43.5" customHeight="1">
      <c r="A369" s="70"/>
      <c r="B369" s="84"/>
      <c r="C369" s="71"/>
      <c r="D369" s="18" t="s">
        <v>8</v>
      </c>
      <c r="E369" s="18">
        <f aca="true" t="shared" si="33" ref="E369:G370">E383+E388+E393+E400+E407</f>
        <v>0</v>
      </c>
      <c r="F369" s="18">
        <f t="shared" si="33"/>
        <v>0</v>
      </c>
      <c r="G369" s="18">
        <f t="shared" si="33"/>
        <v>0</v>
      </c>
      <c r="H369" s="18">
        <f>H383+H388+H393+H400+H407</f>
        <v>0</v>
      </c>
      <c r="I369" s="28">
        <v>0</v>
      </c>
      <c r="J369" s="28" t="e">
        <f t="shared" si="30"/>
        <v>#DIV/0!</v>
      </c>
    </row>
    <row r="370" spans="1:10" s="6" customFormat="1" ht="58.5" customHeight="1">
      <c r="A370" s="70"/>
      <c r="B370" s="84"/>
      <c r="C370" s="71"/>
      <c r="D370" s="18" t="s">
        <v>9</v>
      </c>
      <c r="E370" s="18">
        <f t="shared" si="33"/>
        <v>0</v>
      </c>
      <c r="F370" s="18">
        <f t="shared" si="33"/>
        <v>0</v>
      </c>
      <c r="G370" s="18">
        <f t="shared" si="33"/>
        <v>0</v>
      </c>
      <c r="H370" s="18">
        <f>H384+H389+H394+H401+H408</f>
        <v>0</v>
      </c>
      <c r="I370" s="28">
        <v>0</v>
      </c>
      <c r="J370" s="28" t="e">
        <f aca="true" t="shared" si="34" ref="J370:J433">H370/F370*100</f>
        <v>#DIV/0!</v>
      </c>
    </row>
    <row r="371" spans="1:10" s="6" customFormat="1" ht="18.75" customHeight="1">
      <c r="A371" s="70" t="s">
        <v>77</v>
      </c>
      <c r="B371" s="84" t="s">
        <v>78</v>
      </c>
      <c r="C371" s="71" t="s">
        <v>11</v>
      </c>
      <c r="D371" s="18" t="s">
        <v>5</v>
      </c>
      <c r="E371" s="18">
        <v>1515.6</v>
      </c>
      <c r="F371" s="18">
        <f>F372+F374+F376+F377</f>
        <v>1515.6</v>
      </c>
      <c r="G371" s="18">
        <f>G372+G374+G376+G377</f>
        <v>739.8</v>
      </c>
      <c r="H371" s="18">
        <f>H372+H374+H376+H377</f>
        <v>739.8</v>
      </c>
      <c r="I371" s="28">
        <f>G371/E371*100</f>
        <v>48.812351543942995</v>
      </c>
      <c r="J371" s="28">
        <f t="shared" si="34"/>
        <v>48.812351543942995</v>
      </c>
    </row>
    <row r="372" spans="1:10" s="6" customFormat="1" ht="30" customHeight="1">
      <c r="A372" s="70"/>
      <c r="B372" s="84"/>
      <c r="C372" s="71"/>
      <c r="D372" s="18" t="s">
        <v>6</v>
      </c>
      <c r="E372" s="18">
        <v>1515.6</v>
      </c>
      <c r="F372" s="18">
        <v>1515.6</v>
      </c>
      <c r="G372" s="18">
        <v>739.8</v>
      </c>
      <c r="H372" s="18">
        <v>739.8</v>
      </c>
      <c r="I372" s="28">
        <f>G372/E372*100</f>
        <v>48.812351543942995</v>
      </c>
      <c r="J372" s="28">
        <f t="shared" si="34"/>
        <v>48.812351543942995</v>
      </c>
    </row>
    <row r="373" spans="1:10" s="6" customFormat="1" ht="78" customHeight="1">
      <c r="A373" s="70"/>
      <c r="B373" s="84"/>
      <c r="C373" s="71"/>
      <c r="D373" s="29" t="s">
        <v>189</v>
      </c>
      <c r="E373" s="18">
        <v>0</v>
      </c>
      <c r="F373" s="18">
        <v>0</v>
      </c>
      <c r="G373" s="18">
        <v>0</v>
      </c>
      <c r="H373" s="18">
        <v>0</v>
      </c>
      <c r="I373" s="28">
        <v>0</v>
      </c>
      <c r="J373" s="28" t="e">
        <f t="shared" si="34"/>
        <v>#DIV/0!</v>
      </c>
    </row>
    <row r="374" spans="1:10" s="6" customFormat="1" ht="63.75" customHeight="1">
      <c r="A374" s="70"/>
      <c r="B374" s="84"/>
      <c r="C374" s="71"/>
      <c r="D374" s="18" t="s">
        <v>7</v>
      </c>
      <c r="E374" s="18">
        <v>0</v>
      </c>
      <c r="F374" s="18">
        <v>0</v>
      </c>
      <c r="G374" s="18">
        <v>0</v>
      </c>
      <c r="H374" s="18">
        <v>0</v>
      </c>
      <c r="I374" s="28">
        <v>0</v>
      </c>
      <c r="J374" s="28" t="e">
        <f t="shared" si="34"/>
        <v>#DIV/0!</v>
      </c>
    </row>
    <row r="375" spans="1:10" s="6" customFormat="1" ht="96" customHeight="1">
      <c r="A375" s="70"/>
      <c r="B375" s="84"/>
      <c r="C375" s="71"/>
      <c r="D375" s="29" t="s">
        <v>190</v>
      </c>
      <c r="E375" s="18">
        <v>0</v>
      </c>
      <c r="F375" s="18">
        <v>0</v>
      </c>
      <c r="G375" s="18">
        <v>0</v>
      </c>
      <c r="H375" s="18">
        <v>0</v>
      </c>
      <c r="I375" s="28">
        <v>0</v>
      </c>
      <c r="J375" s="28" t="e">
        <f t="shared" si="34"/>
        <v>#DIV/0!</v>
      </c>
    </row>
    <row r="376" spans="1:10" s="6" customFormat="1" ht="46.5" customHeight="1">
      <c r="A376" s="70"/>
      <c r="B376" s="84"/>
      <c r="C376" s="71"/>
      <c r="D376" s="18" t="s">
        <v>8</v>
      </c>
      <c r="E376" s="18">
        <v>0</v>
      </c>
      <c r="F376" s="18">
        <v>0</v>
      </c>
      <c r="G376" s="18">
        <v>0</v>
      </c>
      <c r="H376" s="18">
        <v>0</v>
      </c>
      <c r="I376" s="28">
        <v>0</v>
      </c>
      <c r="J376" s="28" t="e">
        <f t="shared" si="34"/>
        <v>#DIV/0!</v>
      </c>
    </row>
    <row r="377" spans="1:10" s="6" customFormat="1" ht="60" customHeight="1">
      <c r="A377" s="70"/>
      <c r="B377" s="84"/>
      <c r="C377" s="71"/>
      <c r="D377" s="18" t="s">
        <v>9</v>
      </c>
      <c r="E377" s="18">
        <v>0</v>
      </c>
      <c r="F377" s="18">
        <v>0</v>
      </c>
      <c r="G377" s="18">
        <v>0</v>
      </c>
      <c r="H377" s="18">
        <v>0</v>
      </c>
      <c r="I377" s="28">
        <v>0</v>
      </c>
      <c r="J377" s="28" t="e">
        <f t="shared" si="34"/>
        <v>#DIV/0!</v>
      </c>
    </row>
    <row r="378" spans="1:10" s="6" customFormat="1" ht="18.75" customHeight="1">
      <c r="A378" s="70"/>
      <c r="B378" s="84"/>
      <c r="C378" s="71" t="s">
        <v>12</v>
      </c>
      <c r="D378" s="18" t="s">
        <v>5</v>
      </c>
      <c r="E378" s="18">
        <f>E379+E381+E383+E384</f>
        <v>0</v>
      </c>
      <c r="F378" s="18">
        <f>F379+F381+F383+F384</f>
        <v>0</v>
      </c>
      <c r="G378" s="18">
        <f>G379+G381+G383+G384</f>
        <v>0</v>
      </c>
      <c r="H378" s="18">
        <f>H379+H381+H383+H384</f>
        <v>0</v>
      </c>
      <c r="I378" s="28">
        <v>0</v>
      </c>
      <c r="J378" s="28" t="e">
        <f t="shared" si="34"/>
        <v>#DIV/0!</v>
      </c>
    </row>
    <row r="379" spans="1:10" s="6" customFormat="1" ht="26.25" customHeight="1">
      <c r="A379" s="70"/>
      <c r="B379" s="84"/>
      <c r="C379" s="71"/>
      <c r="D379" s="18" t="s">
        <v>6</v>
      </c>
      <c r="E379" s="18">
        <v>0</v>
      </c>
      <c r="F379" s="18">
        <v>0</v>
      </c>
      <c r="G379" s="18">
        <v>0</v>
      </c>
      <c r="H379" s="18">
        <v>0</v>
      </c>
      <c r="I379" s="28">
        <v>0</v>
      </c>
      <c r="J379" s="28" t="e">
        <f t="shared" si="34"/>
        <v>#DIV/0!</v>
      </c>
    </row>
    <row r="380" spans="1:10" s="6" customFormat="1" ht="79.5" customHeight="1">
      <c r="A380" s="70"/>
      <c r="B380" s="84"/>
      <c r="C380" s="71"/>
      <c r="D380" s="29" t="s">
        <v>189</v>
      </c>
      <c r="E380" s="18">
        <v>0</v>
      </c>
      <c r="F380" s="18">
        <v>0</v>
      </c>
      <c r="G380" s="18">
        <v>0</v>
      </c>
      <c r="H380" s="18">
        <v>0</v>
      </c>
      <c r="I380" s="28">
        <v>0</v>
      </c>
      <c r="J380" s="28" t="e">
        <f t="shared" si="34"/>
        <v>#DIV/0!</v>
      </c>
    </row>
    <row r="381" spans="1:10" s="6" customFormat="1" ht="56.25">
      <c r="A381" s="70"/>
      <c r="B381" s="84"/>
      <c r="C381" s="71"/>
      <c r="D381" s="18" t="s">
        <v>7</v>
      </c>
      <c r="E381" s="18">
        <v>0</v>
      </c>
      <c r="F381" s="18">
        <v>0</v>
      </c>
      <c r="G381" s="18">
        <v>0</v>
      </c>
      <c r="H381" s="18">
        <v>0</v>
      </c>
      <c r="I381" s="28">
        <v>0</v>
      </c>
      <c r="J381" s="28" t="e">
        <f t="shared" si="34"/>
        <v>#DIV/0!</v>
      </c>
    </row>
    <row r="382" spans="1:10" s="6" customFormat="1" ht="93.75" customHeight="1">
      <c r="A382" s="70"/>
      <c r="B382" s="84"/>
      <c r="C382" s="71"/>
      <c r="D382" s="29" t="s">
        <v>190</v>
      </c>
      <c r="E382" s="18">
        <v>0</v>
      </c>
      <c r="F382" s="18">
        <v>0</v>
      </c>
      <c r="G382" s="18">
        <v>0</v>
      </c>
      <c r="H382" s="18">
        <v>0</v>
      </c>
      <c r="I382" s="28">
        <v>0</v>
      </c>
      <c r="J382" s="28" t="e">
        <f t="shared" si="34"/>
        <v>#DIV/0!</v>
      </c>
    </row>
    <row r="383" spans="1:10" s="6" customFormat="1" ht="48" customHeight="1">
      <c r="A383" s="70"/>
      <c r="B383" s="84"/>
      <c r="C383" s="71"/>
      <c r="D383" s="18" t="s">
        <v>8</v>
      </c>
      <c r="E383" s="18">
        <v>0</v>
      </c>
      <c r="F383" s="18">
        <v>0</v>
      </c>
      <c r="G383" s="18">
        <v>0</v>
      </c>
      <c r="H383" s="18">
        <v>0</v>
      </c>
      <c r="I383" s="28">
        <v>0</v>
      </c>
      <c r="J383" s="28" t="e">
        <f t="shared" si="34"/>
        <v>#DIV/0!</v>
      </c>
    </row>
    <row r="384" spans="1:10" s="6" customFormat="1" ht="56.25">
      <c r="A384" s="70"/>
      <c r="B384" s="84"/>
      <c r="C384" s="71"/>
      <c r="D384" s="18" t="s">
        <v>9</v>
      </c>
      <c r="E384" s="18">
        <v>0</v>
      </c>
      <c r="F384" s="18">
        <v>0</v>
      </c>
      <c r="G384" s="18">
        <v>0</v>
      </c>
      <c r="H384" s="18">
        <v>0</v>
      </c>
      <c r="I384" s="28">
        <v>0</v>
      </c>
      <c r="J384" s="28" t="e">
        <f t="shared" si="34"/>
        <v>#DIV/0!</v>
      </c>
    </row>
    <row r="385" spans="1:10" s="6" customFormat="1" ht="1.5" customHeight="1">
      <c r="A385" s="70"/>
      <c r="B385" s="84"/>
      <c r="C385" s="71"/>
      <c r="D385" s="18" t="s">
        <v>5</v>
      </c>
      <c r="E385" s="18">
        <f>E386+E387+E388+E389</f>
        <v>0</v>
      </c>
      <c r="F385" s="18">
        <f>F386+F387+F388+F389</f>
        <v>0</v>
      </c>
      <c r="G385" s="18">
        <f>G386+G387+G388+G389</f>
        <v>0</v>
      </c>
      <c r="H385" s="18">
        <f>H386+H387+H388+H389</f>
        <v>0</v>
      </c>
      <c r="I385" s="28"/>
      <c r="J385" s="28" t="e">
        <f t="shared" si="34"/>
        <v>#DIV/0!</v>
      </c>
    </row>
    <row r="386" spans="1:10" s="6" customFormat="1" ht="24" customHeight="1" hidden="1">
      <c r="A386" s="70"/>
      <c r="B386" s="84"/>
      <c r="C386" s="71"/>
      <c r="D386" s="18" t="s">
        <v>6</v>
      </c>
      <c r="E386" s="18">
        <v>0</v>
      </c>
      <c r="F386" s="18">
        <v>0</v>
      </c>
      <c r="G386" s="18">
        <v>0</v>
      </c>
      <c r="H386" s="18">
        <v>0</v>
      </c>
      <c r="I386" s="28"/>
      <c r="J386" s="28" t="e">
        <f t="shared" si="34"/>
        <v>#DIV/0!</v>
      </c>
    </row>
    <row r="387" spans="1:10" s="6" customFormat="1" ht="56.25" customHeight="1" hidden="1">
      <c r="A387" s="70"/>
      <c r="B387" s="84"/>
      <c r="C387" s="71"/>
      <c r="D387" s="18" t="s">
        <v>7</v>
      </c>
      <c r="E387" s="18">
        <v>0</v>
      </c>
      <c r="F387" s="18">
        <v>0</v>
      </c>
      <c r="G387" s="18">
        <v>0</v>
      </c>
      <c r="H387" s="18">
        <v>0</v>
      </c>
      <c r="I387" s="28"/>
      <c r="J387" s="28" t="e">
        <f t="shared" si="34"/>
        <v>#DIV/0!</v>
      </c>
    </row>
    <row r="388" spans="1:10" s="6" customFormat="1" ht="56.25" customHeight="1" hidden="1">
      <c r="A388" s="70"/>
      <c r="B388" s="84"/>
      <c r="C388" s="71"/>
      <c r="D388" s="18" t="s">
        <v>8</v>
      </c>
      <c r="E388" s="18">
        <v>0</v>
      </c>
      <c r="F388" s="18">
        <v>0</v>
      </c>
      <c r="G388" s="18">
        <v>0</v>
      </c>
      <c r="H388" s="18">
        <v>0</v>
      </c>
      <c r="I388" s="28"/>
      <c r="J388" s="28" t="e">
        <f t="shared" si="34"/>
        <v>#DIV/0!</v>
      </c>
    </row>
    <row r="389" spans="1:10" s="6" customFormat="1" ht="56.25" customHeight="1" hidden="1">
      <c r="A389" s="70"/>
      <c r="B389" s="84"/>
      <c r="C389" s="71"/>
      <c r="D389" s="18" t="s">
        <v>9</v>
      </c>
      <c r="E389" s="18">
        <v>0</v>
      </c>
      <c r="F389" s="18">
        <v>0</v>
      </c>
      <c r="G389" s="18">
        <v>0</v>
      </c>
      <c r="H389" s="18">
        <v>0</v>
      </c>
      <c r="I389" s="28"/>
      <c r="J389" s="28" t="e">
        <f t="shared" si="34"/>
        <v>#DIV/0!</v>
      </c>
    </row>
    <row r="390" spans="1:10" s="6" customFormat="1" ht="18.75" customHeight="1" hidden="1">
      <c r="A390" s="70" t="s">
        <v>79</v>
      </c>
      <c r="B390" s="84"/>
      <c r="C390" s="71"/>
      <c r="D390" s="18" t="s">
        <v>5</v>
      </c>
      <c r="E390" s="18">
        <f>E391+E392+E393+E394</f>
        <v>0</v>
      </c>
      <c r="F390" s="18">
        <f>F391+F392+F393+F394</f>
        <v>0</v>
      </c>
      <c r="G390" s="18">
        <f>G391+G392+G393+G394</f>
        <v>0</v>
      </c>
      <c r="H390" s="18">
        <f>H391+H392+H393+H394</f>
        <v>0</v>
      </c>
      <c r="I390" s="28"/>
      <c r="J390" s="28" t="e">
        <f t="shared" si="34"/>
        <v>#DIV/0!</v>
      </c>
    </row>
    <row r="391" spans="1:10" s="6" customFormat="1" ht="48" customHeight="1" hidden="1">
      <c r="A391" s="70"/>
      <c r="B391" s="84"/>
      <c r="C391" s="71"/>
      <c r="D391" s="18" t="s">
        <v>6</v>
      </c>
      <c r="E391" s="18">
        <v>0</v>
      </c>
      <c r="F391" s="18">
        <v>0</v>
      </c>
      <c r="G391" s="18">
        <v>0</v>
      </c>
      <c r="H391" s="18">
        <v>0</v>
      </c>
      <c r="I391" s="28"/>
      <c r="J391" s="28" t="e">
        <f t="shared" si="34"/>
        <v>#DIV/0!</v>
      </c>
    </row>
    <row r="392" spans="1:10" s="6" customFormat="1" ht="56.25" hidden="1">
      <c r="A392" s="70"/>
      <c r="B392" s="84"/>
      <c r="C392" s="71"/>
      <c r="D392" s="18" t="s">
        <v>7</v>
      </c>
      <c r="E392" s="18">
        <v>0</v>
      </c>
      <c r="F392" s="18">
        <v>0</v>
      </c>
      <c r="G392" s="18">
        <v>0</v>
      </c>
      <c r="H392" s="18">
        <v>0</v>
      </c>
      <c r="I392" s="28"/>
      <c r="J392" s="28" t="e">
        <f t="shared" si="34"/>
        <v>#DIV/0!</v>
      </c>
    </row>
    <row r="393" spans="1:10" s="6" customFormat="1" ht="56.25" hidden="1">
      <c r="A393" s="70"/>
      <c r="B393" s="84"/>
      <c r="C393" s="71"/>
      <c r="D393" s="18" t="s">
        <v>8</v>
      </c>
      <c r="E393" s="18">
        <v>0</v>
      </c>
      <c r="F393" s="18">
        <v>0</v>
      </c>
      <c r="G393" s="18">
        <v>0</v>
      </c>
      <c r="H393" s="18">
        <v>0</v>
      </c>
      <c r="I393" s="28"/>
      <c r="J393" s="28" t="e">
        <f t="shared" si="34"/>
        <v>#DIV/0!</v>
      </c>
    </row>
    <row r="394" spans="1:10" s="6" customFormat="1" ht="56.25" hidden="1">
      <c r="A394" s="70"/>
      <c r="B394" s="84"/>
      <c r="C394" s="71"/>
      <c r="D394" s="18" t="s">
        <v>9</v>
      </c>
      <c r="E394" s="18">
        <v>0</v>
      </c>
      <c r="F394" s="18">
        <v>0</v>
      </c>
      <c r="G394" s="18">
        <v>0</v>
      </c>
      <c r="H394" s="18">
        <v>0</v>
      </c>
      <c r="I394" s="28"/>
      <c r="J394" s="28" t="e">
        <f t="shared" si="34"/>
        <v>#DIV/0!</v>
      </c>
    </row>
    <row r="395" spans="1:10" s="6" customFormat="1" ht="18.75" customHeight="1">
      <c r="A395" s="70" t="s">
        <v>184</v>
      </c>
      <c r="B395" s="84" t="s">
        <v>175</v>
      </c>
      <c r="C395" s="71" t="s">
        <v>12</v>
      </c>
      <c r="D395" s="18" t="s">
        <v>5</v>
      </c>
      <c r="E395" s="18">
        <f>E396+E398+E400+E401</f>
        <v>3714.9</v>
      </c>
      <c r="F395" s="18">
        <f>F396+F398+F400+F401</f>
        <v>4222.6</v>
      </c>
      <c r="G395" s="18">
        <f>G396+G398+G400+G401</f>
        <v>2116.1</v>
      </c>
      <c r="H395" s="18">
        <f>H396+H398+H400+H401</f>
        <v>2116.1</v>
      </c>
      <c r="I395" s="28">
        <f>G395/E395*100</f>
        <v>56.962502355379684</v>
      </c>
      <c r="J395" s="28">
        <f t="shared" si="34"/>
        <v>50.11367403969118</v>
      </c>
    </row>
    <row r="396" spans="1:10" ht="29.25" customHeight="1">
      <c r="A396" s="70"/>
      <c r="B396" s="84"/>
      <c r="C396" s="71"/>
      <c r="D396" s="18" t="s">
        <v>6</v>
      </c>
      <c r="E396" s="18">
        <v>3714.9</v>
      </c>
      <c r="F396" s="18">
        <v>4222.6</v>
      </c>
      <c r="G396" s="18">
        <v>2116.1</v>
      </c>
      <c r="H396" s="18">
        <v>2116.1</v>
      </c>
      <c r="I396" s="28">
        <f>G396/E396*100</f>
        <v>56.962502355379684</v>
      </c>
      <c r="J396" s="28">
        <f t="shared" si="34"/>
        <v>50.11367403969118</v>
      </c>
    </row>
    <row r="397" spans="1:10" ht="76.5" customHeight="1">
      <c r="A397" s="70"/>
      <c r="B397" s="84"/>
      <c r="C397" s="71"/>
      <c r="D397" s="29" t="s">
        <v>189</v>
      </c>
      <c r="E397" s="18">
        <v>0</v>
      </c>
      <c r="F397" s="18">
        <v>0</v>
      </c>
      <c r="G397" s="18">
        <v>0</v>
      </c>
      <c r="H397" s="18">
        <v>0</v>
      </c>
      <c r="I397" s="28">
        <v>0</v>
      </c>
      <c r="J397" s="28" t="e">
        <f t="shared" si="34"/>
        <v>#DIV/0!</v>
      </c>
    </row>
    <row r="398" spans="1:10" ht="56.25">
      <c r="A398" s="70"/>
      <c r="B398" s="84"/>
      <c r="C398" s="71"/>
      <c r="D398" s="18" t="s">
        <v>7</v>
      </c>
      <c r="E398" s="18">
        <v>0</v>
      </c>
      <c r="F398" s="18">
        <v>0</v>
      </c>
      <c r="G398" s="18">
        <v>0</v>
      </c>
      <c r="H398" s="18">
        <v>0</v>
      </c>
      <c r="I398" s="28">
        <v>0</v>
      </c>
      <c r="J398" s="28" t="e">
        <f t="shared" si="34"/>
        <v>#DIV/0!</v>
      </c>
    </row>
    <row r="399" spans="1:10" ht="94.5" customHeight="1">
      <c r="A399" s="70"/>
      <c r="B399" s="84"/>
      <c r="C399" s="71"/>
      <c r="D399" s="29" t="s">
        <v>190</v>
      </c>
      <c r="E399" s="18">
        <v>0</v>
      </c>
      <c r="F399" s="18">
        <v>0</v>
      </c>
      <c r="G399" s="18">
        <v>0</v>
      </c>
      <c r="H399" s="18">
        <v>0</v>
      </c>
      <c r="I399" s="28">
        <v>0</v>
      </c>
      <c r="J399" s="28" t="e">
        <f t="shared" si="34"/>
        <v>#DIV/0!</v>
      </c>
    </row>
    <row r="400" spans="1:10" ht="42.75" customHeight="1">
      <c r="A400" s="70"/>
      <c r="B400" s="84"/>
      <c r="C400" s="71"/>
      <c r="D400" s="18" t="s">
        <v>8</v>
      </c>
      <c r="E400" s="18">
        <v>0</v>
      </c>
      <c r="F400" s="18">
        <v>0</v>
      </c>
      <c r="G400" s="18">
        <v>0</v>
      </c>
      <c r="H400" s="18">
        <v>0</v>
      </c>
      <c r="I400" s="28">
        <v>0</v>
      </c>
      <c r="J400" s="28" t="e">
        <f t="shared" si="34"/>
        <v>#DIV/0!</v>
      </c>
    </row>
    <row r="401" spans="1:10" ht="249.75" customHeight="1">
      <c r="A401" s="70"/>
      <c r="B401" s="84"/>
      <c r="C401" s="71"/>
      <c r="D401" s="18" t="s">
        <v>9</v>
      </c>
      <c r="E401" s="18">
        <v>0</v>
      </c>
      <c r="F401" s="18">
        <v>0</v>
      </c>
      <c r="G401" s="18">
        <v>0</v>
      </c>
      <c r="H401" s="18">
        <v>0</v>
      </c>
      <c r="I401" s="28">
        <v>0</v>
      </c>
      <c r="J401" s="28" t="e">
        <f t="shared" si="34"/>
        <v>#DIV/0!</v>
      </c>
    </row>
    <row r="402" spans="1:10" ht="18.75" customHeight="1">
      <c r="A402" s="70" t="s">
        <v>79</v>
      </c>
      <c r="B402" s="84" t="s">
        <v>176</v>
      </c>
      <c r="C402" s="71" t="s">
        <v>12</v>
      </c>
      <c r="D402" s="18" t="s">
        <v>5</v>
      </c>
      <c r="E402" s="18">
        <f>E403+E405+E407+E408</f>
        <v>3000</v>
      </c>
      <c r="F402" s="18">
        <f>F403+F405+F407+F408</f>
        <v>1800</v>
      </c>
      <c r="G402" s="18">
        <f>G403+G405+G407+G408</f>
        <v>0</v>
      </c>
      <c r="H402" s="18">
        <f>H403+H405+H407+H408</f>
        <v>0</v>
      </c>
      <c r="I402" s="28">
        <v>0</v>
      </c>
      <c r="J402" s="28">
        <f t="shared" si="34"/>
        <v>0</v>
      </c>
    </row>
    <row r="403" spans="1:10" ht="30.75" customHeight="1">
      <c r="A403" s="70"/>
      <c r="B403" s="84"/>
      <c r="C403" s="71"/>
      <c r="D403" s="18" t="s">
        <v>6</v>
      </c>
      <c r="E403" s="18">
        <v>3000</v>
      </c>
      <c r="F403" s="18">
        <v>1800</v>
      </c>
      <c r="G403" s="18">
        <v>0</v>
      </c>
      <c r="H403" s="18">
        <v>0</v>
      </c>
      <c r="I403" s="28">
        <v>0</v>
      </c>
      <c r="J403" s="28">
        <f t="shared" si="34"/>
        <v>0</v>
      </c>
    </row>
    <row r="404" spans="1:10" ht="79.5" customHeight="1">
      <c r="A404" s="70"/>
      <c r="B404" s="84"/>
      <c r="C404" s="71"/>
      <c r="D404" s="29" t="s">
        <v>189</v>
      </c>
      <c r="E404" s="18">
        <v>0</v>
      </c>
      <c r="F404" s="18">
        <v>0</v>
      </c>
      <c r="G404" s="18">
        <v>0</v>
      </c>
      <c r="H404" s="18">
        <v>0</v>
      </c>
      <c r="I404" s="28">
        <v>0</v>
      </c>
      <c r="J404" s="28" t="e">
        <f t="shared" si="34"/>
        <v>#DIV/0!</v>
      </c>
    </row>
    <row r="405" spans="1:10" ht="56.25">
      <c r="A405" s="70"/>
      <c r="B405" s="84"/>
      <c r="C405" s="71"/>
      <c r="D405" s="18" t="s">
        <v>7</v>
      </c>
      <c r="E405" s="18">
        <v>0</v>
      </c>
      <c r="F405" s="18">
        <v>0</v>
      </c>
      <c r="G405" s="18">
        <v>0</v>
      </c>
      <c r="H405" s="18">
        <v>0</v>
      </c>
      <c r="I405" s="28">
        <v>0</v>
      </c>
      <c r="J405" s="28" t="e">
        <f t="shared" si="34"/>
        <v>#DIV/0!</v>
      </c>
    </row>
    <row r="406" spans="1:10" ht="97.5" customHeight="1">
      <c r="A406" s="70"/>
      <c r="B406" s="84"/>
      <c r="C406" s="71"/>
      <c r="D406" s="29" t="s">
        <v>190</v>
      </c>
      <c r="E406" s="18">
        <v>0</v>
      </c>
      <c r="F406" s="18">
        <v>0</v>
      </c>
      <c r="G406" s="18">
        <v>0</v>
      </c>
      <c r="H406" s="18">
        <v>0</v>
      </c>
      <c r="I406" s="28">
        <v>0</v>
      </c>
      <c r="J406" s="28" t="e">
        <f t="shared" si="34"/>
        <v>#DIV/0!</v>
      </c>
    </row>
    <row r="407" spans="1:10" ht="48" customHeight="1">
      <c r="A407" s="70"/>
      <c r="B407" s="84"/>
      <c r="C407" s="71"/>
      <c r="D407" s="18" t="s">
        <v>8</v>
      </c>
      <c r="E407" s="18">
        <v>0</v>
      </c>
      <c r="F407" s="18">
        <v>0</v>
      </c>
      <c r="G407" s="18">
        <v>0</v>
      </c>
      <c r="H407" s="18">
        <v>0</v>
      </c>
      <c r="I407" s="28">
        <v>0</v>
      </c>
      <c r="J407" s="28" t="e">
        <f t="shared" si="34"/>
        <v>#DIV/0!</v>
      </c>
    </row>
    <row r="408" spans="1:10" ht="66.75" customHeight="1">
      <c r="A408" s="70"/>
      <c r="B408" s="84"/>
      <c r="C408" s="71"/>
      <c r="D408" s="18" t="s">
        <v>9</v>
      </c>
      <c r="E408" s="18">
        <v>0</v>
      </c>
      <c r="F408" s="18">
        <v>0</v>
      </c>
      <c r="G408" s="18">
        <v>0</v>
      </c>
      <c r="H408" s="18">
        <v>0</v>
      </c>
      <c r="I408" s="28">
        <v>0</v>
      </c>
      <c r="J408" s="28" t="e">
        <f t="shared" si="34"/>
        <v>#DIV/0!</v>
      </c>
    </row>
    <row r="409" spans="1:10" ht="18.75" customHeight="1">
      <c r="A409" s="70" t="s">
        <v>80</v>
      </c>
      <c r="B409" s="72" t="s">
        <v>81</v>
      </c>
      <c r="C409" s="71" t="s">
        <v>11</v>
      </c>
      <c r="D409" s="18" t="s">
        <v>5</v>
      </c>
      <c r="E409" s="18">
        <f>E410+E412+E414+E415</f>
        <v>5000</v>
      </c>
      <c r="F409" s="18">
        <f>F410+F412+F414+F415</f>
        <v>5000</v>
      </c>
      <c r="G409" s="18">
        <f>G410+G412+G414+G415</f>
        <v>4600</v>
      </c>
      <c r="H409" s="18">
        <f>H410+H412+H414+H415</f>
        <v>4600</v>
      </c>
      <c r="I409" s="28">
        <f>G409/E409*100</f>
        <v>92</v>
      </c>
      <c r="J409" s="28">
        <f t="shared" si="34"/>
        <v>92</v>
      </c>
    </row>
    <row r="410" spans="1:10" ht="27.75" customHeight="1">
      <c r="A410" s="70"/>
      <c r="B410" s="72"/>
      <c r="C410" s="71"/>
      <c r="D410" s="18" t="s">
        <v>6</v>
      </c>
      <c r="E410" s="18">
        <v>5000</v>
      </c>
      <c r="F410" s="18">
        <v>5000</v>
      </c>
      <c r="G410" s="18">
        <v>4600</v>
      </c>
      <c r="H410" s="18">
        <v>4600</v>
      </c>
      <c r="I410" s="28">
        <f>G410/E410*100</f>
        <v>92</v>
      </c>
      <c r="J410" s="28">
        <f t="shared" si="34"/>
        <v>92</v>
      </c>
    </row>
    <row r="411" spans="1:10" ht="72.75" customHeight="1">
      <c r="A411" s="70"/>
      <c r="B411" s="72"/>
      <c r="C411" s="71"/>
      <c r="D411" s="29" t="s">
        <v>189</v>
      </c>
      <c r="E411" s="18">
        <v>0</v>
      </c>
      <c r="F411" s="18">
        <v>0</v>
      </c>
      <c r="G411" s="18">
        <v>0</v>
      </c>
      <c r="H411" s="18">
        <v>0</v>
      </c>
      <c r="I411" s="28">
        <v>0</v>
      </c>
      <c r="J411" s="28" t="e">
        <f t="shared" si="34"/>
        <v>#DIV/0!</v>
      </c>
    </row>
    <row r="412" spans="1:10" ht="56.25">
      <c r="A412" s="70"/>
      <c r="B412" s="72"/>
      <c r="C412" s="71"/>
      <c r="D412" s="18" t="s">
        <v>7</v>
      </c>
      <c r="E412" s="18">
        <v>0</v>
      </c>
      <c r="F412" s="18">
        <v>0</v>
      </c>
      <c r="G412" s="18">
        <v>0</v>
      </c>
      <c r="H412" s="18">
        <v>0</v>
      </c>
      <c r="I412" s="28">
        <v>0</v>
      </c>
      <c r="J412" s="28" t="e">
        <f t="shared" si="34"/>
        <v>#DIV/0!</v>
      </c>
    </row>
    <row r="413" spans="1:10" ht="94.5" customHeight="1">
      <c r="A413" s="70"/>
      <c r="B413" s="72"/>
      <c r="C413" s="71"/>
      <c r="D413" s="29" t="s">
        <v>190</v>
      </c>
      <c r="E413" s="18">
        <v>0</v>
      </c>
      <c r="F413" s="18">
        <v>0</v>
      </c>
      <c r="G413" s="18">
        <v>0</v>
      </c>
      <c r="H413" s="18">
        <v>0</v>
      </c>
      <c r="I413" s="28">
        <v>0</v>
      </c>
      <c r="J413" s="28" t="e">
        <f t="shared" si="34"/>
        <v>#DIV/0!</v>
      </c>
    </row>
    <row r="414" spans="1:10" ht="42" customHeight="1">
      <c r="A414" s="70"/>
      <c r="B414" s="72"/>
      <c r="C414" s="71"/>
      <c r="D414" s="18" t="s">
        <v>8</v>
      </c>
      <c r="E414" s="18">
        <v>0</v>
      </c>
      <c r="F414" s="18">
        <v>0</v>
      </c>
      <c r="G414" s="18">
        <v>0</v>
      </c>
      <c r="H414" s="18">
        <v>0</v>
      </c>
      <c r="I414" s="28">
        <v>0</v>
      </c>
      <c r="J414" s="28" t="e">
        <f t="shared" si="34"/>
        <v>#DIV/0!</v>
      </c>
    </row>
    <row r="415" spans="1:10" ht="97.5" customHeight="1">
      <c r="A415" s="70"/>
      <c r="B415" s="72"/>
      <c r="C415" s="71"/>
      <c r="D415" s="18" t="s">
        <v>9</v>
      </c>
      <c r="E415" s="18">
        <v>0</v>
      </c>
      <c r="F415" s="18">
        <v>0</v>
      </c>
      <c r="G415" s="18">
        <v>0</v>
      </c>
      <c r="H415" s="18">
        <v>0</v>
      </c>
      <c r="I415" s="28">
        <v>0</v>
      </c>
      <c r="J415" s="28" t="e">
        <f t="shared" si="34"/>
        <v>#DIV/0!</v>
      </c>
    </row>
    <row r="416" spans="1:10" ht="18.75" customHeight="1">
      <c r="A416" s="70" t="s">
        <v>82</v>
      </c>
      <c r="B416" s="72" t="s">
        <v>185</v>
      </c>
      <c r="C416" s="71" t="s">
        <v>13</v>
      </c>
      <c r="D416" s="18" t="s">
        <v>5</v>
      </c>
      <c r="E416" s="18">
        <f>E417+E419+E421+E422</f>
        <v>140228.9</v>
      </c>
      <c r="F416" s="18">
        <f>F417+F419+F421+F422</f>
        <v>50000</v>
      </c>
      <c r="G416" s="18">
        <f>G417+G419+G421+G422</f>
        <v>0</v>
      </c>
      <c r="H416" s="18">
        <f>H417+H419+H421+H422</f>
        <v>0</v>
      </c>
      <c r="I416" s="28">
        <v>0</v>
      </c>
      <c r="J416" s="28">
        <f t="shared" si="34"/>
        <v>0</v>
      </c>
    </row>
    <row r="417" spans="1:10" ht="30.75" customHeight="1">
      <c r="A417" s="70"/>
      <c r="B417" s="72"/>
      <c r="C417" s="71"/>
      <c r="D417" s="18" t="s">
        <v>6</v>
      </c>
      <c r="E417" s="18">
        <v>50000</v>
      </c>
      <c r="F417" s="18">
        <v>50000</v>
      </c>
      <c r="G417" s="18">
        <v>0</v>
      </c>
      <c r="H417" s="18">
        <v>0</v>
      </c>
      <c r="I417" s="28">
        <v>0</v>
      </c>
      <c r="J417" s="28">
        <f t="shared" si="34"/>
        <v>0</v>
      </c>
    </row>
    <row r="418" spans="1:10" ht="78.75" customHeight="1">
      <c r="A418" s="70"/>
      <c r="B418" s="72"/>
      <c r="C418" s="71"/>
      <c r="D418" s="29" t="s">
        <v>189</v>
      </c>
      <c r="E418" s="18">
        <v>0</v>
      </c>
      <c r="F418" s="18">
        <v>0</v>
      </c>
      <c r="G418" s="18">
        <v>0</v>
      </c>
      <c r="H418" s="18">
        <v>0</v>
      </c>
      <c r="I418" s="28">
        <v>0</v>
      </c>
      <c r="J418" s="28" t="e">
        <f t="shared" si="34"/>
        <v>#DIV/0!</v>
      </c>
    </row>
    <row r="419" spans="1:10" ht="56.25">
      <c r="A419" s="70"/>
      <c r="B419" s="72"/>
      <c r="C419" s="71"/>
      <c r="D419" s="18" t="s">
        <v>7</v>
      </c>
      <c r="E419" s="18">
        <v>90228.9</v>
      </c>
      <c r="F419" s="18">
        <v>0</v>
      </c>
      <c r="G419" s="18">
        <v>0</v>
      </c>
      <c r="H419" s="18">
        <v>0</v>
      </c>
      <c r="I419" s="28">
        <v>0</v>
      </c>
      <c r="J419" s="28" t="e">
        <f t="shared" si="34"/>
        <v>#DIV/0!</v>
      </c>
    </row>
    <row r="420" spans="1:10" ht="93.75" customHeight="1">
      <c r="A420" s="70"/>
      <c r="B420" s="72"/>
      <c r="C420" s="71"/>
      <c r="D420" s="29" t="s">
        <v>190</v>
      </c>
      <c r="E420" s="18">
        <v>90228.9</v>
      </c>
      <c r="F420" s="18">
        <v>0</v>
      </c>
      <c r="G420" s="18">
        <v>0</v>
      </c>
      <c r="H420" s="18">
        <v>0</v>
      </c>
      <c r="I420" s="28">
        <v>0</v>
      </c>
      <c r="J420" s="28" t="e">
        <f t="shared" si="34"/>
        <v>#DIV/0!</v>
      </c>
    </row>
    <row r="421" spans="1:10" ht="46.5" customHeight="1">
      <c r="A421" s="70"/>
      <c r="B421" s="72"/>
      <c r="C421" s="71"/>
      <c r="D421" s="18" t="s">
        <v>8</v>
      </c>
      <c r="E421" s="18">
        <v>0</v>
      </c>
      <c r="F421" s="18">
        <v>0</v>
      </c>
      <c r="G421" s="18">
        <v>0</v>
      </c>
      <c r="H421" s="18">
        <v>0</v>
      </c>
      <c r="I421" s="28">
        <v>0</v>
      </c>
      <c r="J421" s="28" t="e">
        <f t="shared" si="34"/>
        <v>#DIV/0!</v>
      </c>
    </row>
    <row r="422" spans="1:10" ht="56.25">
      <c r="A422" s="70"/>
      <c r="B422" s="72"/>
      <c r="C422" s="71"/>
      <c r="D422" s="18" t="s">
        <v>9</v>
      </c>
      <c r="E422" s="18">
        <v>0</v>
      </c>
      <c r="F422" s="18">
        <v>0</v>
      </c>
      <c r="G422" s="18">
        <v>0</v>
      </c>
      <c r="H422" s="18">
        <v>0</v>
      </c>
      <c r="I422" s="28">
        <v>0</v>
      </c>
      <c r="J422" s="28" t="e">
        <f t="shared" si="34"/>
        <v>#DIV/0!</v>
      </c>
    </row>
    <row r="423" spans="1:10" ht="18.75" customHeight="1">
      <c r="A423" s="70" t="s">
        <v>83</v>
      </c>
      <c r="B423" s="72" t="s">
        <v>84</v>
      </c>
      <c r="C423" s="71" t="s">
        <v>13</v>
      </c>
      <c r="D423" s="7" t="s">
        <v>5</v>
      </c>
      <c r="E423" s="7">
        <f>E424+E426+E428+E429</f>
        <v>20000</v>
      </c>
      <c r="F423" s="7">
        <f>F424+F426+F428+F429</f>
        <v>30450</v>
      </c>
      <c r="G423" s="7">
        <f>G424+G426+G428+G429</f>
        <v>0</v>
      </c>
      <c r="H423" s="7">
        <f>H424+H426+H428+H429</f>
        <v>0</v>
      </c>
      <c r="I423" s="28">
        <v>0</v>
      </c>
      <c r="J423" s="28">
        <f t="shared" si="34"/>
        <v>0</v>
      </c>
    </row>
    <row r="424" spans="1:10" ht="28.5" customHeight="1">
      <c r="A424" s="70"/>
      <c r="B424" s="72"/>
      <c r="C424" s="71"/>
      <c r="D424" s="18" t="s">
        <v>6</v>
      </c>
      <c r="E424" s="18">
        <v>20000</v>
      </c>
      <c r="F424" s="18">
        <v>20000</v>
      </c>
      <c r="G424" s="18">
        <v>0</v>
      </c>
      <c r="H424" s="18">
        <v>0</v>
      </c>
      <c r="I424" s="28">
        <v>0</v>
      </c>
      <c r="J424" s="28">
        <f t="shared" si="34"/>
        <v>0</v>
      </c>
    </row>
    <row r="425" spans="1:10" ht="79.5" customHeight="1">
      <c r="A425" s="70"/>
      <c r="B425" s="72"/>
      <c r="C425" s="71"/>
      <c r="D425" s="29" t="s">
        <v>189</v>
      </c>
      <c r="E425" s="18">
        <v>0</v>
      </c>
      <c r="F425" s="18">
        <v>1157.5</v>
      </c>
      <c r="G425" s="18">
        <v>0</v>
      </c>
      <c r="H425" s="18">
        <v>0</v>
      </c>
      <c r="I425" s="28">
        <v>0</v>
      </c>
      <c r="J425" s="28">
        <f t="shared" si="34"/>
        <v>0</v>
      </c>
    </row>
    <row r="426" spans="1:10" ht="56.25">
      <c r="A426" s="70"/>
      <c r="B426" s="72"/>
      <c r="C426" s="71"/>
      <c r="D426" s="18" t="s">
        <v>7</v>
      </c>
      <c r="E426" s="18">
        <v>0</v>
      </c>
      <c r="F426" s="18">
        <v>10450</v>
      </c>
      <c r="G426" s="18">
        <v>0</v>
      </c>
      <c r="H426" s="18">
        <v>0</v>
      </c>
      <c r="I426" s="28">
        <v>0</v>
      </c>
      <c r="J426" s="28">
        <f t="shared" si="34"/>
        <v>0</v>
      </c>
    </row>
    <row r="427" spans="1:10" ht="91.5" customHeight="1">
      <c r="A427" s="70"/>
      <c r="B427" s="72"/>
      <c r="C427" s="71"/>
      <c r="D427" s="29" t="s">
        <v>190</v>
      </c>
      <c r="E427" s="18">
        <v>0</v>
      </c>
      <c r="F427" s="18">
        <v>10450</v>
      </c>
      <c r="G427" s="18">
        <v>0</v>
      </c>
      <c r="H427" s="18">
        <v>0</v>
      </c>
      <c r="I427" s="28">
        <v>0</v>
      </c>
      <c r="J427" s="28">
        <f t="shared" si="34"/>
        <v>0</v>
      </c>
    </row>
    <row r="428" spans="1:10" ht="41.25" customHeight="1">
      <c r="A428" s="70"/>
      <c r="B428" s="72"/>
      <c r="C428" s="71"/>
      <c r="D428" s="18" t="s">
        <v>8</v>
      </c>
      <c r="E428" s="18">
        <v>0</v>
      </c>
      <c r="F428" s="18">
        <v>0</v>
      </c>
      <c r="G428" s="18">
        <v>0</v>
      </c>
      <c r="H428" s="18">
        <v>0</v>
      </c>
      <c r="I428" s="28">
        <v>0</v>
      </c>
      <c r="J428" s="28" t="e">
        <f t="shared" si="34"/>
        <v>#DIV/0!</v>
      </c>
    </row>
    <row r="429" spans="1:10" ht="56.25">
      <c r="A429" s="70"/>
      <c r="B429" s="72"/>
      <c r="C429" s="71"/>
      <c r="D429" s="18" t="s">
        <v>9</v>
      </c>
      <c r="E429" s="18">
        <v>0</v>
      </c>
      <c r="F429" s="18">
        <v>0</v>
      </c>
      <c r="G429" s="18">
        <v>0</v>
      </c>
      <c r="H429" s="18">
        <v>0</v>
      </c>
      <c r="I429" s="28">
        <v>0</v>
      </c>
      <c r="J429" s="28" t="e">
        <f t="shared" si="34"/>
        <v>#DIV/0!</v>
      </c>
    </row>
    <row r="430" spans="1:10" ht="18.75" customHeight="1">
      <c r="A430" s="70" t="s">
        <v>85</v>
      </c>
      <c r="B430" s="72" t="s">
        <v>86</v>
      </c>
      <c r="C430" s="71" t="s">
        <v>13</v>
      </c>
      <c r="D430" s="18" t="s">
        <v>5</v>
      </c>
      <c r="E430" s="18">
        <f>E431+E433+E435+E436</f>
        <v>0</v>
      </c>
      <c r="F430" s="18">
        <f>F431+F433+F435+F436</f>
        <v>8000</v>
      </c>
      <c r="G430" s="18">
        <f>G431+G433+G435+G436</f>
        <v>2577.7</v>
      </c>
      <c r="H430" s="18">
        <f>H431+H433+H435+H436</f>
        <v>2577.7</v>
      </c>
      <c r="I430" s="28">
        <v>0</v>
      </c>
      <c r="J430" s="28">
        <f t="shared" si="34"/>
        <v>32.22125</v>
      </c>
    </row>
    <row r="431" spans="1:10" ht="32.25" customHeight="1">
      <c r="A431" s="70"/>
      <c r="B431" s="72"/>
      <c r="C431" s="71"/>
      <c r="D431" s="18" t="s">
        <v>6</v>
      </c>
      <c r="E431" s="18">
        <v>0</v>
      </c>
      <c r="F431" s="18">
        <v>8000</v>
      </c>
      <c r="G431" s="18">
        <v>2577.7</v>
      </c>
      <c r="H431" s="18">
        <v>2577.7</v>
      </c>
      <c r="I431" s="28">
        <v>0</v>
      </c>
      <c r="J431" s="28">
        <f t="shared" si="34"/>
        <v>32.22125</v>
      </c>
    </row>
    <row r="432" spans="1:10" ht="80.25" customHeight="1">
      <c r="A432" s="70"/>
      <c r="B432" s="72"/>
      <c r="C432" s="71"/>
      <c r="D432" s="29" t="s">
        <v>189</v>
      </c>
      <c r="E432" s="18">
        <v>0</v>
      </c>
      <c r="F432" s="18">
        <v>0</v>
      </c>
      <c r="G432" s="18">
        <v>0</v>
      </c>
      <c r="H432" s="18">
        <v>0</v>
      </c>
      <c r="I432" s="28">
        <v>0</v>
      </c>
      <c r="J432" s="28" t="e">
        <f t="shared" si="34"/>
        <v>#DIV/0!</v>
      </c>
    </row>
    <row r="433" spans="1:10" ht="56.25">
      <c r="A433" s="70"/>
      <c r="B433" s="72"/>
      <c r="C433" s="71"/>
      <c r="D433" s="18" t="s">
        <v>7</v>
      </c>
      <c r="E433" s="18">
        <v>0</v>
      </c>
      <c r="F433" s="18">
        <v>0</v>
      </c>
      <c r="G433" s="18">
        <v>0</v>
      </c>
      <c r="H433" s="18">
        <v>0</v>
      </c>
      <c r="I433" s="28">
        <v>0</v>
      </c>
      <c r="J433" s="28" t="e">
        <f t="shared" si="34"/>
        <v>#DIV/0!</v>
      </c>
    </row>
    <row r="434" spans="1:10" ht="90.75" customHeight="1">
      <c r="A434" s="70"/>
      <c r="B434" s="72"/>
      <c r="C434" s="71"/>
      <c r="D434" s="29" t="s">
        <v>190</v>
      </c>
      <c r="E434" s="18">
        <v>0</v>
      </c>
      <c r="F434" s="18">
        <v>0</v>
      </c>
      <c r="G434" s="18">
        <v>0</v>
      </c>
      <c r="H434" s="18">
        <v>0</v>
      </c>
      <c r="I434" s="28">
        <v>0</v>
      </c>
      <c r="J434" s="28" t="e">
        <f aca="true" t="shared" si="35" ref="J434:J497">H434/F434*100</f>
        <v>#DIV/0!</v>
      </c>
    </row>
    <row r="435" spans="1:10" ht="45.75" customHeight="1">
      <c r="A435" s="70"/>
      <c r="B435" s="72"/>
      <c r="C435" s="71"/>
      <c r="D435" s="18" t="s">
        <v>8</v>
      </c>
      <c r="E435" s="18">
        <v>0</v>
      </c>
      <c r="F435" s="18">
        <v>0</v>
      </c>
      <c r="G435" s="18">
        <v>0</v>
      </c>
      <c r="H435" s="18">
        <v>0</v>
      </c>
      <c r="I435" s="28">
        <v>0</v>
      </c>
      <c r="J435" s="28" t="e">
        <f t="shared" si="35"/>
        <v>#DIV/0!</v>
      </c>
    </row>
    <row r="436" spans="1:10" ht="56.25">
      <c r="A436" s="70"/>
      <c r="B436" s="72"/>
      <c r="C436" s="71"/>
      <c r="D436" s="18" t="s">
        <v>9</v>
      </c>
      <c r="E436" s="18">
        <v>0</v>
      </c>
      <c r="F436" s="18">
        <v>0</v>
      </c>
      <c r="G436" s="18">
        <v>0</v>
      </c>
      <c r="H436" s="18">
        <v>0</v>
      </c>
      <c r="I436" s="28">
        <v>0</v>
      </c>
      <c r="J436" s="28" t="e">
        <f t="shared" si="35"/>
        <v>#DIV/0!</v>
      </c>
    </row>
    <row r="437" spans="1:10" ht="18.75" customHeight="1">
      <c r="A437" s="70" t="s">
        <v>87</v>
      </c>
      <c r="B437" s="75" t="s">
        <v>88</v>
      </c>
      <c r="C437" s="71" t="s">
        <v>11</v>
      </c>
      <c r="D437" s="18" t="s">
        <v>5</v>
      </c>
      <c r="E437" s="18">
        <f>E438+E440+E442+E443</f>
        <v>11328</v>
      </c>
      <c r="F437" s="18">
        <f>F438+F440+F442+F443</f>
        <v>11328</v>
      </c>
      <c r="G437" s="18">
        <f>G438+G440+G442+G443</f>
        <v>0</v>
      </c>
      <c r="H437" s="18">
        <f>H438+H440+H442+H443</f>
        <v>0</v>
      </c>
      <c r="I437" s="28">
        <v>0</v>
      </c>
      <c r="J437" s="28">
        <f t="shared" si="35"/>
        <v>0</v>
      </c>
    </row>
    <row r="438" spans="1:10" ht="28.5" customHeight="1">
      <c r="A438" s="70"/>
      <c r="B438" s="75"/>
      <c r="C438" s="71"/>
      <c r="D438" s="18" t="s">
        <v>6</v>
      </c>
      <c r="E438" s="18">
        <v>0</v>
      </c>
      <c r="F438" s="18">
        <v>0</v>
      </c>
      <c r="G438" s="18">
        <v>0</v>
      </c>
      <c r="H438" s="18">
        <v>0</v>
      </c>
      <c r="I438" s="28">
        <v>0</v>
      </c>
      <c r="J438" s="28" t="e">
        <f t="shared" si="35"/>
        <v>#DIV/0!</v>
      </c>
    </row>
    <row r="439" spans="1:10" ht="81" customHeight="1">
      <c r="A439" s="70"/>
      <c r="B439" s="75"/>
      <c r="C439" s="71"/>
      <c r="D439" s="29" t="s">
        <v>189</v>
      </c>
      <c r="E439" s="18">
        <v>0</v>
      </c>
      <c r="F439" s="18">
        <v>0</v>
      </c>
      <c r="G439" s="18">
        <v>0</v>
      </c>
      <c r="H439" s="18">
        <v>0</v>
      </c>
      <c r="I439" s="28">
        <v>0</v>
      </c>
      <c r="J439" s="28" t="e">
        <f t="shared" si="35"/>
        <v>#DIV/0!</v>
      </c>
    </row>
    <row r="440" spans="1:10" ht="56.25">
      <c r="A440" s="70"/>
      <c r="B440" s="75"/>
      <c r="C440" s="71"/>
      <c r="D440" s="18" t="s">
        <v>7</v>
      </c>
      <c r="E440" s="18">
        <v>8421</v>
      </c>
      <c r="F440" s="18">
        <v>8421</v>
      </c>
      <c r="G440" s="18">
        <v>0</v>
      </c>
      <c r="H440" s="18">
        <v>0</v>
      </c>
      <c r="I440" s="28">
        <v>0</v>
      </c>
      <c r="J440" s="28">
        <f t="shared" si="35"/>
        <v>0</v>
      </c>
    </row>
    <row r="441" spans="1:10" ht="99.75" customHeight="1">
      <c r="A441" s="70"/>
      <c r="B441" s="75"/>
      <c r="C441" s="71"/>
      <c r="D441" s="29" t="s">
        <v>190</v>
      </c>
      <c r="E441" s="18">
        <v>8421</v>
      </c>
      <c r="F441" s="18">
        <v>8421</v>
      </c>
      <c r="G441" s="18">
        <v>0</v>
      </c>
      <c r="H441" s="18">
        <v>0</v>
      </c>
      <c r="I441" s="28">
        <v>0</v>
      </c>
      <c r="J441" s="28">
        <f t="shared" si="35"/>
        <v>0</v>
      </c>
    </row>
    <row r="442" spans="1:10" ht="42" customHeight="1">
      <c r="A442" s="70"/>
      <c r="B442" s="75"/>
      <c r="C442" s="71"/>
      <c r="D442" s="18" t="s">
        <v>8</v>
      </c>
      <c r="E442" s="18">
        <v>100</v>
      </c>
      <c r="F442" s="18">
        <v>100</v>
      </c>
      <c r="G442" s="18">
        <v>0</v>
      </c>
      <c r="H442" s="18">
        <v>0</v>
      </c>
      <c r="I442" s="28">
        <v>0</v>
      </c>
      <c r="J442" s="28">
        <f t="shared" si="35"/>
        <v>0</v>
      </c>
    </row>
    <row r="443" spans="1:10" ht="56.25" customHeight="1">
      <c r="A443" s="70"/>
      <c r="B443" s="75"/>
      <c r="C443" s="71"/>
      <c r="D443" s="18" t="s">
        <v>9</v>
      </c>
      <c r="E443" s="18">
        <v>2807</v>
      </c>
      <c r="F443" s="18">
        <v>2807</v>
      </c>
      <c r="G443" s="18">
        <v>0</v>
      </c>
      <c r="H443" s="18">
        <v>0</v>
      </c>
      <c r="I443" s="28">
        <v>0</v>
      </c>
      <c r="J443" s="28">
        <f t="shared" si="35"/>
        <v>0</v>
      </c>
    </row>
    <row r="444" spans="1:10" ht="18.75" customHeight="1">
      <c r="A444" s="70" t="s">
        <v>89</v>
      </c>
      <c r="B444" s="72" t="s">
        <v>90</v>
      </c>
      <c r="C444" s="71" t="s">
        <v>11</v>
      </c>
      <c r="D444" s="18" t="s">
        <v>5</v>
      </c>
      <c r="E444" s="18">
        <f>E445+E447+E449+E450</f>
        <v>120000</v>
      </c>
      <c r="F444" s="18">
        <f>F445+F447+F449+F450</f>
        <v>203500</v>
      </c>
      <c r="G444" s="18">
        <f>G445+G447+G449+G450</f>
        <v>113500</v>
      </c>
      <c r="H444" s="18">
        <f>H445+H447+H449+H450</f>
        <v>113500</v>
      </c>
      <c r="I444" s="28">
        <f>G444/E444*100</f>
        <v>94.58333333333333</v>
      </c>
      <c r="J444" s="28">
        <f t="shared" si="35"/>
        <v>55.77395577395578</v>
      </c>
    </row>
    <row r="445" spans="1:10" ht="30.75" customHeight="1">
      <c r="A445" s="70"/>
      <c r="B445" s="72"/>
      <c r="C445" s="71"/>
      <c r="D445" s="18" t="s">
        <v>6</v>
      </c>
      <c r="E445" s="18">
        <v>120000</v>
      </c>
      <c r="F445" s="18">
        <v>203500</v>
      </c>
      <c r="G445" s="18">
        <v>113500</v>
      </c>
      <c r="H445" s="18">
        <v>113500</v>
      </c>
      <c r="I445" s="28">
        <f>G445/E445*100</f>
        <v>94.58333333333333</v>
      </c>
      <c r="J445" s="28">
        <f t="shared" si="35"/>
        <v>55.77395577395578</v>
      </c>
    </row>
    <row r="446" spans="1:10" ht="75.75" customHeight="1">
      <c r="A446" s="70"/>
      <c r="B446" s="72"/>
      <c r="C446" s="71"/>
      <c r="D446" s="29" t="s">
        <v>189</v>
      </c>
      <c r="E446" s="18">
        <v>0</v>
      </c>
      <c r="F446" s="18">
        <v>0</v>
      </c>
      <c r="G446" s="18">
        <v>0</v>
      </c>
      <c r="H446" s="18">
        <v>0</v>
      </c>
      <c r="I446" s="28">
        <v>0</v>
      </c>
      <c r="J446" s="28" t="e">
        <f t="shared" si="35"/>
        <v>#DIV/0!</v>
      </c>
    </row>
    <row r="447" spans="1:10" ht="56.25">
      <c r="A447" s="70"/>
      <c r="B447" s="72"/>
      <c r="C447" s="71"/>
      <c r="D447" s="18" t="s">
        <v>7</v>
      </c>
      <c r="E447" s="18">
        <v>0</v>
      </c>
      <c r="F447" s="18">
        <v>0</v>
      </c>
      <c r="G447" s="18">
        <v>0</v>
      </c>
      <c r="H447" s="18">
        <v>0</v>
      </c>
      <c r="I447" s="28">
        <v>0</v>
      </c>
      <c r="J447" s="28" t="e">
        <f t="shared" si="35"/>
        <v>#DIV/0!</v>
      </c>
    </row>
    <row r="448" spans="1:10" ht="95.25" customHeight="1">
      <c r="A448" s="70"/>
      <c r="B448" s="72"/>
      <c r="C448" s="71"/>
      <c r="D448" s="29" t="s">
        <v>190</v>
      </c>
      <c r="E448" s="18">
        <v>0</v>
      </c>
      <c r="F448" s="18">
        <v>0</v>
      </c>
      <c r="G448" s="18">
        <v>0</v>
      </c>
      <c r="H448" s="18">
        <v>0</v>
      </c>
      <c r="I448" s="28">
        <v>0</v>
      </c>
      <c r="J448" s="28" t="e">
        <f t="shared" si="35"/>
        <v>#DIV/0!</v>
      </c>
    </row>
    <row r="449" spans="1:10" ht="42" customHeight="1">
      <c r="A449" s="70"/>
      <c r="B449" s="72"/>
      <c r="C449" s="71"/>
      <c r="D449" s="18" t="s">
        <v>8</v>
      </c>
      <c r="E449" s="18">
        <v>0</v>
      </c>
      <c r="F449" s="18">
        <v>0</v>
      </c>
      <c r="G449" s="18">
        <v>0</v>
      </c>
      <c r="H449" s="18">
        <v>0</v>
      </c>
      <c r="I449" s="28">
        <v>0</v>
      </c>
      <c r="J449" s="28" t="e">
        <f t="shared" si="35"/>
        <v>#DIV/0!</v>
      </c>
    </row>
    <row r="450" spans="1:10" ht="56.25">
      <c r="A450" s="70"/>
      <c r="B450" s="72"/>
      <c r="C450" s="71"/>
      <c r="D450" s="18" t="s">
        <v>9</v>
      </c>
      <c r="E450" s="18">
        <v>0</v>
      </c>
      <c r="F450" s="18">
        <v>0</v>
      </c>
      <c r="G450" s="18">
        <v>0</v>
      </c>
      <c r="H450" s="18">
        <v>0</v>
      </c>
      <c r="I450" s="28">
        <v>0</v>
      </c>
      <c r="J450" s="28" t="e">
        <f t="shared" si="35"/>
        <v>#DIV/0!</v>
      </c>
    </row>
    <row r="451" spans="1:10" ht="18.75" customHeight="1">
      <c r="A451" s="70" t="s">
        <v>91</v>
      </c>
      <c r="B451" s="72" t="s">
        <v>92</v>
      </c>
      <c r="C451" s="71" t="s">
        <v>93</v>
      </c>
      <c r="D451" s="18" t="s">
        <v>5</v>
      </c>
      <c r="E451" s="18">
        <f>E452+E454+E456+E457</f>
        <v>0</v>
      </c>
      <c r="F451" s="18">
        <f>F452+F454+F456+F457</f>
        <v>0</v>
      </c>
      <c r="G451" s="18">
        <f>G452+G454+G456+G457</f>
        <v>0</v>
      </c>
      <c r="H451" s="18">
        <f>H452+H454+H456+H457</f>
        <v>0</v>
      </c>
      <c r="I451" s="28">
        <v>0</v>
      </c>
      <c r="J451" s="28" t="e">
        <f t="shared" si="35"/>
        <v>#DIV/0!</v>
      </c>
    </row>
    <row r="452" spans="1:10" ht="25.5" customHeight="1">
      <c r="A452" s="70"/>
      <c r="B452" s="72"/>
      <c r="C452" s="71"/>
      <c r="D452" s="18" t="s">
        <v>6</v>
      </c>
      <c r="E452" s="18">
        <v>0</v>
      </c>
      <c r="F452" s="18">
        <v>0</v>
      </c>
      <c r="G452" s="18">
        <v>0</v>
      </c>
      <c r="H452" s="18">
        <v>0</v>
      </c>
      <c r="I452" s="28">
        <v>0</v>
      </c>
      <c r="J452" s="28" t="e">
        <f t="shared" si="35"/>
        <v>#DIV/0!</v>
      </c>
    </row>
    <row r="453" spans="1:10" ht="78" customHeight="1">
      <c r="A453" s="70"/>
      <c r="B453" s="72"/>
      <c r="C453" s="71"/>
      <c r="D453" s="29" t="s">
        <v>189</v>
      </c>
      <c r="E453" s="18">
        <v>0</v>
      </c>
      <c r="F453" s="18">
        <v>0</v>
      </c>
      <c r="G453" s="18">
        <v>0</v>
      </c>
      <c r="H453" s="18">
        <v>0</v>
      </c>
      <c r="I453" s="28">
        <v>0</v>
      </c>
      <c r="J453" s="28" t="e">
        <f t="shared" si="35"/>
        <v>#DIV/0!</v>
      </c>
    </row>
    <row r="454" spans="1:10" ht="56.25">
      <c r="A454" s="70"/>
      <c r="B454" s="72"/>
      <c r="C454" s="71"/>
      <c r="D454" s="18" t="s">
        <v>7</v>
      </c>
      <c r="E454" s="18">
        <v>0</v>
      </c>
      <c r="F454" s="18">
        <v>0</v>
      </c>
      <c r="G454" s="18">
        <v>0</v>
      </c>
      <c r="H454" s="18">
        <v>0</v>
      </c>
      <c r="I454" s="28">
        <v>0</v>
      </c>
      <c r="J454" s="28" t="e">
        <f t="shared" si="35"/>
        <v>#DIV/0!</v>
      </c>
    </row>
    <row r="455" spans="1:10" ht="99.75" customHeight="1">
      <c r="A455" s="70"/>
      <c r="B455" s="72"/>
      <c r="C455" s="71"/>
      <c r="D455" s="29" t="s">
        <v>190</v>
      </c>
      <c r="E455" s="18">
        <v>0</v>
      </c>
      <c r="F455" s="18">
        <v>0</v>
      </c>
      <c r="G455" s="18">
        <v>0</v>
      </c>
      <c r="H455" s="18">
        <v>0</v>
      </c>
      <c r="I455" s="28">
        <v>0</v>
      </c>
      <c r="J455" s="28" t="e">
        <f t="shared" si="35"/>
        <v>#DIV/0!</v>
      </c>
    </row>
    <row r="456" spans="1:10" ht="44.25" customHeight="1">
      <c r="A456" s="70"/>
      <c r="B456" s="72"/>
      <c r="C456" s="71"/>
      <c r="D456" s="18" t="s">
        <v>8</v>
      </c>
      <c r="E456" s="18">
        <v>0</v>
      </c>
      <c r="F456" s="18">
        <v>0</v>
      </c>
      <c r="G456" s="18">
        <v>0</v>
      </c>
      <c r="H456" s="18">
        <v>0</v>
      </c>
      <c r="I456" s="28">
        <v>0</v>
      </c>
      <c r="J456" s="28" t="e">
        <f t="shared" si="35"/>
        <v>#DIV/0!</v>
      </c>
    </row>
    <row r="457" spans="1:10" ht="56.25">
      <c r="A457" s="70"/>
      <c r="B457" s="72"/>
      <c r="C457" s="71"/>
      <c r="D457" s="18" t="s">
        <v>9</v>
      </c>
      <c r="E457" s="18">
        <v>0</v>
      </c>
      <c r="F457" s="18">
        <v>0</v>
      </c>
      <c r="G457" s="18">
        <v>0</v>
      </c>
      <c r="H457" s="18">
        <v>0</v>
      </c>
      <c r="I457" s="28">
        <v>0</v>
      </c>
      <c r="J457" s="28" t="e">
        <f t="shared" si="35"/>
        <v>#DIV/0!</v>
      </c>
    </row>
    <row r="458" spans="1:10" ht="18.75" customHeight="1">
      <c r="A458" s="70" t="s">
        <v>94</v>
      </c>
      <c r="B458" s="72" t="s">
        <v>95</v>
      </c>
      <c r="C458" s="71" t="s">
        <v>93</v>
      </c>
      <c r="D458" s="18" t="s">
        <v>5</v>
      </c>
      <c r="E458" s="18">
        <f>E459+E461+E463+E464</f>
        <v>80000</v>
      </c>
      <c r="F458" s="18">
        <f>F459+F461+F463+F464</f>
        <v>80000</v>
      </c>
      <c r="G458" s="18">
        <f>G459+G461+G463+G464</f>
        <v>0</v>
      </c>
      <c r="H458" s="18">
        <f>H459+H461+H463+H464</f>
        <v>0</v>
      </c>
      <c r="I458" s="28">
        <v>0</v>
      </c>
      <c r="J458" s="28">
        <f t="shared" si="35"/>
        <v>0</v>
      </c>
    </row>
    <row r="459" spans="1:10" ht="30" customHeight="1">
      <c r="A459" s="70"/>
      <c r="B459" s="72"/>
      <c r="C459" s="71"/>
      <c r="D459" s="18" t="s">
        <v>6</v>
      </c>
      <c r="E459" s="18">
        <v>30000</v>
      </c>
      <c r="F459" s="18">
        <v>30000</v>
      </c>
      <c r="G459" s="18">
        <v>0</v>
      </c>
      <c r="H459" s="18">
        <v>0</v>
      </c>
      <c r="I459" s="28">
        <v>0</v>
      </c>
      <c r="J459" s="28">
        <f t="shared" si="35"/>
        <v>0</v>
      </c>
    </row>
    <row r="460" spans="1:10" ht="80.25" customHeight="1">
      <c r="A460" s="70"/>
      <c r="B460" s="72"/>
      <c r="C460" s="71"/>
      <c r="D460" s="29" t="s">
        <v>189</v>
      </c>
      <c r="E460" s="18">
        <v>30000</v>
      </c>
      <c r="F460" s="18">
        <v>30000</v>
      </c>
      <c r="G460" s="18">
        <v>0</v>
      </c>
      <c r="H460" s="18">
        <v>0</v>
      </c>
      <c r="I460" s="28">
        <v>0</v>
      </c>
      <c r="J460" s="28">
        <f t="shared" si="35"/>
        <v>0</v>
      </c>
    </row>
    <row r="461" spans="1:10" ht="56.25">
      <c r="A461" s="70"/>
      <c r="B461" s="72"/>
      <c r="C461" s="71"/>
      <c r="D461" s="18" t="s">
        <v>7</v>
      </c>
      <c r="E461" s="18">
        <v>50000</v>
      </c>
      <c r="F461" s="18">
        <v>50000</v>
      </c>
      <c r="G461" s="18">
        <v>0</v>
      </c>
      <c r="H461" s="18">
        <v>0</v>
      </c>
      <c r="I461" s="28">
        <v>0</v>
      </c>
      <c r="J461" s="28">
        <f t="shared" si="35"/>
        <v>0</v>
      </c>
    </row>
    <row r="462" spans="1:10" ht="93.75">
      <c r="A462" s="70"/>
      <c r="B462" s="72"/>
      <c r="C462" s="71"/>
      <c r="D462" s="29" t="s">
        <v>190</v>
      </c>
      <c r="E462" s="18">
        <v>50000</v>
      </c>
      <c r="F462" s="18">
        <v>50000</v>
      </c>
      <c r="G462" s="18">
        <v>0</v>
      </c>
      <c r="H462" s="18">
        <v>0</v>
      </c>
      <c r="I462" s="28">
        <v>0</v>
      </c>
      <c r="J462" s="28">
        <f t="shared" si="35"/>
        <v>0</v>
      </c>
    </row>
    <row r="463" spans="1:10" ht="48.75" customHeight="1">
      <c r="A463" s="70"/>
      <c r="B463" s="72"/>
      <c r="C463" s="71"/>
      <c r="D463" s="18" t="s">
        <v>8</v>
      </c>
      <c r="E463" s="18">
        <v>0</v>
      </c>
      <c r="F463" s="18">
        <v>0</v>
      </c>
      <c r="G463" s="18">
        <v>0</v>
      </c>
      <c r="H463" s="18">
        <v>0</v>
      </c>
      <c r="I463" s="28">
        <v>0</v>
      </c>
      <c r="J463" s="28" t="e">
        <f t="shared" si="35"/>
        <v>#DIV/0!</v>
      </c>
    </row>
    <row r="464" spans="1:10" ht="56.25">
      <c r="A464" s="70"/>
      <c r="B464" s="72"/>
      <c r="C464" s="71"/>
      <c r="D464" s="18" t="s">
        <v>9</v>
      </c>
      <c r="E464" s="18">
        <v>0</v>
      </c>
      <c r="F464" s="18">
        <v>0</v>
      </c>
      <c r="G464" s="18">
        <v>0</v>
      </c>
      <c r="H464" s="18">
        <v>0</v>
      </c>
      <c r="I464" s="28">
        <v>0</v>
      </c>
      <c r="J464" s="28" t="e">
        <f t="shared" si="35"/>
        <v>#DIV/0!</v>
      </c>
    </row>
    <row r="465" spans="1:10" ht="18.75" customHeight="1">
      <c r="A465" s="70" t="s">
        <v>96</v>
      </c>
      <c r="B465" s="75" t="s">
        <v>97</v>
      </c>
      <c r="C465" s="76" t="s">
        <v>11</v>
      </c>
      <c r="D465" s="18" t="s">
        <v>5</v>
      </c>
      <c r="E465" s="18">
        <f>E466+E468+E470+E471</f>
        <v>11228</v>
      </c>
      <c r="F465" s="18">
        <f>F466+F468+F470+F471</f>
        <v>11228</v>
      </c>
      <c r="G465" s="18">
        <f>G466+G468+G470+G471</f>
        <v>0</v>
      </c>
      <c r="H465" s="18">
        <f>H466+H468+H470+H471</f>
        <v>0</v>
      </c>
      <c r="I465" s="28">
        <v>0</v>
      </c>
      <c r="J465" s="28">
        <f t="shared" si="35"/>
        <v>0</v>
      </c>
    </row>
    <row r="466" spans="1:10" ht="27.75" customHeight="1">
      <c r="A466" s="70"/>
      <c r="B466" s="75"/>
      <c r="C466" s="76"/>
      <c r="D466" s="18" t="s">
        <v>6</v>
      </c>
      <c r="E466" s="18">
        <v>2807</v>
      </c>
      <c r="F466" s="18">
        <v>2807</v>
      </c>
      <c r="G466" s="18">
        <v>0</v>
      </c>
      <c r="H466" s="18">
        <v>0</v>
      </c>
      <c r="I466" s="28">
        <v>0</v>
      </c>
      <c r="J466" s="28">
        <f t="shared" si="35"/>
        <v>0</v>
      </c>
    </row>
    <row r="467" spans="1:10" ht="81" customHeight="1">
      <c r="A467" s="70"/>
      <c r="B467" s="75"/>
      <c r="C467" s="76"/>
      <c r="D467" s="29" t="s">
        <v>189</v>
      </c>
      <c r="E467" s="18">
        <v>2807</v>
      </c>
      <c r="F467" s="18">
        <v>2807</v>
      </c>
      <c r="G467" s="18">
        <v>0</v>
      </c>
      <c r="H467" s="18">
        <v>0</v>
      </c>
      <c r="I467" s="28">
        <v>0</v>
      </c>
      <c r="J467" s="28">
        <f t="shared" si="35"/>
        <v>0</v>
      </c>
    </row>
    <row r="468" spans="1:10" ht="56.25">
      <c r="A468" s="70"/>
      <c r="B468" s="75"/>
      <c r="C468" s="76"/>
      <c r="D468" s="18" t="s">
        <v>7</v>
      </c>
      <c r="E468" s="18">
        <v>8421</v>
      </c>
      <c r="F468" s="18">
        <v>8421</v>
      </c>
      <c r="G468" s="18">
        <v>0</v>
      </c>
      <c r="H468" s="18">
        <v>0</v>
      </c>
      <c r="I468" s="28">
        <v>0</v>
      </c>
      <c r="J468" s="28">
        <f t="shared" si="35"/>
        <v>0</v>
      </c>
    </row>
    <row r="469" spans="1:10" ht="95.25" customHeight="1">
      <c r="A469" s="70"/>
      <c r="B469" s="75"/>
      <c r="C469" s="76"/>
      <c r="D469" s="29" t="s">
        <v>190</v>
      </c>
      <c r="E469" s="18">
        <v>8421</v>
      </c>
      <c r="F469" s="18">
        <v>8421</v>
      </c>
      <c r="G469" s="18">
        <v>0</v>
      </c>
      <c r="H469" s="18">
        <v>0</v>
      </c>
      <c r="I469" s="28">
        <v>0</v>
      </c>
      <c r="J469" s="28">
        <f t="shared" si="35"/>
        <v>0</v>
      </c>
    </row>
    <row r="470" spans="1:10" ht="41.25" customHeight="1">
      <c r="A470" s="70"/>
      <c r="B470" s="75"/>
      <c r="C470" s="76"/>
      <c r="D470" s="18" t="s">
        <v>8</v>
      </c>
      <c r="E470" s="18">
        <v>0</v>
      </c>
      <c r="F470" s="18">
        <v>0</v>
      </c>
      <c r="G470" s="18">
        <v>0</v>
      </c>
      <c r="H470" s="18">
        <v>0</v>
      </c>
      <c r="I470" s="28">
        <v>0</v>
      </c>
      <c r="J470" s="28" t="e">
        <f t="shared" si="35"/>
        <v>#DIV/0!</v>
      </c>
    </row>
    <row r="471" spans="1:10" ht="56.25">
      <c r="A471" s="70"/>
      <c r="B471" s="75"/>
      <c r="C471" s="76"/>
      <c r="D471" s="18" t="s">
        <v>9</v>
      </c>
      <c r="E471" s="18">
        <v>0</v>
      </c>
      <c r="F471" s="18">
        <v>0</v>
      </c>
      <c r="G471" s="18">
        <v>0</v>
      </c>
      <c r="H471" s="18">
        <v>0</v>
      </c>
      <c r="I471" s="28">
        <v>0</v>
      </c>
      <c r="J471" s="28" t="e">
        <f t="shared" si="35"/>
        <v>#DIV/0!</v>
      </c>
    </row>
    <row r="472" spans="1:10" ht="18.75" customHeight="1">
      <c r="A472" s="70" t="s">
        <v>169</v>
      </c>
      <c r="B472" s="75" t="s">
        <v>170</v>
      </c>
      <c r="C472" s="76" t="s">
        <v>11</v>
      </c>
      <c r="D472" s="18" t="s">
        <v>5</v>
      </c>
      <c r="E472" s="18">
        <f>E473+E475+E477+E478</f>
        <v>0</v>
      </c>
      <c r="F472" s="18">
        <f>F473+F475</f>
        <v>300</v>
      </c>
      <c r="G472" s="18">
        <f>G473+G475+G477+G478</f>
        <v>0</v>
      </c>
      <c r="H472" s="18">
        <f>H473+H475+H477+H478</f>
        <v>0</v>
      </c>
      <c r="I472" s="28">
        <v>0</v>
      </c>
      <c r="J472" s="28">
        <f t="shared" si="35"/>
        <v>0</v>
      </c>
    </row>
    <row r="473" spans="1:10" ht="27.75" customHeight="1">
      <c r="A473" s="70"/>
      <c r="B473" s="75"/>
      <c r="C473" s="76"/>
      <c r="D473" s="18" t="s">
        <v>6</v>
      </c>
      <c r="E473" s="18">
        <v>0</v>
      </c>
      <c r="F473" s="18">
        <v>300</v>
      </c>
      <c r="G473" s="18">
        <v>0</v>
      </c>
      <c r="H473" s="18">
        <v>0</v>
      </c>
      <c r="I473" s="28">
        <v>0</v>
      </c>
      <c r="J473" s="28">
        <f t="shared" si="35"/>
        <v>0</v>
      </c>
    </row>
    <row r="474" spans="1:10" ht="78" customHeight="1">
      <c r="A474" s="70"/>
      <c r="B474" s="75"/>
      <c r="C474" s="76"/>
      <c r="D474" s="29" t="s">
        <v>189</v>
      </c>
      <c r="E474" s="18">
        <v>0</v>
      </c>
      <c r="F474" s="18">
        <v>300</v>
      </c>
      <c r="G474" s="18">
        <v>0</v>
      </c>
      <c r="H474" s="18">
        <v>0</v>
      </c>
      <c r="I474" s="28">
        <v>0</v>
      </c>
      <c r="J474" s="28">
        <f t="shared" si="35"/>
        <v>0</v>
      </c>
    </row>
    <row r="475" spans="1:10" ht="60.75" customHeight="1">
      <c r="A475" s="70"/>
      <c r="B475" s="75"/>
      <c r="C475" s="76"/>
      <c r="D475" s="18" t="s">
        <v>7</v>
      </c>
      <c r="E475" s="18">
        <v>0</v>
      </c>
      <c r="F475" s="18">
        <v>0</v>
      </c>
      <c r="G475" s="18">
        <v>0</v>
      </c>
      <c r="H475" s="18">
        <v>0</v>
      </c>
      <c r="I475" s="28">
        <v>0</v>
      </c>
      <c r="J475" s="28" t="e">
        <f t="shared" si="35"/>
        <v>#DIV/0!</v>
      </c>
    </row>
    <row r="476" spans="1:10" ht="93.75" customHeight="1">
      <c r="A476" s="70"/>
      <c r="B476" s="75"/>
      <c r="C476" s="76"/>
      <c r="D476" s="29" t="s">
        <v>190</v>
      </c>
      <c r="E476" s="18">
        <v>0</v>
      </c>
      <c r="F476" s="18">
        <v>300</v>
      </c>
      <c r="G476" s="18">
        <v>0</v>
      </c>
      <c r="H476" s="18">
        <v>0</v>
      </c>
      <c r="I476" s="28">
        <v>0</v>
      </c>
      <c r="J476" s="28">
        <f t="shared" si="35"/>
        <v>0</v>
      </c>
    </row>
    <row r="477" spans="1:10" ht="46.5" customHeight="1">
      <c r="A477" s="70"/>
      <c r="B477" s="75"/>
      <c r="C477" s="76"/>
      <c r="D477" s="18" t="s">
        <v>8</v>
      </c>
      <c r="E477" s="18">
        <v>0</v>
      </c>
      <c r="F477" s="18">
        <v>0</v>
      </c>
      <c r="G477" s="18">
        <v>0</v>
      </c>
      <c r="H477" s="18">
        <v>0</v>
      </c>
      <c r="I477" s="28">
        <v>0</v>
      </c>
      <c r="J477" s="28" t="e">
        <f t="shared" si="35"/>
        <v>#DIV/0!</v>
      </c>
    </row>
    <row r="478" spans="1:10" ht="56.25">
      <c r="A478" s="70"/>
      <c r="B478" s="75"/>
      <c r="C478" s="76"/>
      <c r="D478" s="18" t="s">
        <v>9</v>
      </c>
      <c r="E478" s="18">
        <v>0</v>
      </c>
      <c r="F478" s="18">
        <v>0</v>
      </c>
      <c r="G478" s="18">
        <v>0</v>
      </c>
      <c r="H478" s="18">
        <v>0</v>
      </c>
      <c r="I478" s="28">
        <v>0</v>
      </c>
      <c r="J478" s="28" t="e">
        <f t="shared" si="35"/>
        <v>#DIV/0!</v>
      </c>
    </row>
    <row r="479" spans="1:10" ht="18.75">
      <c r="A479" s="70"/>
      <c r="B479" s="75"/>
      <c r="C479" s="71" t="s">
        <v>12</v>
      </c>
      <c r="D479" s="18" t="s">
        <v>5</v>
      </c>
      <c r="E479" s="18">
        <f>E480+E482+E484+E485</f>
        <v>0</v>
      </c>
      <c r="F479" s="18">
        <f>F480+F482+F484+F485</f>
        <v>0</v>
      </c>
      <c r="G479" s="18">
        <f>G480+G482+G484+G485</f>
        <v>0</v>
      </c>
      <c r="H479" s="18">
        <f>H480+H482+H484+H485</f>
        <v>0</v>
      </c>
      <c r="I479" s="28">
        <v>0</v>
      </c>
      <c r="J479" s="28" t="e">
        <f t="shared" si="35"/>
        <v>#DIV/0!</v>
      </c>
    </row>
    <row r="480" spans="1:10" ht="24.75" customHeight="1">
      <c r="A480" s="70"/>
      <c r="B480" s="75"/>
      <c r="C480" s="71"/>
      <c r="D480" s="18" t="s">
        <v>6</v>
      </c>
      <c r="E480" s="18">
        <v>0</v>
      </c>
      <c r="F480" s="18">
        <v>0</v>
      </c>
      <c r="G480" s="18">
        <v>0</v>
      </c>
      <c r="H480" s="18">
        <v>0</v>
      </c>
      <c r="I480" s="28">
        <v>0</v>
      </c>
      <c r="J480" s="28" t="e">
        <f t="shared" si="35"/>
        <v>#DIV/0!</v>
      </c>
    </row>
    <row r="481" spans="1:10" ht="77.25" customHeight="1">
      <c r="A481" s="70"/>
      <c r="B481" s="75"/>
      <c r="C481" s="71"/>
      <c r="D481" s="29" t="s">
        <v>189</v>
      </c>
      <c r="E481" s="18">
        <v>0</v>
      </c>
      <c r="F481" s="18">
        <v>0</v>
      </c>
      <c r="G481" s="18">
        <v>0</v>
      </c>
      <c r="H481" s="18">
        <v>0</v>
      </c>
      <c r="I481" s="28">
        <v>0</v>
      </c>
      <c r="J481" s="28" t="e">
        <f t="shared" si="35"/>
        <v>#DIV/0!</v>
      </c>
    </row>
    <row r="482" spans="1:10" ht="56.25">
      <c r="A482" s="70"/>
      <c r="B482" s="75"/>
      <c r="C482" s="71"/>
      <c r="D482" s="18" t="s">
        <v>7</v>
      </c>
      <c r="E482" s="18">
        <v>0</v>
      </c>
      <c r="F482" s="18">
        <v>0</v>
      </c>
      <c r="G482" s="18">
        <v>0</v>
      </c>
      <c r="H482" s="18">
        <v>0</v>
      </c>
      <c r="I482" s="28">
        <v>0</v>
      </c>
      <c r="J482" s="28" t="e">
        <f t="shared" si="35"/>
        <v>#DIV/0!</v>
      </c>
    </row>
    <row r="483" spans="1:10" ht="90.75" customHeight="1">
      <c r="A483" s="70"/>
      <c r="B483" s="75"/>
      <c r="C483" s="71"/>
      <c r="D483" s="29" t="s">
        <v>190</v>
      </c>
      <c r="E483" s="18">
        <v>0</v>
      </c>
      <c r="F483" s="18">
        <v>0</v>
      </c>
      <c r="G483" s="18">
        <v>0</v>
      </c>
      <c r="H483" s="18">
        <v>0</v>
      </c>
      <c r="I483" s="28">
        <v>0</v>
      </c>
      <c r="J483" s="28" t="e">
        <f t="shared" si="35"/>
        <v>#DIV/0!</v>
      </c>
    </row>
    <row r="484" spans="1:10" ht="44.25" customHeight="1">
      <c r="A484" s="70"/>
      <c r="B484" s="75"/>
      <c r="C484" s="71"/>
      <c r="D484" s="18" t="s">
        <v>8</v>
      </c>
      <c r="E484" s="18">
        <v>0</v>
      </c>
      <c r="F484" s="18">
        <v>0</v>
      </c>
      <c r="G484" s="18">
        <v>0</v>
      </c>
      <c r="H484" s="18">
        <v>0</v>
      </c>
      <c r="I484" s="28">
        <v>0</v>
      </c>
      <c r="J484" s="28" t="e">
        <f t="shared" si="35"/>
        <v>#DIV/0!</v>
      </c>
    </row>
    <row r="485" spans="1:10" ht="56.25">
      <c r="A485" s="70"/>
      <c r="B485" s="75"/>
      <c r="C485" s="71"/>
      <c r="D485" s="18" t="s">
        <v>9</v>
      </c>
      <c r="E485" s="18">
        <v>0</v>
      </c>
      <c r="F485" s="18">
        <v>0</v>
      </c>
      <c r="G485" s="18">
        <v>0</v>
      </c>
      <c r="H485" s="18">
        <v>0</v>
      </c>
      <c r="I485" s="28">
        <v>0</v>
      </c>
      <c r="J485" s="28" t="e">
        <f t="shared" si="35"/>
        <v>#DIV/0!</v>
      </c>
    </row>
    <row r="486" spans="1:10" ht="18.75" customHeight="1">
      <c r="A486" s="70" t="s">
        <v>98</v>
      </c>
      <c r="B486" s="72" t="s">
        <v>99</v>
      </c>
      <c r="C486" s="71" t="s">
        <v>11</v>
      </c>
      <c r="D486" s="18" t="s">
        <v>5</v>
      </c>
      <c r="E486" s="18">
        <f>E487+E491+E492</f>
        <v>10845</v>
      </c>
      <c r="F486" s="18">
        <f>F487+F491+F492</f>
        <v>500</v>
      </c>
      <c r="G486" s="18">
        <f>G487+G491+G492</f>
        <v>103.2</v>
      </c>
      <c r="H486" s="18">
        <f>H487+H491+H492</f>
        <v>103.1</v>
      </c>
      <c r="I486" s="28">
        <f>G486/E486*100</f>
        <v>0.9515905947441218</v>
      </c>
      <c r="J486" s="28">
        <f t="shared" si="35"/>
        <v>20.62</v>
      </c>
    </row>
    <row r="487" spans="1:10" ht="30.75" customHeight="1">
      <c r="A487" s="70"/>
      <c r="B487" s="72"/>
      <c r="C487" s="71"/>
      <c r="D487" s="18" t="s">
        <v>6</v>
      </c>
      <c r="E487" s="18">
        <f>E494+E522+E571+E606+E627</f>
        <v>500</v>
      </c>
      <c r="F487" s="18">
        <f>F494+F522+F571+F606+F627</f>
        <v>500</v>
      </c>
      <c r="G487" s="18">
        <v>103.2</v>
      </c>
      <c r="H487" s="18">
        <f>H494+H522+H571+H606+H627</f>
        <v>103.1</v>
      </c>
      <c r="I487" s="28">
        <f>G487/E487*100</f>
        <v>20.64</v>
      </c>
      <c r="J487" s="28">
        <f t="shared" si="35"/>
        <v>20.62</v>
      </c>
    </row>
    <row r="488" spans="1:10" ht="73.5" customHeight="1">
      <c r="A488" s="70"/>
      <c r="B488" s="72"/>
      <c r="C488" s="71"/>
      <c r="D488" s="29" t="s">
        <v>189</v>
      </c>
      <c r="E488" s="18">
        <v>0</v>
      </c>
      <c r="F488" s="18">
        <v>0</v>
      </c>
      <c r="G488" s="18">
        <v>0</v>
      </c>
      <c r="H488" s="18">
        <v>0</v>
      </c>
      <c r="I488" s="28">
        <v>0</v>
      </c>
      <c r="J488" s="28" t="e">
        <f t="shared" si="35"/>
        <v>#DIV/0!</v>
      </c>
    </row>
    <row r="489" spans="1:10" ht="66" customHeight="1">
      <c r="A489" s="70"/>
      <c r="B489" s="72"/>
      <c r="C489" s="71"/>
      <c r="D489" s="18" t="s">
        <v>7</v>
      </c>
      <c r="E489" s="18">
        <v>0</v>
      </c>
      <c r="F489" s="18">
        <v>0</v>
      </c>
      <c r="G489" s="18">
        <v>0</v>
      </c>
      <c r="H489" s="18">
        <v>0</v>
      </c>
      <c r="I489" s="28">
        <v>0</v>
      </c>
      <c r="J489" s="28" t="e">
        <f t="shared" si="35"/>
        <v>#DIV/0!</v>
      </c>
    </row>
    <row r="490" spans="1:10" ht="98.25" customHeight="1">
      <c r="A490" s="70"/>
      <c r="B490" s="72"/>
      <c r="C490" s="71"/>
      <c r="D490" s="29" t="s">
        <v>190</v>
      </c>
      <c r="E490" s="18">
        <v>0</v>
      </c>
      <c r="F490" s="18">
        <v>0</v>
      </c>
      <c r="G490" s="18">
        <v>0</v>
      </c>
      <c r="H490" s="18">
        <v>0</v>
      </c>
      <c r="I490" s="28">
        <v>0</v>
      </c>
      <c r="J490" s="28" t="e">
        <f t="shared" si="35"/>
        <v>#DIV/0!</v>
      </c>
    </row>
    <row r="491" spans="1:10" ht="37.5" customHeight="1">
      <c r="A491" s="70"/>
      <c r="B491" s="72"/>
      <c r="C491" s="71"/>
      <c r="D491" s="18" t="s">
        <v>8</v>
      </c>
      <c r="E491" s="18">
        <f>E498+E526+E575+E610+E631</f>
        <v>1655</v>
      </c>
      <c r="F491" s="18">
        <v>0</v>
      </c>
      <c r="G491" s="18">
        <f>G498+G526+G575+G610+G631</f>
        <v>0</v>
      </c>
      <c r="H491" s="18">
        <f>H498+H526+H575+H610+H631</f>
        <v>0</v>
      </c>
      <c r="I491" s="28">
        <f>G491/E491*100</f>
        <v>0</v>
      </c>
      <c r="J491" s="28" t="e">
        <f t="shared" si="35"/>
        <v>#DIV/0!</v>
      </c>
    </row>
    <row r="492" spans="1:10" ht="56.25">
      <c r="A492" s="70"/>
      <c r="B492" s="72"/>
      <c r="C492" s="71"/>
      <c r="D492" s="18" t="s">
        <v>9</v>
      </c>
      <c r="E492" s="18">
        <f>E499+E527+E576+E611+E632</f>
        <v>8690</v>
      </c>
      <c r="F492" s="18">
        <v>0</v>
      </c>
      <c r="G492" s="18">
        <f>G499+G527+G576+G611+G632</f>
        <v>0</v>
      </c>
      <c r="H492" s="18">
        <f>H499+H527+H576+H611+H632</f>
        <v>0</v>
      </c>
      <c r="I492" s="28">
        <v>0</v>
      </c>
      <c r="J492" s="28" t="e">
        <f t="shared" si="35"/>
        <v>#DIV/0!</v>
      </c>
    </row>
    <row r="493" spans="1:10" ht="18.75" customHeight="1">
      <c r="A493" s="70" t="s">
        <v>100</v>
      </c>
      <c r="B493" s="72" t="s">
        <v>101</v>
      </c>
      <c r="C493" s="71" t="s">
        <v>11</v>
      </c>
      <c r="D493" s="18" t="s">
        <v>5</v>
      </c>
      <c r="E493" s="18">
        <f>E494+E498+E499</f>
        <v>9220</v>
      </c>
      <c r="F493" s="18">
        <f>F494+F498+F499</f>
        <v>9220</v>
      </c>
      <c r="G493" s="18">
        <f>G494+G498+G499</f>
        <v>0</v>
      </c>
      <c r="H493" s="18">
        <f>H494+H498+H499</f>
        <v>0</v>
      </c>
      <c r="I493" s="28">
        <v>0</v>
      </c>
      <c r="J493" s="28">
        <f t="shared" si="35"/>
        <v>0</v>
      </c>
    </row>
    <row r="494" spans="1:10" ht="27.75" customHeight="1">
      <c r="A494" s="70"/>
      <c r="B494" s="72"/>
      <c r="C494" s="71"/>
      <c r="D494" s="18" t="s">
        <v>6</v>
      </c>
      <c r="E494" s="18">
        <f>E501+E508+E515</f>
        <v>50</v>
      </c>
      <c r="F494" s="18">
        <f>F501+F508+F515</f>
        <v>50</v>
      </c>
      <c r="G494" s="18">
        <f>G501+G508+G515</f>
        <v>0</v>
      </c>
      <c r="H494" s="18">
        <f>H501+H508+H515</f>
        <v>0</v>
      </c>
      <c r="I494" s="28">
        <v>0</v>
      </c>
      <c r="J494" s="28">
        <f t="shared" si="35"/>
        <v>0</v>
      </c>
    </row>
    <row r="495" spans="1:10" ht="73.5" customHeight="1">
      <c r="A495" s="70"/>
      <c r="B495" s="72"/>
      <c r="C495" s="71"/>
      <c r="D495" s="29" t="s">
        <v>189</v>
      </c>
      <c r="E495" s="18">
        <v>0</v>
      </c>
      <c r="F495" s="18">
        <v>0</v>
      </c>
      <c r="G495" s="18">
        <v>0</v>
      </c>
      <c r="H495" s="18">
        <v>0</v>
      </c>
      <c r="I495" s="28">
        <v>0</v>
      </c>
      <c r="J495" s="28" t="e">
        <f t="shared" si="35"/>
        <v>#DIV/0!</v>
      </c>
    </row>
    <row r="496" spans="1:10" ht="57.75" customHeight="1">
      <c r="A496" s="70"/>
      <c r="B496" s="72"/>
      <c r="C496" s="71"/>
      <c r="D496" s="18" t="s">
        <v>7</v>
      </c>
      <c r="E496" s="18">
        <v>0</v>
      </c>
      <c r="F496" s="18">
        <v>0</v>
      </c>
      <c r="G496" s="18">
        <v>0</v>
      </c>
      <c r="H496" s="18">
        <v>0</v>
      </c>
      <c r="I496" s="28">
        <v>0</v>
      </c>
      <c r="J496" s="28" t="e">
        <f t="shared" si="35"/>
        <v>#DIV/0!</v>
      </c>
    </row>
    <row r="497" spans="1:10" ht="99.75" customHeight="1">
      <c r="A497" s="70"/>
      <c r="B497" s="72"/>
      <c r="C497" s="71"/>
      <c r="D497" s="29" t="s">
        <v>190</v>
      </c>
      <c r="E497" s="18">
        <v>0</v>
      </c>
      <c r="F497" s="18">
        <v>0</v>
      </c>
      <c r="G497" s="18">
        <v>0</v>
      </c>
      <c r="H497" s="18">
        <v>0</v>
      </c>
      <c r="I497" s="28">
        <v>0</v>
      </c>
      <c r="J497" s="28" t="e">
        <f t="shared" si="35"/>
        <v>#DIV/0!</v>
      </c>
    </row>
    <row r="498" spans="1:10" ht="56.25">
      <c r="A498" s="70"/>
      <c r="B498" s="72"/>
      <c r="C498" s="71"/>
      <c r="D498" s="18" t="s">
        <v>8</v>
      </c>
      <c r="E498" s="18">
        <f aca="true" t="shared" si="36" ref="E498:H499">E505+E512+E519</f>
        <v>770</v>
      </c>
      <c r="F498" s="18">
        <f t="shared" si="36"/>
        <v>770</v>
      </c>
      <c r="G498" s="18">
        <f t="shared" si="36"/>
        <v>0</v>
      </c>
      <c r="H498" s="18">
        <f t="shared" si="36"/>
        <v>0</v>
      </c>
      <c r="I498" s="28">
        <v>0</v>
      </c>
      <c r="J498" s="28">
        <f aca="true" t="shared" si="37" ref="J498:J561">H498/F498*100</f>
        <v>0</v>
      </c>
    </row>
    <row r="499" spans="1:10" ht="63.75" customHeight="1">
      <c r="A499" s="70"/>
      <c r="B499" s="72"/>
      <c r="C499" s="71"/>
      <c r="D499" s="18" t="s">
        <v>9</v>
      </c>
      <c r="E499" s="18">
        <f t="shared" si="36"/>
        <v>8400</v>
      </c>
      <c r="F499" s="18">
        <f t="shared" si="36"/>
        <v>8400</v>
      </c>
      <c r="G499" s="18">
        <f t="shared" si="36"/>
        <v>0</v>
      </c>
      <c r="H499" s="18">
        <f t="shared" si="36"/>
        <v>0</v>
      </c>
      <c r="I499" s="28">
        <v>0</v>
      </c>
      <c r="J499" s="28">
        <f t="shared" si="37"/>
        <v>0</v>
      </c>
    </row>
    <row r="500" spans="1:10" ht="18.75" customHeight="1">
      <c r="A500" s="70" t="s">
        <v>102</v>
      </c>
      <c r="B500" s="72" t="s">
        <v>103</v>
      </c>
      <c r="C500" s="71" t="s">
        <v>11</v>
      </c>
      <c r="D500" s="18" t="s">
        <v>5</v>
      </c>
      <c r="E500" s="18">
        <f>E501+E505+E506</f>
        <v>50</v>
      </c>
      <c r="F500" s="18">
        <f>F501+F505+F506</f>
        <v>50</v>
      </c>
      <c r="G500" s="18">
        <f>G501+G505+G506</f>
        <v>0</v>
      </c>
      <c r="H500" s="18">
        <f>H501+H505+H506</f>
        <v>0</v>
      </c>
      <c r="I500" s="28">
        <v>0</v>
      </c>
      <c r="J500" s="28">
        <f t="shared" si="37"/>
        <v>0</v>
      </c>
    </row>
    <row r="501" spans="1:10" ht="36" customHeight="1">
      <c r="A501" s="70"/>
      <c r="B501" s="72"/>
      <c r="C501" s="71"/>
      <c r="D501" s="18" t="s">
        <v>6</v>
      </c>
      <c r="E501" s="18">
        <v>50</v>
      </c>
      <c r="F501" s="18">
        <v>50</v>
      </c>
      <c r="G501" s="18">
        <v>0</v>
      </c>
      <c r="H501" s="18">
        <v>0</v>
      </c>
      <c r="I501" s="28">
        <v>0</v>
      </c>
      <c r="J501" s="28">
        <f t="shared" si="37"/>
        <v>0</v>
      </c>
    </row>
    <row r="502" spans="1:10" ht="74.25" customHeight="1">
      <c r="A502" s="70"/>
      <c r="B502" s="72"/>
      <c r="C502" s="71"/>
      <c r="D502" s="29" t="s">
        <v>189</v>
      </c>
      <c r="E502" s="18">
        <v>0</v>
      </c>
      <c r="F502" s="18">
        <v>0</v>
      </c>
      <c r="G502" s="18">
        <v>0</v>
      </c>
      <c r="H502" s="18">
        <v>0</v>
      </c>
      <c r="I502" s="28">
        <v>0</v>
      </c>
      <c r="J502" s="28" t="e">
        <f t="shared" si="37"/>
        <v>#DIV/0!</v>
      </c>
    </row>
    <row r="503" spans="1:10" ht="65.25" customHeight="1">
      <c r="A503" s="70"/>
      <c r="B503" s="72"/>
      <c r="C503" s="71"/>
      <c r="D503" s="18" t="s">
        <v>7</v>
      </c>
      <c r="E503" s="18">
        <v>0</v>
      </c>
      <c r="F503" s="18">
        <v>0</v>
      </c>
      <c r="G503" s="18">
        <v>0</v>
      </c>
      <c r="H503" s="18">
        <v>0</v>
      </c>
      <c r="I503" s="28">
        <v>0</v>
      </c>
      <c r="J503" s="28" t="e">
        <f t="shared" si="37"/>
        <v>#DIV/0!</v>
      </c>
    </row>
    <row r="504" spans="1:10" ht="96" customHeight="1">
      <c r="A504" s="70"/>
      <c r="B504" s="72"/>
      <c r="C504" s="71"/>
      <c r="D504" s="29" t="s">
        <v>190</v>
      </c>
      <c r="E504" s="18">
        <v>0</v>
      </c>
      <c r="F504" s="18">
        <v>0</v>
      </c>
      <c r="G504" s="18">
        <v>0</v>
      </c>
      <c r="H504" s="18">
        <v>0</v>
      </c>
      <c r="I504" s="28">
        <v>0</v>
      </c>
      <c r="J504" s="28" t="e">
        <f t="shared" si="37"/>
        <v>#DIV/0!</v>
      </c>
    </row>
    <row r="505" spans="1:10" ht="56.25">
      <c r="A505" s="70"/>
      <c r="B505" s="72"/>
      <c r="C505" s="71"/>
      <c r="D505" s="18" t="s">
        <v>8</v>
      </c>
      <c r="E505" s="18">
        <v>0</v>
      </c>
      <c r="F505" s="18">
        <v>0</v>
      </c>
      <c r="G505" s="18">
        <v>0</v>
      </c>
      <c r="H505" s="18">
        <v>0</v>
      </c>
      <c r="I505" s="28">
        <v>0</v>
      </c>
      <c r="J505" s="28" t="e">
        <f t="shared" si="37"/>
        <v>#DIV/0!</v>
      </c>
    </row>
    <row r="506" spans="1:10" ht="56.25">
      <c r="A506" s="70"/>
      <c r="B506" s="72"/>
      <c r="C506" s="71"/>
      <c r="D506" s="18" t="s">
        <v>9</v>
      </c>
      <c r="E506" s="18">
        <v>0</v>
      </c>
      <c r="F506" s="18">
        <v>0</v>
      </c>
      <c r="G506" s="18">
        <v>0</v>
      </c>
      <c r="H506" s="18">
        <v>0</v>
      </c>
      <c r="I506" s="28">
        <v>0</v>
      </c>
      <c r="J506" s="28" t="e">
        <f t="shared" si="37"/>
        <v>#DIV/0!</v>
      </c>
    </row>
    <row r="507" spans="1:10" ht="18.75" customHeight="1">
      <c r="A507" s="70" t="s">
        <v>104</v>
      </c>
      <c r="B507" s="72" t="s">
        <v>105</v>
      </c>
      <c r="C507" s="71" t="s">
        <v>11</v>
      </c>
      <c r="D507" s="18" t="s">
        <v>5</v>
      </c>
      <c r="E507" s="18">
        <f>E508+E512+E513</f>
        <v>0</v>
      </c>
      <c r="F507" s="18">
        <f>F508+F512+F513</f>
        <v>0</v>
      </c>
      <c r="G507" s="18">
        <f>G508+G512+G513</f>
        <v>0</v>
      </c>
      <c r="H507" s="18">
        <f>H508+H512+H513</f>
        <v>0</v>
      </c>
      <c r="I507" s="28">
        <v>0</v>
      </c>
      <c r="J507" s="28" t="e">
        <f t="shared" si="37"/>
        <v>#DIV/0!</v>
      </c>
    </row>
    <row r="508" spans="1:10" ht="32.25" customHeight="1">
      <c r="A508" s="70"/>
      <c r="B508" s="72"/>
      <c r="C508" s="71"/>
      <c r="D508" s="18" t="s">
        <v>6</v>
      </c>
      <c r="E508" s="18">
        <v>0</v>
      </c>
      <c r="F508" s="18">
        <v>0</v>
      </c>
      <c r="G508" s="18">
        <v>0</v>
      </c>
      <c r="H508" s="18">
        <v>0</v>
      </c>
      <c r="I508" s="28">
        <v>0</v>
      </c>
      <c r="J508" s="28" t="e">
        <f t="shared" si="37"/>
        <v>#DIV/0!</v>
      </c>
    </row>
    <row r="509" spans="1:10" ht="72.75" customHeight="1">
      <c r="A509" s="70"/>
      <c r="B509" s="72"/>
      <c r="C509" s="71"/>
      <c r="D509" s="29" t="s">
        <v>189</v>
      </c>
      <c r="E509" s="18">
        <v>0</v>
      </c>
      <c r="F509" s="18">
        <v>0</v>
      </c>
      <c r="G509" s="18">
        <v>0</v>
      </c>
      <c r="H509" s="18">
        <v>0</v>
      </c>
      <c r="I509" s="28">
        <v>0</v>
      </c>
      <c r="J509" s="28" t="e">
        <f t="shared" si="37"/>
        <v>#DIV/0!</v>
      </c>
    </row>
    <row r="510" spans="1:10" ht="58.5" customHeight="1">
      <c r="A510" s="70"/>
      <c r="B510" s="72"/>
      <c r="C510" s="71"/>
      <c r="D510" s="18" t="s">
        <v>7</v>
      </c>
      <c r="E510" s="18">
        <v>0</v>
      </c>
      <c r="F510" s="18">
        <v>0</v>
      </c>
      <c r="G510" s="18">
        <v>0</v>
      </c>
      <c r="H510" s="18">
        <v>0</v>
      </c>
      <c r="I510" s="28">
        <v>0</v>
      </c>
      <c r="J510" s="28" t="e">
        <f t="shared" si="37"/>
        <v>#DIV/0!</v>
      </c>
    </row>
    <row r="511" spans="1:10" ht="97.5" customHeight="1">
      <c r="A511" s="70"/>
      <c r="B511" s="72"/>
      <c r="C511" s="71"/>
      <c r="D511" s="29" t="s">
        <v>190</v>
      </c>
      <c r="E511" s="18">
        <v>0</v>
      </c>
      <c r="F511" s="18">
        <v>0</v>
      </c>
      <c r="G511" s="18">
        <v>0</v>
      </c>
      <c r="H511" s="18">
        <v>0</v>
      </c>
      <c r="I511" s="28">
        <v>0</v>
      </c>
      <c r="J511" s="28" t="e">
        <f t="shared" si="37"/>
        <v>#DIV/0!</v>
      </c>
    </row>
    <row r="512" spans="1:10" ht="45.75" customHeight="1">
      <c r="A512" s="70"/>
      <c r="B512" s="72"/>
      <c r="C512" s="71"/>
      <c r="D512" s="18" t="s">
        <v>8</v>
      </c>
      <c r="E512" s="18">
        <v>0</v>
      </c>
      <c r="F512" s="18">
        <v>0</v>
      </c>
      <c r="G512" s="18">
        <v>0</v>
      </c>
      <c r="H512" s="18">
        <v>0</v>
      </c>
      <c r="I512" s="28">
        <v>0</v>
      </c>
      <c r="J512" s="28" t="e">
        <f t="shared" si="37"/>
        <v>#DIV/0!</v>
      </c>
    </row>
    <row r="513" spans="1:10" ht="56.25">
      <c r="A513" s="70"/>
      <c r="B513" s="72"/>
      <c r="C513" s="71"/>
      <c r="D513" s="18" t="s">
        <v>9</v>
      </c>
      <c r="E513" s="18">
        <v>0</v>
      </c>
      <c r="F513" s="18">
        <v>0</v>
      </c>
      <c r="G513" s="18">
        <v>0</v>
      </c>
      <c r="H513" s="18">
        <v>0</v>
      </c>
      <c r="I513" s="28">
        <v>0</v>
      </c>
      <c r="J513" s="28" t="e">
        <f t="shared" si="37"/>
        <v>#DIV/0!</v>
      </c>
    </row>
    <row r="514" spans="1:10" ht="18.75" customHeight="1">
      <c r="A514" s="70" t="s">
        <v>186</v>
      </c>
      <c r="B514" s="72" t="s">
        <v>171</v>
      </c>
      <c r="C514" s="71" t="s">
        <v>11</v>
      </c>
      <c r="D514" s="18" t="s">
        <v>5</v>
      </c>
      <c r="E514" s="18">
        <f>E515+E519+E520</f>
        <v>9170</v>
      </c>
      <c r="F514" s="18">
        <f>F515+F519+F520</f>
        <v>9170</v>
      </c>
      <c r="G514" s="18">
        <f>G515+G519+G520</f>
        <v>0</v>
      </c>
      <c r="H514" s="18">
        <f>H515+H519+H520</f>
        <v>0</v>
      </c>
      <c r="I514" s="28">
        <v>0</v>
      </c>
      <c r="J514" s="28">
        <f t="shared" si="37"/>
        <v>0</v>
      </c>
    </row>
    <row r="515" spans="1:10" ht="33" customHeight="1">
      <c r="A515" s="70"/>
      <c r="B515" s="72"/>
      <c r="C515" s="71"/>
      <c r="D515" s="18" t="s">
        <v>6</v>
      </c>
      <c r="E515" s="18">
        <v>0</v>
      </c>
      <c r="F515" s="18">
        <v>0</v>
      </c>
      <c r="G515" s="18">
        <v>0</v>
      </c>
      <c r="H515" s="18">
        <v>0</v>
      </c>
      <c r="I515" s="28">
        <v>0</v>
      </c>
      <c r="J515" s="28" t="e">
        <f t="shared" si="37"/>
        <v>#DIV/0!</v>
      </c>
    </row>
    <row r="516" spans="1:10" ht="79.5" customHeight="1">
      <c r="A516" s="70"/>
      <c r="B516" s="72"/>
      <c r="C516" s="71"/>
      <c r="D516" s="29" t="s">
        <v>189</v>
      </c>
      <c r="E516" s="18">
        <v>0</v>
      </c>
      <c r="F516" s="18">
        <v>0</v>
      </c>
      <c r="G516" s="18">
        <v>0</v>
      </c>
      <c r="H516" s="18">
        <v>0</v>
      </c>
      <c r="I516" s="28">
        <v>0</v>
      </c>
      <c r="J516" s="28" t="e">
        <f t="shared" si="37"/>
        <v>#DIV/0!</v>
      </c>
    </row>
    <row r="517" spans="1:10" ht="70.5" customHeight="1">
      <c r="A517" s="70"/>
      <c r="B517" s="72"/>
      <c r="C517" s="71"/>
      <c r="D517" s="18" t="s">
        <v>7</v>
      </c>
      <c r="E517" s="18">
        <v>0</v>
      </c>
      <c r="F517" s="18">
        <v>0</v>
      </c>
      <c r="G517" s="18">
        <v>0</v>
      </c>
      <c r="H517" s="18">
        <v>0</v>
      </c>
      <c r="I517" s="28">
        <v>0</v>
      </c>
      <c r="J517" s="28" t="e">
        <f t="shared" si="37"/>
        <v>#DIV/0!</v>
      </c>
    </row>
    <row r="518" spans="1:10" ht="94.5" customHeight="1">
      <c r="A518" s="70"/>
      <c r="B518" s="72"/>
      <c r="C518" s="71"/>
      <c r="D518" s="29" t="s">
        <v>190</v>
      </c>
      <c r="E518" s="18">
        <v>0</v>
      </c>
      <c r="F518" s="18">
        <v>0</v>
      </c>
      <c r="G518" s="18">
        <v>0</v>
      </c>
      <c r="H518" s="18">
        <v>0</v>
      </c>
      <c r="I518" s="28">
        <v>0</v>
      </c>
      <c r="J518" s="28" t="e">
        <f t="shared" si="37"/>
        <v>#DIV/0!</v>
      </c>
    </row>
    <row r="519" spans="1:10" ht="56.25">
      <c r="A519" s="70"/>
      <c r="B519" s="72"/>
      <c r="C519" s="71"/>
      <c r="D519" s="18" t="s">
        <v>8</v>
      </c>
      <c r="E519" s="18">
        <v>770</v>
      </c>
      <c r="F519" s="18">
        <v>770</v>
      </c>
      <c r="G519" s="18">
        <v>0</v>
      </c>
      <c r="H519" s="18">
        <v>0</v>
      </c>
      <c r="I519" s="28">
        <v>0</v>
      </c>
      <c r="J519" s="28">
        <f t="shared" si="37"/>
        <v>0</v>
      </c>
    </row>
    <row r="520" spans="1:10" ht="68.25" customHeight="1">
      <c r="A520" s="70"/>
      <c r="B520" s="72"/>
      <c r="C520" s="71"/>
      <c r="D520" s="18" t="s">
        <v>9</v>
      </c>
      <c r="E520" s="18">
        <v>8400</v>
      </c>
      <c r="F520" s="18">
        <v>8400</v>
      </c>
      <c r="G520" s="18">
        <v>0</v>
      </c>
      <c r="H520" s="18">
        <v>0</v>
      </c>
      <c r="I520" s="28">
        <v>0</v>
      </c>
      <c r="J520" s="28">
        <f t="shared" si="37"/>
        <v>0</v>
      </c>
    </row>
    <row r="521" spans="1:10" ht="18.75" customHeight="1">
      <c r="A521" s="70" t="s">
        <v>106</v>
      </c>
      <c r="B521" s="72" t="s">
        <v>107</v>
      </c>
      <c r="C521" s="71" t="s">
        <v>11</v>
      </c>
      <c r="D521" s="18" t="s">
        <v>5</v>
      </c>
      <c r="E521" s="18">
        <f>E522+E526+E527</f>
        <v>1255</v>
      </c>
      <c r="F521" s="18">
        <f>F522+F526+F527</f>
        <v>995</v>
      </c>
      <c r="G521" s="18">
        <f>G522+G526+G527</f>
        <v>103.1</v>
      </c>
      <c r="H521" s="18">
        <f>H522+H526+H527</f>
        <v>103.1</v>
      </c>
      <c r="I521" s="28">
        <f>G521/E521*100</f>
        <v>8.215139442231076</v>
      </c>
      <c r="J521" s="28">
        <f t="shared" si="37"/>
        <v>10.36180904522613</v>
      </c>
    </row>
    <row r="522" spans="1:10" ht="30" customHeight="1">
      <c r="A522" s="70"/>
      <c r="B522" s="72"/>
      <c r="C522" s="71"/>
      <c r="D522" s="18" t="s">
        <v>6</v>
      </c>
      <c r="E522" s="18">
        <v>450</v>
      </c>
      <c r="F522" s="18">
        <f>F529+F536+F543+F550+F557+F564</f>
        <v>450</v>
      </c>
      <c r="G522" s="18">
        <f>G529+G536+G543+G550+G557+G564</f>
        <v>103.1</v>
      </c>
      <c r="H522" s="18">
        <f>H529+H536+H543+H550+H557+H564</f>
        <v>103.1</v>
      </c>
      <c r="I522" s="28">
        <f>G522/E522*100</f>
        <v>22.91111111111111</v>
      </c>
      <c r="J522" s="28">
        <f t="shared" si="37"/>
        <v>22.91111111111111</v>
      </c>
    </row>
    <row r="523" spans="1:10" ht="80.25" customHeight="1">
      <c r="A523" s="70"/>
      <c r="B523" s="72"/>
      <c r="C523" s="71"/>
      <c r="D523" s="29" t="s">
        <v>189</v>
      </c>
      <c r="E523" s="18">
        <v>0</v>
      </c>
      <c r="F523" s="18">
        <v>0</v>
      </c>
      <c r="G523" s="18">
        <v>0</v>
      </c>
      <c r="H523" s="18">
        <v>0</v>
      </c>
      <c r="I523" s="28">
        <v>0</v>
      </c>
      <c r="J523" s="28" t="e">
        <f t="shared" si="37"/>
        <v>#DIV/0!</v>
      </c>
    </row>
    <row r="524" spans="1:10" ht="69.75" customHeight="1">
      <c r="A524" s="70"/>
      <c r="B524" s="72"/>
      <c r="C524" s="71"/>
      <c r="D524" s="18" t="s">
        <v>7</v>
      </c>
      <c r="E524" s="18">
        <v>0</v>
      </c>
      <c r="F524" s="18">
        <v>0</v>
      </c>
      <c r="G524" s="18">
        <v>0</v>
      </c>
      <c r="H524" s="18">
        <v>0</v>
      </c>
      <c r="I524" s="28">
        <v>0</v>
      </c>
      <c r="J524" s="28" t="e">
        <f t="shared" si="37"/>
        <v>#DIV/0!</v>
      </c>
    </row>
    <row r="525" spans="1:10" ht="95.25" customHeight="1">
      <c r="A525" s="70"/>
      <c r="B525" s="72"/>
      <c r="C525" s="71"/>
      <c r="D525" s="29" t="s">
        <v>190</v>
      </c>
      <c r="E525" s="18">
        <v>0</v>
      </c>
      <c r="F525" s="18">
        <v>0</v>
      </c>
      <c r="G525" s="18">
        <v>0</v>
      </c>
      <c r="H525" s="18">
        <v>0</v>
      </c>
      <c r="I525" s="28">
        <v>0</v>
      </c>
      <c r="J525" s="28" t="e">
        <f t="shared" si="37"/>
        <v>#DIV/0!</v>
      </c>
    </row>
    <row r="526" spans="1:10" ht="45.75" customHeight="1">
      <c r="A526" s="70"/>
      <c r="B526" s="72"/>
      <c r="C526" s="71"/>
      <c r="D526" s="18" t="s">
        <v>8</v>
      </c>
      <c r="E526" s="18">
        <f>E533+E540+E547+E561+E568</f>
        <v>565</v>
      </c>
      <c r="F526" s="18">
        <f aca="true" t="shared" si="38" ref="F526:H527">F533+F540+F547</f>
        <v>395</v>
      </c>
      <c r="G526" s="18">
        <f t="shared" si="38"/>
        <v>0</v>
      </c>
      <c r="H526" s="18">
        <f t="shared" si="38"/>
        <v>0</v>
      </c>
      <c r="I526" s="28">
        <v>0</v>
      </c>
      <c r="J526" s="28">
        <f t="shared" si="37"/>
        <v>0</v>
      </c>
    </row>
    <row r="527" spans="1:10" ht="66" customHeight="1">
      <c r="A527" s="70"/>
      <c r="B527" s="72"/>
      <c r="C527" s="71"/>
      <c r="D527" s="18" t="s">
        <v>9</v>
      </c>
      <c r="E527" s="18">
        <f>E534+E541+E548+E555+E562+E569</f>
        <v>240</v>
      </c>
      <c r="F527" s="18">
        <f t="shared" si="38"/>
        <v>150</v>
      </c>
      <c r="G527" s="18">
        <f t="shared" si="38"/>
        <v>0</v>
      </c>
      <c r="H527" s="18">
        <f t="shared" si="38"/>
        <v>0</v>
      </c>
      <c r="I527" s="28">
        <v>0</v>
      </c>
      <c r="J527" s="28">
        <f t="shared" si="37"/>
        <v>0</v>
      </c>
    </row>
    <row r="528" spans="1:10" ht="18.75" customHeight="1">
      <c r="A528" s="70" t="s">
        <v>108</v>
      </c>
      <c r="B528" s="72" t="s">
        <v>109</v>
      </c>
      <c r="C528" s="71" t="s">
        <v>11</v>
      </c>
      <c r="D528" s="18" t="s">
        <v>5</v>
      </c>
      <c r="E528" s="18">
        <f>E529+E533+E534</f>
        <v>726.8</v>
      </c>
      <c r="F528" s="18">
        <f>F529+F533+F534</f>
        <v>726.8</v>
      </c>
      <c r="G528" s="18">
        <f>G529+G533+G534</f>
        <v>0</v>
      </c>
      <c r="H528" s="18">
        <f>H529+H533+H534</f>
        <v>0</v>
      </c>
      <c r="I528" s="28">
        <v>0</v>
      </c>
      <c r="J528" s="28">
        <f t="shared" si="37"/>
        <v>0</v>
      </c>
    </row>
    <row r="529" spans="1:10" ht="33" customHeight="1">
      <c r="A529" s="70"/>
      <c r="B529" s="72"/>
      <c r="C529" s="71"/>
      <c r="D529" s="18" t="s">
        <v>6</v>
      </c>
      <c r="E529" s="18">
        <v>271.8</v>
      </c>
      <c r="F529" s="18">
        <v>271.8</v>
      </c>
      <c r="G529" s="18">
        <f>G530+G534+G535</f>
        <v>0</v>
      </c>
      <c r="H529" s="18">
        <f>H530+H534+H535</f>
        <v>0</v>
      </c>
      <c r="I529" s="28">
        <v>0</v>
      </c>
      <c r="J529" s="28">
        <f t="shared" si="37"/>
        <v>0</v>
      </c>
    </row>
    <row r="530" spans="1:10" ht="74.25" customHeight="1">
      <c r="A530" s="70"/>
      <c r="B530" s="72"/>
      <c r="C530" s="71"/>
      <c r="D530" s="29" t="s">
        <v>189</v>
      </c>
      <c r="E530" s="18">
        <v>0</v>
      </c>
      <c r="F530" s="18">
        <v>0</v>
      </c>
      <c r="G530" s="18">
        <v>0</v>
      </c>
      <c r="H530" s="18">
        <v>0</v>
      </c>
      <c r="I530" s="28">
        <v>0</v>
      </c>
      <c r="J530" s="28" t="e">
        <f t="shared" si="37"/>
        <v>#DIV/0!</v>
      </c>
    </row>
    <row r="531" spans="1:10" ht="63" customHeight="1">
      <c r="A531" s="70"/>
      <c r="B531" s="72"/>
      <c r="C531" s="71"/>
      <c r="D531" s="18" t="s">
        <v>7</v>
      </c>
      <c r="E531" s="18">
        <v>0</v>
      </c>
      <c r="F531" s="18">
        <v>0</v>
      </c>
      <c r="G531" s="18">
        <v>0</v>
      </c>
      <c r="H531" s="18">
        <v>0</v>
      </c>
      <c r="I531" s="28">
        <v>0</v>
      </c>
      <c r="J531" s="28" t="e">
        <f t="shared" si="37"/>
        <v>#DIV/0!</v>
      </c>
    </row>
    <row r="532" spans="1:10" ht="101.25" customHeight="1">
      <c r="A532" s="70"/>
      <c r="B532" s="72"/>
      <c r="C532" s="71"/>
      <c r="D532" s="29" t="s">
        <v>190</v>
      </c>
      <c r="E532" s="18">
        <v>0</v>
      </c>
      <c r="F532" s="18">
        <v>0</v>
      </c>
      <c r="G532" s="18">
        <v>0</v>
      </c>
      <c r="H532" s="18">
        <v>0</v>
      </c>
      <c r="I532" s="28">
        <v>0</v>
      </c>
      <c r="J532" s="28" t="e">
        <f t="shared" si="37"/>
        <v>#DIV/0!</v>
      </c>
    </row>
    <row r="533" spans="1:10" ht="56.25">
      <c r="A533" s="70"/>
      <c r="B533" s="72"/>
      <c r="C533" s="71"/>
      <c r="D533" s="18" t="s">
        <v>8</v>
      </c>
      <c r="E533" s="18">
        <v>325</v>
      </c>
      <c r="F533" s="18">
        <v>325</v>
      </c>
      <c r="G533" s="18">
        <v>0</v>
      </c>
      <c r="H533" s="18">
        <v>0</v>
      </c>
      <c r="I533" s="28">
        <v>0</v>
      </c>
      <c r="J533" s="28">
        <f t="shared" si="37"/>
        <v>0</v>
      </c>
    </row>
    <row r="534" spans="1:10" ht="56.25">
      <c r="A534" s="70"/>
      <c r="B534" s="72"/>
      <c r="C534" s="71"/>
      <c r="D534" s="18" t="s">
        <v>9</v>
      </c>
      <c r="E534" s="18">
        <v>130</v>
      </c>
      <c r="F534" s="18">
        <v>130</v>
      </c>
      <c r="G534" s="18">
        <v>0</v>
      </c>
      <c r="H534" s="18">
        <v>0</v>
      </c>
      <c r="I534" s="28">
        <v>0</v>
      </c>
      <c r="J534" s="28">
        <f t="shared" si="37"/>
        <v>0</v>
      </c>
    </row>
    <row r="535" spans="1:10" ht="18.75" customHeight="1">
      <c r="A535" s="70" t="s">
        <v>110</v>
      </c>
      <c r="B535" s="72" t="s">
        <v>111</v>
      </c>
      <c r="C535" s="71" t="s">
        <v>11</v>
      </c>
      <c r="D535" s="18" t="s">
        <v>5</v>
      </c>
      <c r="E535" s="18">
        <f>E536+E540+E541</f>
        <v>90</v>
      </c>
      <c r="F535" s="18">
        <f>F536+F540+F541</f>
        <v>90</v>
      </c>
      <c r="G535" s="18">
        <f>G536+G540+G541</f>
        <v>0</v>
      </c>
      <c r="H535" s="18">
        <f>H536+H540+H541</f>
        <v>0</v>
      </c>
      <c r="I535" s="28">
        <v>0</v>
      </c>
      <c r="J535" s="28">
        <f t="shared" si="37"/>
        <v>0</v>
      </c>
    </row>
    <row r="536" spans="1:10" ht="30" customHeight="1">
      <c r="A536" s="70"/>
      <c r="B536" s="72"/>
      <c r="C536" s="71"/>
      <c r="D536" s="18" t="s">
        <v>6</v>
      </c>
      <c r="E536" s="18">
        <v>0</v>
      </c>
      <c r="F536" s="18">
        <v>0</v>
      </c>
      <c r="G536" s="18">
        <v>0</v>
      </c>
      <c r="H536" s="18">
        <v>0</v>
      </c>
      <c r="I536" s="28">
        <v>0</v>
      </c>
      <c r="J536" s="28" t="e">
        <f t="shared" si="37"/>
        <v>#DIV/0!</v>
      </c>
    </row>
    <row r="537" spans="1:10" ht="79.5" customHeight="1">
      <c r="A537" s="70"/>
      <c r="B537" s="72"/>
      <c r="C537" s="71"/>
      <c r="D537" s="29" t="s">
        <v>189</v>
      </c>
      <c r="E537" s="18">
        <v>0</v>
      </c>
      <c r="F537" s="18">
        <v>0</v>
      </c>
      <c r="G537" s="18">
        <v>0</v>
      </c>
      <c r="H537" s="18">
        <v>0</v>
      </c>
      <c r="I537" s="28">
        <v>0</v>
      </c>
      <c r="J537" s="28" t="e">
        <f t="shared" si="37"/>
        <v>#DIV/0!</v>
      </c>
    </row>
    <row r="538" spans="1:10" ht="62.25" customHeight="1">
      <c r="A538" s="70"/>
      <c r="B538" s="72"/>
      <c r="C538" s="71"/>
      <c r="D538" s="18" t="s">
        <v>7</v>
      </c>
      <c r="E538" s="18">
        <v>0</v>
      </c>
      <c r="F538" s="18">
        <v>0</v>
      </c>
      <c r="G538" s="18">
        <v>0</v>
      </c>
      <c r="H538" s="18">
        <v>0</v>
      </c>
      <c r="I538" s="28">
        <v>0</v>
      </c>
      <c r="J538" s="28" t="e">
        <f t="shared" si="37"/>
        <v>#DIV/0!</v>
      </c>
    </row>
    <row r="539" spans="1:10" ht="99" customHeight="1">
      <c r="A539" s="70"/>
      <c r="B539" s="72"/>
      <c r="C539" s="71"/>
      <c r="D539" s="29" t="s">
        <v>190</v>
      </c>
      <c r="E539" s="18">
        <v>0</v>
      </c>
      <c r="F539" s="18">
        <v>0</v>
      </c>
      <c r="G539" s="18">
        <v>0</v>
      </c>
      <c r="H539" s="18">
        <v>0</v>
      </c>
      <c r="I539" s="28">
        <v>0</v>
      </c>
      <c r="J539" s="28" t="e">
        <f t="shared" si="37"/>
        <v>#DIV/0!</v>
      </c>
    </row>
    <row r="540" spans="1:10" ht="56.25">
      <c r="A540" s="70"/>
      <c r="B540" s="72"/>
      <c r="C540" s="71"/>
      <c r="D540" s="18" t="s">
        <v>8</v>
      </c>
      <c r="E540" s="18">
        <v>70</v>
      </c>
      <c r="F540" s="18">
        <v>70</v>
      </c>
      <c r="G540" s="18">
        <v>0</v>
      </c>
      <c r="H540" s="18">
        <v>0</v>
      </c>
      <c r="I540" s="28">
        <v>0</v>
      </c>
      <c r="J540" s="28">
        <f t="shared" si="37"/>
        <v>0</v>
      </c>
    </row>
    <row r="541" spans="1:10" ht="56.25">
      <c r="A541" s="70"/>
      <c r="B541" s="72"/>
      <c r="C541" s="71"/>
      <c r="D541" s="18" t="s">
        <v>9</v>
      </c>
      <c r="E541" s="18">
        <v>20</v>
      </c>
      <c r="F541" s="18">
        <v>20</v>
      </c>
      <c r="G541" s="18">
        <v>0</v>
      </c>
      <c r="H541" s="18">
        <v>0</v>
      </c>
      <c r="I541" s="28">
        <v>0</v>
      </c>
      <c r="J541" s="28">
        <f t="shared" si="37"/>
        <v>0</v>
      </c>
    </row>
    <row r="542" spans="1:10" ht="18.75" customHeight="1">
      <c r="A542" s="70" t="s">
        <v>112</v>
      </c>
      <c r="B542" s="72" t="s">
        <v>113</v>
      </c>
      <c r="C542" s="71" t="s">
        <v>114</v>
      </c>
      <c r="D542" s="18" t="s">
        <v>5</v>
      </c>
      <c r="E542" s="18">
        <f>E543+E547+E548</f>
        <v>50</v>
      </c>
      <c r="F542" s="18">
        <f>F543+F547+F548</f>
        <v>0</v>
      </c>
      <c r="G542" s="18">
        <f>G543+G547+G548</f>
        <v>0</v>
      </c>
      <c r="H542" s="18">
        <f>H543+H547+H548</f>
        <v>0</v>
      </c>
      <c r="I542" s="28">
        <v>0</v>
      </c>
      <c r="J542" s="28" t="e">
        <f t="shared" si="37"/>
        <v>#DIV/0!</v>
      </c>
    </row>
    <row r="543" spans="1:10" ht="30.75" customHeight="1">
      <c r="A543" s="70"/>
      <c r="B543" s="72"/>
      <c r="C543" s="71"/>
      <c r="D543" s="18" t="s">
        <v>6</v>
      </c>
      <c r="E543" s="18">
        <v>0</v>
      </c>
      <c r="F543" s="18">
        <v>0</v>
      </c>
      <c r="G543" s="18">
        <v>0</v>
      </c>
      <c r="H543" s="18">
        <v>0</v>
      </c>
      <c r="I543" s="28">
        <v>0</v>
      </c>
      <c r="J543" s="28" t="e">
        <f t="shared" si="37"/>
        <v>#DIV/0!</v>
      </c>
    </row>
    <row r="544" spans="1:10" ht="75.75" customHeight="1">
      <c r="A544" s="70"/>
      <c r="B544" s="72"/>
      <c r="C544" s="71"/>
      <c r="D544" s="29" t="s">
        <v>189</v>
      </c>
      <c r="E544" s="18">
        <v>0</v>
      </c>
      <c r="F544" s="18">
        <v>0</v>
      </c>
      <c r="G544" s="18">
        <v>0</v>
      </c>
      <c r="H544" s="18">
        <v>0</v>
      </c>
      <c r="I544" s="28">
        <v>0</v>
      </c>
      <c r="J544" s="28" t="e">
        <f t="shared" si="37"/>
        <v>#DIV/0!</v>
      </c>
    </row>
    <row r="545" spans="1:10" ht="63" customHeight="1">
      <c r="A545" s="70"/>
      <c r="B545" s="72"/>
      <c r="C545" s="71"/>
      <c r="D545" s="18" t="s">
        <v>7</v>
      </c>
      <c r="E545" s="18">
        <v>0</v>
      </c>
      <c r="F545" s="18">
        <v>0</v>
      </c>
      <c r="G545" s="18">
        <v>0</v>
      </c>
      <c r="H545" s="18">
        <v>0</v>
      </c>
      <c r="I545" s="28">
        <v>0</v>
      </c>
      <c r="J545" s="28" t="e">
        <f t="shared" si="37"/>
        <v>#DIV/0!</v>
      </c>
    </row>
    <row r="546" spans="1:10" ht="92.25" customHeight="1">
      <c r="A546" s="70"/>
      <c r="B546" s="72"/>
      <c r="C546" s="71"/>
      <c r="D546" s="29" t="s">
        <v>190</v>
      </c>
      <c r="E546" s="18">
        <v>0</v>
      </c>
      <c r="F546" s="18">
        <v>0</v>
      </c>
      <c r="G546" s="18">
        <v>0</v>
      </c>
      <c r="H546" s="18">
        <v>0</v>
      </c>
      <c r="I546" s="28">
        <v>0</v>
      </c>
      <c r="J546" s="28" t="e">
        <f t="shared" si="37"/>
        <v>#DIV/0!</v>
      </c>
    </row>
    <row r="547" spans="1:10" ht="56.25">
      <c r="A547" s="70"/>
      <c r="B547" s="72"/>
      <c r="C547" s="71"/>
      <c r="D547" s="18" t="s">
        <v>8</v>
      </c>
      <c r="E547" s="18">
        <v>30</v>
      </c>
      <c r="F547" s="18">
        <v>0</v>
      </c>
      <c r="G547" s="18">
        <v>0</v>
      </c>
      <c r="H547" s="18">
        <v>0</v>
      </c>
      <c r="I547" s="28">
        <v>0</v>
      </c>
      <c r="J547" s="28" t="e">
        <f t="shared" si="37"/>
        <v>#DIV/0!</v>
      </c>
    </row>
    <row r="548" spans="1:10" ht="57.75" customHeight="1">
      <c r="A548" s="70"/>
      <c r="B548" s="72"/>
      <c r="C548" s="71"/>
      <c r="D548" s="18" t="s">
        <v>9</v>
      </c>
      <c r="E548" s="18">
        <v>20</v>
      </c>
      <c r="F548" s="18">
        <v>0</v>
      </c>
      <c r="G548" s="18">
        <v>0</v>
      </c>
      <c r="H548" s="18">
        <v>0</v>
      </c>
      <c r="I548" s="28">
        <v>0</v>
      </c>
      <c r="J548" s="28" t="e">
        <f t="shared" si="37"/>
        <v>#DIV/0!</v>
      </c>
    </row>
    <row r="549" spans="1:10" ht="18.75" customHeight="1">
      <c r="A549" s="70" t="s">
        <v>115</v>
      </c>
      <c r="B549" s="72" t="s">
        <v>116</v>
      </c>
      <c r="C549" s="71" t="s">
        <v>11</v>
      </c>
      <c r="D549" s="18" t="s">
        <v>5</v>
      </c>
      <c r="E549" s="18">
        <f>E550+E554+E555</f>
        <v>0</v>
      </c>
      <c r="F549" s="18">
        <f>F550+F554+F555</f>
        <v>0</v>
      </c>
      <c r="G549" s="18">
        <f>G550+G554+G555</f>
        <v>0</v>
      </c>
      <c r="H549" s="18">
        <f>H550+H554+H555</f>
        <v>0</v>
      </c>
      <c r="I549" s="28">
        <v>0</v>
      </c>
      <c r="J549" s="28" t="e">
        <f t="shared" si="37"/>
        <v>#DIV/0!</v>
      </c>
    </row>
    <row r="550" spans="1:10" ht="26.25" customHeight="1">
      <c r="A550" s="70"/>
      <c r="B550" s="72"/>
      <c r="C550" s="71"/>
      <c r="D550" s="18" t="s">
        <v>6</v>
      </c>
      <c r="E550" s="18">
        <v>0</v>
      </c>
      <c r="F550" s="18">
        <v>0</v>
      </c>
      <c r="G550" s="18">
        <v>0</v>
      </c>
      <c r="H550" s="18">
        <v>0</v>
      </c>
      <c r="I550" s="28">
        <v>0</v>
      </c>
      <c r="J550" s="28" t="e">
        <f t="shared" si="37"/>
        <v>#DIV/0!</v>
      </c>
    </row>
    <row r="551" spans="1:10" ht="78" customHeight="1">
      <c r="A551" s="70"/>
      <c r="B551" s="72"/>
      <c r="C551" s="71"/>
      <c r="D551" s="29" t="s">
        <v>189</v>
      </c>
      <c r="E551" s="18">
        <v>0</v>
      </c>
      <c r="F551" s="18">
        <v>0</v>
      </c>
      <c r="G551" s="18">
        <v>0</v>
      </c>
      <c r="H551" s="18">
        <v>0</v>
      </c>
      <c r="I551" s="28">
        <v>0</v>
      </c>
      <c r="J551" s="28" t="e">
        <f t="shared" si="37"/>
        <v>#DIV/0!</v>
      </c>
    </row>
    <row r="552" spans="1:10" ht="61.5" customHeight="1">
      <c r="A552" s="70"/>
      <c r="B552" s="72"/>
      <c r="C552" s="71"/>
      <c r="D552" s="18" t="s">
        <v>7</v>
      </c>
      <c r="E552" s="18">
        <v>0</v>
      </c>
      <c r="F552" s="18">
        <v>0</v>
      </c>
      <c r="G552" s="18">
        <v>0</v>
      </c>
      <c r="H552" s="18">
        <v>0</v>
      </c>
      <c r="I552" s="28">
        <v>0</v>
      </c>
      <c r="J552" s="28" t="e">
        <f t="shared" si="37"/>
        <v>#DIV/0!</v>
      </c>
    </row>
    <row r="553" spans="1:10" ht="98.25" customHeight="1">
      <c r="A553" s="70"/>
      <c r="B553" s="72"/>
      <c r="C553" s="71"/>
      <c r="D553" s="29" t="s">
        <v>190</v>
      </c>
      <c r="E553" s="18">
        <v>0</v>
      </c>
      <c r="F553" s="18">
        <v>0</v>
      </c>
      <c r="G553" s="18">
        <v>0</v>
      </c>
      <c r="H553" s="18">
        <v>0</v>
      </c>
      <c r="I553" s="28">
        <v>0</v>
      </c>
      <c r="J553" s="28" t="e">
        <f t="shared" si="37"/>
        <v>#DIV/0!</v>
      </c>
    </row>
    <row r="554" spans="1:10" ht="56.25">
      <c r="A554" s="70"/>
      <c r="B554" s="72"/>
      <c r="C554" s="71"/>
      <c r="D554" s="18" t="s">
        <v>8</v>
      </c>
      <c r="E554" s="18">
        <v>0</v>
      </c>
      <c r="F554" s="18">
        <v>0</v>
      </c>
      <c r="G554" s="18">
        <v>0</v>
      </c>
      <c r="H554" s="18">
        <v>0</v>
      </c>
      <c r="I554" s="28">
        <v>0</v>
      </c>
      <c r="J554" s="28" t="e">
        <f t="shared" si="37"/>
        <v>#DIV/0!</v>
      </c>
    </row>
    <row r="555" spans="1:10" ht="56.25">
      <c r="A555" s="70"/>
      <c r="B555" s="72"/>
      <c r="C555" s="71"/>
      <c r="D555" s="18" t="s">
        <v>9</v>
      </c>
      <c r="E555" s="18">
        <v>0</v>
      </c>
      <c r="F555" s="18">
        <v>0</v>
      </c>
      <c r="G555" s="18">
        <v>0</v>
      </c>
      <c r="H555" s="18">
        <v>0</v>
      </c>
      <c r="I555" s="28">
        <v>0</v>
      </c>
      <c r="J555" s="28" t="e">
        <f t="shared" si="37"/>
        <v>#DIV/0!</v>
      </c>
    </row>
    <row r="556" spans="1:10" ht="18.75" customHeight="1">
      <c r="A556" s="70" t="s">
        <v>117</v>
      </c>
      <c r="B556" s="72" t="s">
        <v>118</v>
      </c>
      <c r="C556" s="71" t="s">
        <v>11</v>
      </c>
      <c r="D556" s="18" t="s">
        <v>5</v>
      </c>
      <c r="E556" s="18">
        <f>E557+E561+E562</f>
        <v>173.2</v>
      </c>
      <c r="F556" s="18">
        <f>F557+F561+F562</f>
        <v>103.2</v>
      </c>
      <c r="G556" s="18">
        <f>G557+G561+G562</f>
        <v>103.1</v>
      </c>
      <c r="H556" s="18">
        <f>H557+H561+H562</f>
        <v>103.1</v>
      </c>
      <c r="I556" s="28">
        <f>G556/E556*100</f>
        <v>59.52655889145496</v>
      </c>
      <c r="J556" s="28">
        <f t="shared" si="37"/>
        <v>99.90310077519379</v>
      </c>
    </row>
    <row r="557" spans="1:10" ht="30" customHeight="1">
      <c r="A557" s="70"/>
      <c r="B557" s="72"/>
      <c r="C557" s="71"/>
      <c r="D557" s="18" t="s">
        <v>6</v>
      </c>
      <c r="E557" s="18">
        <v>103.2</v>
      </c>
      <c r="F557" s="18">
        <v>103.2</v>
      </c>
      <c r="G557" s="18">
        <f>7.1+96</f>
        <v>103.1</v>
      </c>
      <c r="H557" s="18">
        <f>7.1+96</f>
        <v>103.1</v>
      </c>
      <c r="I557" s="28">
        <f>G557/E557*100</f>
        <v>99.90310077519379</v>
      </c>
      <c r="J557" s="28">
        <f t="shared" si="37"/>
        <v>99.90310077519379</v>
      </c>
    </row>
    <row r="558" spans="1:10" ht="73.5" customHeight="1">
      <c r="A558" s="70"/>
      <c r="B558" s="72"/>
      <c r="C558" s="71"/>
      <c r="D558" s="29" t="s">
        <v>189</v>
      </c>
      <c r="E558" s="18">
        <v>0</v>
      </c>
      <c r="F558" s="18">
        <v>0</v>
      </c>
      <c r="G558" s="18">
        <v>0</v>
      </c>
      <c r="H558" s="18">
        <v>0</v>
      </c>
      <c r="I558" s="28">
        <v>0</v>
      </c>
      <c r="J558" s="28" t="e">
        <f t="shared" si="37"/>
        <v>#DIV/0!</v>
      </c>
    </row>
    <row r="559" spans="1:10" ht="63" customHeight="1">
      <c r="A559" s="70"/>
      <c r="B559" s="72"/>
      <c r="C559" s="71"/>
      <c r="D559" s="18" t="s">
        <v>7</v>
      </c>
      <c r="E559" s="18">
        <v>0</v>
      </c>
      <c r="F559" s="18">
        <v>0</v>
      </c>
      <c r="G559" s="18">
        <v>0</v>
      </c>
      <c r="H559" s="18">
        <v>0</v>
      </c>
      <c r="I559" s="28">
        <v>0</v>
      </c>
      <c r="J559" s="28" t="e">
        <f t="shared" si="37"/>
        <v>#DIV/0!</v>
      </c>
    </row>
    <row r="560" spans="1:10" ht="98.25" customHeight="1">
      <c r="A560" s="70"/>
      <c r="B560" s="72"/>
      <c r="C560" s="71"/>
      <c r="D560" s="29" t="s">
        <v>190</v>
      </c>
      <c r="E560" s="18">
        <v>0</v>
      </c>
      <c r="F560" s="18">
        <v>0</v>
      </c>
      <c r="G560" s="18">
        <v>0</v>
      </c>
      <c r="H560" s="18">
        <v>0</v>
      </c>
      <c r="I560" s="28">
        <v>0</v>
      </c>
      <c r="J560" s="28" t="e">
        <f t="shared" si="37"/>
        <v>#DIV/0!</v>
      </c>
    </row>
    <row r="561" spans="1:10" ht="56.25">
      <c r="A561" s="70"/>
      <c r="B561" s="72"/>
      <c r="C561" s="71"/>
      <c r="D561" s="18" t="s">
        <v>8</v>
      </c>
      <c r="E561" s="18">
        <v>40</v>
      </c>
      <c r="F561" s="18">
        <v>0</v>
      </c>
      <c r="G561" s="18">
        <v>0</v>
      </c>
      <c r="H561" s="18">
        <v>0</v>
      </c>
      <c r="I561" s="28">
        <v>0</v>
      </c>
      <c r="J561" s="28" t="e">
        <f t="shared" si="37"/>
        <v>#DIV/0!</v>
      </c>
    </row>
    <row r="562" spans="1:10" ht="66.75" customHeight="1">
      <c r="A562" s="70"/>
      <c r="B562" s="72"/>
      <c r="C562" s="71"/>
      <c r="D562" s="18" t="s">
        <v>9</v>
      </c>
      <c r="E562" s="18">
        <v>30</v>
      </c>
      <c r="F562" s="18">
        <v>0</v>
      </c>
      <c r="G562" s="18">
        <v>0</v>
      </c>
      <c r="H562" s="18">
        <v>0</v>
      </c>
      <c r="I562" s="28">
        <v>0</v>
      </c>
      <c r="J562" s="28" t="e">
        <f aca="true" t="shared" si="39" ref="J562:J625">H562/F562*100</f>
        <v>#DIV/0!</v>
      </c>
    </row>
    <row r="563" spans="1:10" ht="18.75" customHeight="1">
      <c r="A563" s="70" t="s">
        <v>119</v>
      </c>
      <c r="B563" s="72" t="s">
        <v>120</v>
      </c>
      <c r="C563" s="71" t="s">
        <v>11</v>
      </c>
      <c r="D563" s="18" t="s">
        <v>5</v>
      </c>
      <c r="E563" s="18">
        <f>E564+E568+E569</f>
        <v>215</v>
      </c>
      <c r="F563" s="18">
        <f>F564+F568+F569</f>
        <v>75</v>
      </c>
      <c r="G563" s="18">
        <f>G564+G568+G569</f>
        <v>0</v>
      </c>
      <c r="H563" s="18">
        <f>H564+H568+H569</f>
        <v>0</v>
      </c>
      <c r="I563" s="28">
        <v>0</v>
      </c>
      <c r="J563" s="28">
        <f t="shared" si="39"/>
        <v>0</v>
      </c>
    </row>
    <row r="564" spans="1:10" ht="48" customHeight="1">
      <c r="A564" s="70"/>
      <c r="B564" s="72"/>
      <c r="C564" s="71"/>
      <c r="D564" s="18" t="s">
        <v>6</v>
      </c>
      <c r="E564" s="18">
        <v>75</v>
      </c>
      <c r="F564" s="18">
        <v>75</v>
      </c>
      <c r="G564" s="18">
        <v>0</v>
      </c>
      <c r="H564" s="18">
        <v>0</v>
      </c>
      <c r="I564" s="28">
        <v>0</v>
      </c>
      <c r="J564" s="28">
        <f t="shared" si="39"/>
        <v>0</v>
      </c>
    </row>
    <row r="565" spans="1:10" ht="72.75" customHeight="1">
      <c r="A565" s="70"/>
      <c r="B565" s="72"/>
      <c r="C565" s="71"/>
      <c r="D565" s="29" t="s">
        <v>189</v>
      </c>
      <c r="E565" s="18">
        <v>0</v>
      </c>
      <c r="F565" s="18">
        <v>0</v>
      </c>
      <c r="G565" s="18">
        <v>0</v>
      </c>
      <c r="H565" s="18">
        <v>0</v>
      </c>
      <c r="I565" s="28">
        <v>0</v>
      </c>
      <c r="J565" s="28" t="e">
        <f t="shared" si="39"/>
        <v>#DIV/0!</v>
      </c>
    </row>
    <row r="566" spans="1:10" ht="66" customHeight="1">
      <c r="A566" s="70"/>
      <c r="B566" s="72"/>
      <c r="C566" s="71"/>
      <c r="D566" s="18" t="s">
        <v>7</v>
      </c>
      <c r="E566" s="18">
        <v>0</v>
      </c>
      <c r="F566" s="18">
        <v>0</v>
      </c>
      <c r="G566" s="18">
        <v>0</v>
      </c>
      <c r="H566" s="18">
        <v>0</v>
      </c>
      <c r="I566" s="28">
        <v>0</v>
      </c>
      <c r="J566" s="28" t="e">
        <f t="shared" si="39"/>
        <v>#DIV/0!</v>
      </c>
    </row>
    <row r="567" spans="1:10" ht="93.75" customHeight="1">
      <c r="A567" s="70"/>
      <c r="B567" s="72"/>
      <c r="C567" s="71"/>
      <c r="D567" s="29" t="s">
        <v>190</v>
      </c>
      <c r="E567" s="18">
        <v>0</v>
      </c>
      <c r="F567" s="18">
        <v>0</v>
      </c>
      <c r="G567" s="18">
        <v>0</v>
      </c>
      <c r="H567" s="18">
        <v>0</v>
      </c>
      <c r="I567" s="28">
        <v>0</v>
      </c>
      <c r="J567" s="28" t="e">
        <f t="shared" si="39"/>
        <v>#DIV/0!</v>
      </c>
    </row>
    <row r="568" spans="1:10" ht="56.25">
      <c r="A568" s="70"/>
      <c r="B568" s="72"/>
      <c r="C568" s="71"/>
      <c r="D568" s="18" t="s">
        <v>8</v>
      </c>
      <c r="E568" s="18">
        <v>100</v>
      </c>
      <c r="F568" s="18">
        <v>0</v>
      </c>
      <c r="G568" s="18">
        <v>0</v>
      </c>
      <c r="H568" s="18">
        <v>0</v>
      </c>
      <c r="I568" s="28">
        <v>0</v>
      </c>
      <c r="J568" s="28" t="e">
        <f t="shared" si="39"/>
        <v>#DIV/0!</v>
      </c>
    </row>
    <row r="569" spans="1:10" ht="75" customHeight="1">
      <c r="A569" s="70"/>
      <c r="B569" s="72"/>
      <c r="C569" s="71"/>
      <c r="D569" s="18" t="s">
        <v>9</v>
      </c>
      <c r="E569" s="18">
        <v>40</v>
      </c>
      <c r="F569" s="18">
        <v>0</v>
      </c>
      <c r="G569" s="18">
        <v>0</v>
      </c>
      <c r="H569" s="18">
        <v>0</v>
      </c>
      <c r="I569" s="28">
        <v>0</v>
      </c>
      <c r="J569" s="28" t="e">
        <f t="shared" si="39"/>
        <v>#DIV/0!</v>
      </c>
    </row>
    <row r="570" spans="1:10" ht="18.75" customHeight="1">
      <c r="A570" s="70" t="s">
        <v>121</v>
      </c>
      <c r="B570" s="72" t="s">
        <v>122</v>
      </c>
      <c r="C570" s="71" t="s">
        <v>11</v>
      </c>
      <c r="D570" s="18" t="s">
        <v>5</v>
      </c>
      <c r="E570" s="18">
        <f>E571+E575+E576</f>
        <v>360</v>
      </c>
      <c r="F570" s="18">
        <f>F571+F575+F576</f>
        <v>0</v>
      </c>
      <c r="G570" s="18">
        <f>G571+G575+G576</f>
        <v>0</v>
      </c>
      <c r="H570" s="18">
        <f>H571+H575+H576</f>
        <v>0</v>
      </c>
      <c r="I570" s="28">
        <v>0</v>
      </c>
      <c r="J570" s="28" t="e">
        <f t="shared" si="39"/>
        <v>#DIV/0!</v>
      </c>
    </row>
    <row r="571" spans="1:10" ht="33.75" customHeight="1">
      <c r="A571" s="70"/>
      <c r="B571" s="72"/>
      <c r="C571" s="71"/>
      <c r="D571" s="18" t="s">
        <v>6</v>
      </c>
      <c r="E571" s="18">
        <f>E578+E585+E592+E599</f>
        <v>0</v>
      </c>
      <c r="F571" s="18">
        <f>F578+F585+F592+F599</f>
        <v>0</v>
      </c>
      <c r="G571" s="18">
        <f>G578+G585+G592+G599</f>
        <v>0</v>
      </c>
      <c r="H571" s="18">
        <f>H578+H585+H592+H599</f>
        <v>0</v>
      </c>
      <c r="I571" s="28">
        <v>0</v>
      </c>
      <c r="J571" s="28" t="e">
        <f t="shared" si="39"/>
        <v>#DIV/0!</v>
      </c>
    </row>
    <row r="572" spans="1:10" ht="77.25" customHeight="1">
      <c r="A572" s="70"/>
      <c r="B572" s="72"/>
      <c r="C572" s="71"/>
      <c r="D572" s="29" t="s">
        <v>189</v>
      </c>
      <c r="E572" s="18">
        <v>0</v>
      </c>
      <c r="F572" s="18">
        <v>0</v>
      </c>
      <c r="G572" s="18">
        <v>0</v>
      </c>
      <c r="H572" s="18">
        <v>0</v>
      </c>
      <c r="I572" s="28">
        <v>0</v>
      </c>
      <c r="J572" s="28" t="e">
        <f t="shared" si="39"/>
        <v>#DIV/0!</v>
      </c>
    </row>
    <row r="573" spans="1:10" ht="64.5" customHeight="1">
      <c r="A573" s="70"/>
      <c r="B573" s="72"/>
      <c r="C573" s="71"/>
      <c r="D573" s="18" t="s">
        <v>7</v>
      </c>
      <c r="E573" s="18">
        <v>0</v>
      </c>
      <c r="F573" s="18">
        <v>0</v>
      </c>
      <c r="G573" s="18">
        <v>0</v>
      </c>
      <c r="H573" s="18">
        <v>0</v>
      </c>
      <c r="I573" s="28">
        <v>0</v>
      </c>
      <c r="J573" s="28" t="e">
        <f t="shared" si="39"/>
        <v>#DIV/0!</v>
      </c>
    </row>
    <row r="574" spans="1:10" ht="96" customHeight="1">
      <c r="A574" s="70"/>
      <c r="B574" s="72"/>
      <c r="C574" s="71"/>
      <c r="D574" s="29" t="s">
        <v>190</v>
      </c>
      <c r="E574" s="18">
        <v>0</v>
      </c>
      <c r="F574" s="18">
        <v>0</v>
      </c>
      <c r="G574" s="18">
        <v>0</v>
      </c>
      <c r="H574" s="18">
        <v>0</v>
      </c>
      <c r="I574" s="28">
        <v>0</v>
      </c>
      <c r="J574" s="28" t="e">
        <f t="shared" si="39"/>
        <v>#DIV/0!</v>
      </c>
    </row>
    <row r="575" spans="1:10" ht="56.25">
      <c r="A575" s="70"/>
      <c r="B575" s="72"/>
      <c r="C575" s="71"/>
      <c r="D575" s="18" t="s">
        <v>8</v>
      </c>
      <c r="E575" s="18">
        <f>E582+E589+E596+E603</f>
        <v>310</v>
      </c>
      <c r="F575" s="18">
        <v>0</v>
      </c>
      <c r="G575" s="18">
        <f>G582+G589+G596+G603</f>
        <v>0</v>
      </c>
      <c r="H575" s="18">
        <f>H582+H589+H596+H603</f>
        <v>0</v>
      </c>
      <c r="I575" s="28">
        <v>0</v>
      </c>
      <c r="J575" s="28" t="e">
        <f t="shared" si="39"/>
        <v>#DIV/0!</v>
      </c>
    </row>
    <row r="576" spans="1:10" ht="56.25">
      <c r="A576" s="70"/>
      <c r="B576" s="72"/>
      <c r="C576" s="71"/>
      <c r="D576" s="18" t="s">
        <v>9</v>
      </c>
      <c r="E576" s="18">
        <f>E583+E590+E597+E604</f>
        <v>50</v>
      </c>
      <c r="F576" s="18">
        <v>0</v>
      </c>
      <c r="G576" s="18">
        <f>G583+G590+G597+G604</f>
        <v>0</v>
      </c>
      <c r="H576" s="18">
        <f>H583+H590+H597+H604</f>
        <v>0</v>
      </c>
      <c r="I576" s="28">
        <v>0</v>
      </c>
      <c r="J576" s="28" t="e">
        <f t="shared" si="39"/>
        <v>#DIV/0!</v>
      </c>
    </row>
    <row r="577" spans="1:10" ht="18.75" customHeight="1">
      <c r="A577" s="70" t="s">
        <v>123</v>
      </c>
      <c r="B577" s="72" t="s">
        <v>124</v>
      </c>
      <c r="C577" s="71" t="s">
        <v>11</v>
      </c>
      <c r="D577" s="18" t="s">
        <v>5</v>
      </c>
      <c r="E577" s="18">
        <f>E578+E582+E583</f>
        <v>0</v>
      </c>
      <c r="F577" s="18">
        <f>F578+F582+F583</f>
        <v>0</v>
      </c>
      <c r="G577" s="18">
        <f>G578+G582+G583</f>
        <v>0</v>
      </c>
      <c r="H577" s="18">
        <f>H578+H582+H583</f>
        <v>0</v>
      </c>
      <c r="I577" s="28">
        <v>0</v>
      </c>
      <c r="J577" s="28" t="e">
        <f t="shared" si="39"/>
        <v>#DIV/0!</v>
      </c>
    </row>
    <row r="578" spans="1:10" ht="32.25" customHeight="1">
      <c r="A578" s="70"/>
      <c r="B578" s="72"/>
      <c r="C578" s="71"/>
      <c r="D578" s="18" t="s">
        <v>6</v>
      </c>
      <c r="E578" s="18">
        <v>0</v>
      </c>
      <c r="F578" s="18">
        <v>0</v>
      </c>
      <c r="G578" s="18">
        <v>0</v>
      </c>
      <c r="H578" s="18">
        <v>0</v>
      </c>
      <c r="I578" s="28">
        <v>0</v>
      </c>
      <c r="J578" s="28" t="e">
        <f t="shared" si="39"/>
        <v>#DIV/0!</v>
      </c>
    </row>
    <row r="579" spans="1:10" ht="78" customHeight="1">
      <c r="A579" s="70"/>
      <c r="B579" s="72"/>
      <c r="C579" s="71"/>
      <c r="D579" s="29" t="s">
        <v>189</v>
      </c>
      <c r="E579" s="18">
        <v>0</v>
      </c>
      <c r="F579" s="18">
        <v>0</v>
      </c>
      <c r="G579" s="18">
        <v>0</v>
      </c>
      <c r="H579" s="18">
        <v>0</v>
      </c>
      <c r="I579" s="28">
        <v>0</v>
      </c>
      <c r="J579" s="28" t="e">
        <f t="shared" si="39"/>
        <v>#DIV/0!</v>
      </c>
    </row>
    <row r="580" spans="1:10" ht="61.5" customHeight="1">
      <c r="A580" s="70"/>
      <c r="B580" s="72"/>
      <c r="C580" s="71"/>
      <c r="D580" s="18" t="s">
        <v>7</v>
      </c>
      <c r="E580" s="18">
        <v>0</v>
      </c>
      <c r="F580" s="18">
        <v>0</v>
      </c>
      <c r="G580" s="18">
        <v>0</v>
      </c>
      <c r="H580" s="18">
        <v>0</v>
      </c>
      <c r="I580" s="28">
        <v>0</v>
      </c>
      <c r="J580" s="28" t="e">
        <f t="shared" si="39"/>
        <v>#DIV/0!</v>
      </c>
    </row>
    <row r="581" spans="1:10" ht="97.5" customHeight="1">
      <c r="A581" s="70"/>
      <c r="B581" s="72"/>
      <c r="C581" s="71"/>
      <c r="D581" s="29" t="s">
        <v>190</v>
      </c>
      <c r="E581" s="18">
        <v>0</v>
      </c>
      <c r="F581" s="18">
        <v>0</v>
      </c>
      <c r="G581" s="18">
        <v>0</v>
      </c>
      <c r="H581" s="18">
        <v>0</v>
      </c>
      <c r="I581" s="28">
        <v>0</v>
      </c>
      <c r="J581" s="28" t="e">
        <f t="shared" si="39"/>
        <v>#DIV/0!</v>
      </c>
    </row>
    <row r="582" spans="1:10" ht="44.25" customHeight="1">
      <c r="A582" s="70"/>
      <c r="B582" s="72"/>
      <c r="C582" s="71"/>
      <c r="D582" s="18" t="s">
        <v>8</v>
      </c>
      <c r="E582" s="18">
        <v>0</v>
      </c>
      <c r="F582" s="18">
        <v>0</v>
      </c>
      <c r="G582" s="18">
        <v>0</v>
      </c>
      <c r="H582" s="18">
        <v>0</v>
      </c>
      <c r="I582" s="28">
        <v>0</v>
      </c>
      <c r="J582" s="28" t="e">
        <f t="shared" si="39"/>
        <v>#DIV/0!</v>
      </c>
    </row>
    <row r="583" spans="1:10" ht="56.25">
      <c r="A583" s="70"/>
      <c r="B583" s="72"/>
      <c r="C583" s="71"/>
      <c r="D583" s="18" t="s">
        <v>9</v>
      </c>
      <c r="E583" s="18">
        <v>0</v>
      </c>
      <c r="F583" s="18">
        <v>0</v>
      </c>
      <c r="G583" s="18">
        <v>0</v>
      </c>
      <c r="H583" s="18">
        <v>0</v>
      </c>
      <c r="I583" s="28">
        <v>0</v>
      </c>
      <c r="J583" s="28" t="e">
        <f t="shared" si="39"/>
        <v>#DIV/0!</v>
      </c>
    </row>
    <row r="584" spans="1:10" ht="26.25" customHeight="1">
      <c r="A584" s="70" t="s">
        <v>125</v>
      </c>
      <c r="B584" s="72" t="s">
        <v>126</v>
      </c>
      <c r="C584" s="71" t="s">
        <v>11</v>
      </c>
      <c r="D584" s="18" t="s">
        <v>5</v>
      </c>
      <c r="E584" s="18">
        <f>E585+E589+E590</f>
        <v>60</v>
      </c>
      <c r="F584" s="18">
        <f>F585+F589+F590</f>
        <v>0</v>
      </c>
      <c r="G584" s="18">
        <f>G585+G589+G590</f>
        <v>0</v>
      </c>
      <c r="H584" s="18">
        <f>H585+H589+H590</f>
        <v>0</v>
      </c>
      <c r="I584" s="28">
        <v>0</v>
      </c>
      <c r="J584" s="28" t="e">
        <f t="shared" si="39"/>
        <v>#DIV/0!</v>
      </c>
    </row>
    <row r="585" spans="1:10" ht="32.25" customHeight="1">
      <c r="A585" s="70"/>
      <c r="B585" s="72"/>
      <c r="C585" s="71"/>
      <c r="D585" s="18" t="s">
        <v>6</v>
      </c>
      <c r="E585" s="18">
        <v>0</v>
      </c>
      <c r="F585" s="18">
        <v>0</v>
      </c>
      <c r="G585" s="18">
        <v>0</v>
      </c>
      <c r="H585" s="18">
        <v>0</v>
      </c>
      <c r="I585" s="28">
        <v>0</v>
      </c>
      <c r="J585" s="28" t="e">
        <f t="shared" si="39"/>
        <v>#DIV/0!</v>
      </c>
    </row>
    <row r="586" spans="1:10" ht="78.75" customHeight="1">
      <c r="A586" s="70"/>
      <c r="B586" s="72"/>
      <c r="C586" s="71"/>
      <c r="D586" s="29" t="s">
        <v>189</v>
      </c>
      <c r="E586" s="18">
        <v>0</v>
      </c>
      <c r="F586" s="18">
        <v>0</v>
      </c>
      <c r="G586" s="18">
        <v>0</v>
      </c>
      <c r="H586" s="18">
        <v>0</v>
      </c>
      <c r="I586" s="28">
        <v>0</v>
      </c>
      <c r="J586" s="28" t="e">
        <f t="shared" si="39"/>
        <v>#DIV/0!</v>
      </c>
    </row>
    <row r="587" spans="1:10" ht="62.25" customHeight="1">
      <c r="A587" s="70"/>
      <c r="B587" s="72"/>
      <c r="C587" s="71"/>
      <c r="D587" s="18" t="s">
        <v>7</v>
      </c>
      <c r="E587" s="18">
        <v>0</v>
      </c>
      <c r="F587" s="18">
        <v>0</v>
      </c>
      <c r="G587" s="18">
        <v>0</v>
      </c>
      <c r="H587" s="18">
        <v>0</v>
      </c>
      <c r="I587" s="28">
        <v>0</v>
      </c>
      <c r="J587" s="28" t="e">
        <f t="shared" si="39"/>
        <v>#DIV/0!</v>
      </c>
    </row>
    <row r="588" spans="1:10" ht="96.75" customHeight="1">
      <c r="A588" s="70"/>
      <c r="B588" s="72"/>
      <c r="C588" s="71"/>
      <c r="D588" s="29" t="s">
        <v>190</v>
      </c>
      <c r="E588" s="18">
        <v>0</v>
      </c>
      <c r="F588" s="18">
        <v>0</v>
      </c>
      <c r="G588" s="18">
        <v>0</v>
      </c>
      <c r="H588" s="18">
        <v>0</v>
      </c>
      <c r="I588" s="28">
        <v>0</v>
      </c>
      <c r="J588" s="28" t="e">
        <f t="shared" si="39"/>
        <v>#DIV/0!</v>
      </c>
    </row>
    <row r="589" spans="1:10" ht="56.25">
      <c r="A589" s="70"/>
      <c r="B589" s="72"/>
      <c r="C589" s="71"/>
      <c r="D589" s="18" t="s">
        <v>8</v>
      </c>
      <c r="E589" s="18">
        <v>60</v>
      </c>
      <c r="F589" s="18">
        <v>0</v>
      </c>
      <c r="G589" s="18">
        <v>0</v>
      </c>
      <c r="H589" s="18">
        <v>0</v>
      </c>
      <c r="I589" s="28">
        <v>0</v>
      </c>
      <c r="J589" s="28" t="e">
        <f t="shared" si="39"/>
        <v>#DIV/0!</v>
      </c>
    </row>
    <row r="590" spans="1:10" ht="56.25">
      <c r="A590" s="70"/>
      <c r="B590" s="72"/>
      <c r="C590" s="71"/>
      <c r="D590" s="18" t="s">
        <v>9</v>
      </c>
      <c r="E590" s="18">
        <v>0</v>
      </c>
      <c r="F590" s="18">
        <v>0</v>
      </c>
      <c r="G590" s="18">
        <v>0</v>
      </c>
      <c r="H590" s="18">
        <v>0</v>
      </c>
      <c r="I590" s="28">
        <v>0</v>
      </c>
      <c r="J590" s="28" t="e">
        <f t="shared" si="39"/>
        <v>#DIV/0!</v>
      </c>
    </row>
    <row r="591" spans="1:10" ht="18.75">
      <c r="A591" s="70" t="s">
        <v>127</v>
      </c>
      <c r="B591" s="72" t="s">
        <v>128</v>
      </c>
      <c r="C591" s="71" t="s">
        <v>11</v>
      </c>
      <c r="D591" s="18" t="s">
        <v>5</v>
      </c>
      <c r="E591" s="18">
        <f>E592+E596+E597</f>
        <v>300</v>
      </c>
      <c r="F591" s="18">
        <f>F592+F596+F597</f>
        <v>0</v>
      </c>
      <c r="G591" s="18">
        <f>G592+G596+G597</f>
        <v>0</v>
      </c>
      <c r="H591" s="18">
        <f>H592+H596+H597</f>
        <v>0</v>
      </c>
      <c r="I591" s="28">
        <v>0</v>
      </c>
      <c r="J591" s="28" t="e">
        <f t="shared" si="39"/>
        <v>#DIV/0!</v>
      </c>
    </row>
    <row r="592" spans="1:10" ht="32.25" customHeight="1">
      <c r="A592" s="70"/>
      <c r="B592" s="72"/>
      <c r="C592" s="71"/>
      <c r="D592" s="18" t="s">
        <v>6</v>
      </c>
      <c r="E592" s="18">
        <v>0</v>
      </c>
      <c r="F592" s="18">
        <v>0</v>
      </c>
      <c r="G592" s="18">
        <v>0</v>
      </c>
      <c r="H592" s="18">
        <v>0</v>
      </c>
      <c r="I592" s="28">
        <v>0</v>
      </c>
      <c r="J592" s="28" t="e">
        <f t="shared" si="39"/>
        <v>#DIV/0!</v>
      </c>
    </row>
    <row r="593" spans="1:10" ht="77.25" customHeight="1">
      <c r="A593" s="70"/>
      <c r="B593" s="72"/>
      <c r="C593" s="71"/>
      <c r="D593" s="29" t="s">
        <v>189</v>
      </c>
      <c r="E593" s="18">
        <v>0</v>
      </c>
      <c r="F593" s="18">
        <v>0</v>
      </c>
      <c r="G593" s="18">
        <v>0</v>
      </c>
      <c r="H593" s="18">
        <v>0</v>
      </c>
      <c r="I593" s="28">
        <v>0</v>
      </c>
      <c r="J593" s="28" t="e">
        <f t="shared" si="39"/>
        <v>#DIV/0!</v>
      </c>
    </row>
    <row r="594" spans="1:10" ht="66.75" customHeight="1">
      <c r="A594" s="70"/>
      <c r="B594" s="72"/>
      <c r="C594" s="71"/>
      <c r="D594" s="18" t="s">
        <v>7</v>
      </c>
      <c r="E594" s="18">
        <v>0</v>
      </c>
      <c r="F594" s="18">
        <v>0</v>
      </c>
      <c r="G594" s="18">
        <v>0</v>
      </c>
      <c r="H594" s="18">
        <v>0</v>
      </c>
      <c r="I594" s="28">
        <v>0</v>
      </c>
      <c r="J594" s="28" t="e">
        <f t="shared" si="39"/>
        <v>#DIV/0!</v>
      </c>
    </row>
    <row r="595" spans="1:10" ht="96.75" customHeight="1">
      <c r="A595" s="70"/>
      <c r="B595" s="72"/>
      <c r="C595" s="71"/>
      <c r="D595" s="29" t="s">
        <v>190</v>
      </c>
      <c r="E595" s="18">
        <v>0</v>
      </c>
      <c r="F595" s="18">
        <v>0</v>
      </c>
      <c r="G595" s="18">
        <v>0</v>
      </c>
      <c r="H595" s="18">
        <v>0</v>
      </c>
      <c r="I595" s="28">
        <v>0</v>
      </c>
      <c r="J595" s="28" t="e">
        <f t="shared" si="39"/>
        <v>#DIV/0!</v>
      </c>
    </row>
    <row r="596" spans="1:10" ht="50.25" customHeight="1">
      <c r="A596" s="70"/>
      <c r="B596" s="72"/>
      <c r="C596" s="71"/>
      <c r="D596" s="18" t="s">
        <v>8</v>
      </c>
      <c r="E596" s="18">
        <v>250</v>
      </c>
      <c r="F596" s="18">
        <v>0</v>
      </c>
      <c r="G596" s="18">
        <v>0</v>
      </c>
      <c r="H596" s="18">
        <v>0</v>
      </c>
      <c r="I596" s="28">
        <v>0</v>
      </c>
      <c r="J596" s="28" t="e">
        <f t="shared" si="39"/>
        <v>#DIV/0!</v>
      </c>
    </row>
    <row r="597" spans="1:10" ht="56.25">
      <c r="A597" s="70"/>
      <c r="B597" s="72"/>
      <c r="C597" s="71"/>
      <c r="D597" s="18" t="s">
        <v>9</v>
      </c>
      <c r="E597" s="18">
        <v>50</v>
      </c>
      <c r="F597" s="18">
        <v>0</v>
      </c>
      <c r="G597" s="18">
        <v>0</v>
      </c>
      <c r="H597" s="18">
        <v>0</v>
      </c>
      <c r="I597" s="28">
        <v>0</v>
      </c>
      <c r="J597" s="28" t="e">
        <f t="shared" si="39"/>
        <v>#DIV/0!</v>
      </c>
    </row>
    <row r="598" spans="1:10" ht="18.75" customHeight="1">
      <c r="A598" s="70" t="s">
        <v>129</v>
      </c>
      <c r="B598" s="72" t="s">
        <v>130</v>
      </c>
      <c r="C598" s="71" t="s">
        <v>11</v>
      </c>
      <c r="D598" s="18" t="s">
        <v>5</v>
      </c>
      <c r="E598" s="18">
        <f>E599+E603+E604</f>
        <v>0</v>
      </c>
      <c r="F598" s="18">
        <f>F599+F603+F604</f>
        <v>0</v>
      </c>
      <c r="G598" s="18">
        <f>G599+G603+G604</f>
        <v>0</v>
      </c>
      <c r="H598" s="18">
        <f>H599+H603+H604</f>
        <v>0</v>
      </c>
      <c r="I598" s="28">
        <v>0</v>
      </c>
      <c r="J598" s="28" t="e">
        <f t="shared" si="39"/>
        <v>#DIV/0!</v>
      </c>
    </row>
    <row r="599" spans="1:10" ht="33" customHeight="1">
      <c r="A599" s="70"/>
      <c r="B599" s="72"/>
      <c r="C599" s="71"/>
      <c r="D599" s="18" t="s">
        <v>6</v>
      </c>
      <c r="E599" s="18">
        <v>0</v>
      </c>
      <c r="F599" s="18">
        <v>0</v>
      </c>
      <c r="G599" s="18">
        <v>0</v>
      </c>
      <c r="H599" s="18">
        <v>0</v>
      </c>
      <c r="I599" s="28">
        <v>0</v>
      </c>
      <c r="J599" s="28" t="e">
        <f t="shared" si="39"/>
        <v>#DIV/0!</v>
      </c>
    </row>
    <row r="600" spans="1:10" ht="75" customHeight="1">
      <c r="A600" s="70"/>
      <c r="B600" s="72"/>
      <c r="C600" s="71"/>
      <c r="D600" s="29" t="s">
        <v>189</v>
      </c>
      <c r="E600" s="18">
        <v>0</v>
      </c>
      <c r="F600" s="18">
        <v>0</v>
      </c>
      <c r="G600" s="18">
        <v>0</v>
      </c>
      <c r="H600" s="18">
        <v>0</v>
      </c>
      <c r="I600" s="28">
        <v>0</v>
      </c>
      <c r="J600" s="28" t="e">
        <f t="shared" si="39"/>
        <v>#DIV/0!</v>
      </c>
    </row>
    <row r="601" spans="1:10" ht="64.5" customHeight="1">
      <c r="A601" s="70"/>
      <c r="B601" s="72"/>
      <c r="C601" s="71"/>
      <c r="D601" s="18" t="s">
        <v>7</v>
      </c>
      <c r="E601" s="18">
        <v>0</v>
      </c>
      <c r="F601" s="18">
        <v>0</v>
      </c>
      <c r="G601" s="18">
        <v>0</v>
      </c>
      <c r="H601" s="18">
        <v>0</v>
      </c>
      <c r="I601" s="28">
        <v>0</v>
      </c>
      <c r="J601" s="28" t="e">
        <f t="shared" si="39"/>
        <v>#DIV/0!</v>
      </c>
    </row>
    <row r="602" spans="1:10" ht="97.5" customHeight="1">
      <c r="A602" s="70"/>
      <c r="B602" s="72"/>
      <c r="C602" s="71"/>
      <c r="D602" s="29" t="s">
        <v>190</v>
      </c>
      <c r="E602" s="18">
        <v>0</v>
      </c>
      <c r="F602" s="18">
        <v>0</v>
      </c>
      <c r="G602" s="18">
        <v>0</v>
      </c>
      <c r="H602" s="18">
        <v>0</v>
      </c>
      <c r="I602" s="28">
        <v>0</v>
      </c>
      <c r="J602" s="28" t="e">
        <f t="shared" si="39"/>
        <v>#DIV/0!</v>
      </c>
    </row>
    <row r="603" spans="1:10" ht="56.25">
      <c r="A603" s="70"/>
      <c r="B603" s="72"/>
      <c r="C603" s="71"/>
      <c r="D603" s="18" t="s">
        <v>8</v>
      </c>
      <c r="E603" s="18">
        <v>0</v>
      </c>
      <c r="F603" s="18">
        <v>0</v>
      </c>
      <c r="G603" s="18">
        <v>0</v>
      </c>
      <c r="H603" s="18">
        <v>0</v>
      </c>
      <c r="I603" s="28">
        <v>0</v>
      </c>
      <c r="J603" s="28" t="e">
        <f t="shared" si="39"/>
        <v>#DIV/0!</v>
      </c>
    </row>
    <row r="604" spans="1:10" ht="56.25">
      <c r="A604" s="70"/>
      <c r="B604" s="72"/>
      <c r="C604" s="71"/>
      <c r="D604" s="18" t="s">
        <v>9</v>
      </c>
      <c r="E604" s="18">
        <v>0</v>
      </c>
      <c r="F604" s="18">
        <v>0</v>
      </c>
      <c r="G604" s="18">
        <v>0</v>
      </c>
      <c r="H604" s="18">
        <v>0</v>
      </c>
      <c r="I604" s="28">
        <v>0</v>
      </c>
      <c r="J604" s="28" t="e">
        <f t="shared" si="39"/>
        <v>#DIV/0!</v>
      </c>
    </row>
    <row r="605" spans="1:10" ht="18.75" customHeight="1">
      <c r="A605" s="70" t="s">
        <v>131</v>
      </c>
      <c r="B605" s="72" t="s">
        <v>132</v>
      </c>
      <c r="C605" s="71" t="s">
        <v>11</v>
      </c>
      <c r="D605" s="18" t="s">
        <v>5</v>
      </c>
      <c r="E605" s="18">
        <f>E606+E610+E611</f>
        <v>10</v>
      </c>
      <c r="F605" s="18">
        <f>F606+F610+F611</f>
        <v>0</v>
      </c>
      <c r="G605" s="18">
        <f>G606+G610+G611</f>
        <v>0</v>
      </c>
      <c r="H605" s="18">
        <f>H606+H610+H611</f>
        <v>0</v>
      </c>
      <c r="I605" s="28">
        <v>0</v>
      </c>
      <c r="J605" s="28" t="e">
        <f t="shared" si="39"/>
        <v>#DIV/0!</v>
      </c>
    </row>
    <row r="606" spans="1:10" ht="30" customHeight="1">
      <c r="A606" s="70"/>
      <c r="B606" s="72"/>
      <c r="C606" s="71"/>
      <c r="D606" s="18" t="s">
        <v>6</v>
      </c>
      <c r="E606" s="18">
        <f>E613+E620</f>
        <v>0</v>
      </c>
      <c r="F606" s="18">
        <f>F613+F620</f>
        <v>0</v>
      </c>
      <c r="G606" s="18">
        <f>G613+G620</f>
        <v>0</v>
      </c>
      <c r="H606" s="18">
        <f>H613+H620</f>
        <v>0</v>
      </c>
      <c r="I606" s="28">
        <v>0</v>
      </c>
      <c r="J606" s="28" t="e">
        <f t="shared" si="39"/>
        <v>#DIV/0!</v>
      </c>
    </row>
    <row r="607" spans="1:10" ht="76.5" customHeight="1">
      <c r="A607" s="70"/>
      <c r="B607" s="72"/>
      <c r="C607" s="71"/>
      <c r="D607" s="29" t="s">
        <v>189</v>
      </c>
      <c r="E607" s="18">
        <v>0</v>
      </c>
      <c r="F607" s="18">
        <v>0</v>
      </c>
      <c r="G607" s="18">
        <v>0</v>
      </c>
      <c r="H607" s="18">
        <v>0</v>
      </c>
      <c r="I607" s="28">
        <v>0</v>
      </c>
      <c r="J607" s="28" t="e">
        <f t="shared" si="39"/>
        <v>#DIV/0!</v>
      </c>
    </row>
    <row r="608" spans="1:10" ht="65.25" customHeight="1">
      <c r="A608" s="70"/>
      <c r="B608" s="72"/>
      <c r="C608" s="71"/>
      <c r="D608" s="18" t="s">
        <v>7</v>
      </c>
      <c r="E608" s="18">
        <v>0</v>
      </c>
      <c r="F608" s="18">
        <v>0</v>
      </c>
      <c r="G608" s="18">
        <v>0</v>
      </c>
      <c r="H608" s="18">
        <v>0</v>
      </c>
      <c r="I608" s="28">
        <v>0</v>
      </c>
      <c r="J608" s="28" t="e">
        <f t="shared" si="39"/>
        <v>#DIV/0!</v>
      </c>
    </row>
    <row r="609" spans="1:10" ht="97.5" customHeight="1">
      <c r="A609" s="70"/>
      <c r="B609" s="72"/>
      <c r="C609" s="71"/>
      <c r="D609" s="29" t="s">
        <v>190</v>
      </c>
      <c r="E609" s="18">
        <v>0</v>
      </c>
      <c r="F609" s="18">
        <v>0</v>
      </c>
      <c r="G609" s="18">
        <v>0</v>
      </c>
      <c r="H609" s="18">
        <v>0</v>
      </c>
      <c r="I609" s="28">
        <v>0</v>
      </c>
      <c r="J609" s="28" t="e">
        <f t="shared" si="39"/>
        <v>#DIV/0!</v>
      </c>
    </row>
    <row r="610" spans="1:10" ht="39.75" customHeight="1">
      <c r="A610" s="70"/>
      <c r="B610" s="72"/>
      <c r="C610" s="71"/>
      <c r="D610" s="18" t="s">
        <v>8</v>
      </c>
      <c r="E610" s="18">
        <f>E617+E624</f>
        <v>10</v>
      </c>
      <c r="F610" s="18">
        <v>0</v>
      </c>
      <c r="G610" s="18">
        <f>G617+G624</f>
        <v>0</v>
      </c>
      <c r="H610" s="18">
        <f>H617+H624</f>
        <v>0</v>
      </c>
      <c r="I610" s="28">
        <v>0</v>
      </c>
      <c r="J610" s="28" t="e">
        <f t="shared" si="39"/>
        <v>#DIV/0!</v>
      </c>
    </row>
    <row r="611" spans="1:10" ht="66" customHeight="1">
      <c r="A611" s="70"/>
      <c r="B611" s="72"/>
      <c r="C611" s="71"/>
      <c r="D611" s="18" t="s">
        <v>9</v>
      </c>
      <c r="E611" s="18">
        <f>E618+E625</f>
        <v>0</v>
      </c>
      <c r="F611" s="18">
        <f>F618+F625</f>
        <v>0</v>
      </c>
      <c r="G611" s="18">
        <f>G618+G625</f>
        <v>0</v>
      </c>
      <c r="H611" s="18">
        <f>H618+H625</f>
        <v>0</v>
      </c>
      <c r="I611" s="28">
        <v>0</v>
      </c>
      <c r="J611" s="28" t="e">
        <f t="shared" si="39"/>
        <v>#DIV/0!</v>
      </c>
    </row>
    <row r="612" spans="1:10" ht="18.75" customHeight="1">
      <c r="A612" s="70" t="s">
        <v>133</v>
      </c>
      <c r="B612" s="72" t="s">
        <v>134</v>
      </c>
      <c r="C612" s="71" t="s">
        <v>11</v>
      </c>
      <c r="D612" s="18" t="s">
        <v>5</v>
      </c>
      <c r="E612" s="18">
        <f>E613+E617+E618</f>
        <v>10</v>
      </c>
      <c r="F612" s="18">
        <f>F613+F617+F618</f>
        <v>0</v>
      </c>
      <c r="G612" s="18">
        <f>G613+G617+G618</f>
        <v>0</v>
      </c>
      <c r="H612" s="18">
        <f>H613+H617+H618</f>
        <v>0</v>
      </c>
      <c r="I612" s="28">
        <v>0</v>
      </c>
      <c r="J612" s="28" t="e">
        <f t="shared" si="39"/>
        <v>#DIV/0!</v>
      </c>
    </row>
    <row r="613" spans="1:10" ht="26.25" customHeight="1">
      <c r="A613" s="70"/>
      <c r="B613" s="72"/>
      <c r="C613" s="71"/>
      <c r="D613" s="18" t="s">
        <v>6</v>
      </c>
      <c r="E613" s="18">
        <v>0</v>
      </c>
      <c r="F613" s="18">
        <v>0</v>
      </c>
      <c r="G613" s="18">
        <v>0</v>
      </c>
      <c r="H613" s="18">
        <v>0</v>
      </c>
      <c r="I613" s="28">
        <v>0</v>
      </c>
      <c r="J613" s="28" t="e">
        <f t="shared" si="39"/>
        <v>#DIV/0!</v>
      </c>
    </row>
    <row r="614" spans="1:10" ht="77.25" customHeight="1">
      <c r="A614" s="70"/>
      <c r="B614" s="72"/>
      <c r="C614" s="71"/>
      <c r="D614" s="29" t="s">
        <v>189</v>
      </c>
      <c r="E614" s="18">
        <v>0</v>
      </c>
      <c r="F614" s="18">
        <v>0</v>
      </c>
      <c r="G614" s="18">
        <v>0</v>
      </c>
      <c r="H614" s="18">
        <v>0</v>
      </c>
      <c r="I614" s="28">
        <v>0</v>
      </c>
      <c r="J614" s="28" t="e">
        <f t="shared" si="39"/>
        <v>#DIV/0!</v>
      </c>
    </row>
    <row r="615" spans="1:10" ht="71.25" customHeight="1">
      <c r="A615" s="70"/>
      <c r="B615" s="72"/>
      <c r="C615" s="71"/>
      <c r="D615" s="18" t="s">
        <v>7</v>
      </c>
      <c r="E615" s="18">
        <v>0</v>
      </c>
      <c r="F615" s="18">
        <v>0</v>
      </c>
      <c r="G615" s="18">
        <v>0</v>
      </c>
      <c r="H615" s="18">
        <v>0</v>
      </c>
      <c r="I615" s="28">
        <v>0</v>
      </c>
      <c r="J615" s="28" t="e">
        <f t="shared" si="39"/>
        <v>#DIV/0!</v>
      </c>
    </row>
    <row r="616" spans="1:10" ht="95.25" customHeight="1">
      <c r="A616" s="70"/>
      <c r="B616" s="72"/>
      <c r="C616" s="71"/>
      <c r="D616" s="29" t="s">
        <v>190</v>
      </c>
      <c r="E616" s="18">
        <v>0</v>
      </c>
      <c r="F616" s="18">
        <v>0</v>
      </c>
      <c r="G616" s="18">
        <v>0</v>
      </c>
      <c r="H616" s="18">
        <v>0</v>
      </c>
      <c r="I616" s="28">
        <v>0</v>
      </c>
      <c r="J616" s="28" t="e">
        <f t="shared" si="39"/>
        <v>#DIV/0!</v>
      </c>
    </row>
    <row r="617" spans="1:10" ht="56.25">
      <c r="A617" s="70"/>
      <c r="B617" s="72"/>
      <c r="C617" s="71"/>
      <c r="D617" s="18" t="s">
        <v>8</v>
      </c>
      <c r="E617" s="18">
        <v>10</v>
      </c>
      <c r="F617" s="18">
        <v>0</v>
      </c>
      <c r="G617" s="18">
        <v>0</v>
      </c>
      <c r="H617" s="18">
        <v>0</v>
      </c>
      <c r="I617" s="28">
        <v>0</v>
      </c>
      <c r="J617" s="28" t="e">
        <f t="shared" si="39"/>
        <v>#DIV/0!</v>
      </c>
    </row>
    <row r="618" spans="1:10" ht="60" customHeight="1">
      <c r="A618" s="70"/>
      <c r="B618" s="72"/>
      <c r="C618" s="71"/>
      <c r="D618" s="18" t="s">
        <v>9</v>
      </c>
      <c r="E618" s="18">
        <v>0</v>
      </c>
      <c r="F618" s="18">
        <v>0</v>
      </c>
      <c r="G618" s="18">
        <v>0</v>
      </c>
      <c r="H618" s="18">
        <v>0</v>
      </c>
      <c r="I618" s="28">
        <v>0</v>
      </c>
      <c r="J618" s="28" t="e">
        <f t="shared" si="39"/>
        <v>#DIV/0!</v>
      </c>
    </row>
    <row r="619" spans="1:10" ht="18.75" customHeight="1">
      <c r="A619" s="70" t="s">
        <v>135</v>
      </c>
      <c r="B619" s="72" t="s">
        <v>136</v>
      </c>
      <c r="C619" s="71" t="s">
        <v>137</v>
      </c>
      <c r="D619" s="18" t="s">
        <v>5</v>
      </c>
      <c r="E619" s="18">
        <f>E620+E624+E625</f>
        <v>0</v>
      </c>
      <c r="F619" s="18">
        <f>F620+F624+F625</f>
        <v>0</v>
      </c>
      <c r="G619" s="18">
        <f>G620+G624+G625</f>
        <v>0</v>
      </c>
      <c r="H619" s="18">
        <f>H620+H624+H625</f>
        <v>0</v>
      </c>
      <c r="I619" s="28">
        <v>0</v>
      </c>
      <c r="J619" s="28" t="e">
        <f t="shared" si="39"/>
        <v>#DIV/0!</v>
      </c>
    </row>
    <row r="620" spans="1:10" ht="33" customHeight="1">
      <c r="A620" s="70"/>
      <c r="B620" s="72"/>
      <c r="C620" s="71"/>
      <c r="D620" s="18" t="s">
        <v>6</v>
      </c>
      <c r="E620" s="18">
        <v>0</v>
      </c>
      <c r="F620" s="18">
        <v>0</v>
      </c>
      <c r="G620" s="18">
        <v>0</v>
      </c>
      <c r="H620" s="18">
        <v>0</v>
      </c>
      <c r="I620" s="28">
        <v>0</v>
      </c>
      <c r="J620" s="28" t="e">
        <f t="shared" si="39"/>
        <v>#DIV/0!</v>
      </c>
    </row>
    <row r="621" spans="1:10" ht="78.75" customHeight="1">
      <c r="A621" s="70"/>
      <c r="B621" s="72"/>
      <c r="C621" s="71"/>
      <c r="D621" s="29" t="s">
        <v>189</v>
      </c>
      <c r="E621" s="18">
        <v>0</v>
      </c>
      <c r="F621" s="18">
        <v>0</v>
      </c>
      <c r="G621" s="18">
        <v>0</v>
      </c>
      <c r="H621" s="18">
        <v>0</v>
      </c>
      <c r="I621" s="28">
        <v>0</v>
      </c>
      <c r="J621" s="28" t="e">
        <f t="shared" si="39"/>
        <v>#DIV/0!</v>
      </c>
    </row>
    <row r="622" spans="1:10" ht="60" customHeight="1">
      <c r="A622" s="70"/>
      <c r="B622" s="72"/>
      <c r="C622" s="71"/>
      <c r="D622" s="18" t="s">
        <v>7</v>
      </c>
      <c r="E622" s="18">
        <v>0</v>
      </c>
      <c r="F622" s="18">
        <v>0</v>
      </c>
      <c r="G622" s="18">
        <v>0</v>
      </c>
      <c r="H622" s="18">
        <v>0</v>
      </c>
      <c r="I622" s="28">
        <v>0</v>
      </c>
      <c r="J622" s="28" t="e">
        <f t="shared" si="39"/>
        <v>#DIV/0!</v>
      </c>
    </row>
    <row r="623" spans="1:10" ht="99.75" customHeight="1">
      <c r="A623" s="70"/>
      <c r="B623" s="72"/>
      <c r="C623" s="71"/>
      <c r="D623" s="29" t="s">
        <v>190</v>
      </c>
      <c r="E623" s="18">
        <v>0</v>
      </c>
      <c r="F623" s="18">
        <v>0</v>
      </c>
      <c r="G623" s="18">
        <v>0</v>
      </c>
      <c r="H623" s="18">
        <v>0</v>
      </c>
      <c r="I623" s="28">
        <v>0</v>
      </c>
      <c r="J623" s="28" t="e">
        <f t="shared" si="39"/>
        <v>#DIV/0!</v>
      </c>
    </row>
    <row r="624" spans="1:10" ht="56.25">
      <c r="A624" s="70"/>
      <c r="B624" s="72"/>
      <c r="C624" s="71"/>
      <c r="D624" s="18" t="s">
        <v>8</v>
      </c>
      <c r="E624" s="18">
        <v>0</v>
      </c>
      <c r="F624" s="18">
        <v>0</v>
      </c>
      <c r="G624" s="18">
        <v>0</v>
      </c>
      <c r="H624" s="18">
        <v>0</v>
      </c>
      <c r="I624" s="28">
        <v>0</v>
      </c>
      <c r="J624" s="28" t="e">
        <f t="shared" si="39"/>
        <v>#DIV/0!</v>
      </c>
    </row>
    <row r="625" spans="1:10" ht="60" customHeight="1">
      <c r="A625" s="70"/>
      <c r="B625" s="72"/>
      <c r="C625" s="71"/>
      <c r="D625" s="18" t="s">
        <v>9</v>
      </c>
      <c r="E625" s="18">
        <v>0</v>
      </c>
      <c r="F625" s="18">
        <v>0</v>
      </c>
      <c r="G625" s="18">
        <v>0</v>
      </c>
      <c r="H625" s="18">
        <v>0</v>
      </c>
      <c r="I625" s="28">
        <v>0</v>
      </c>
      <c r="J625" s="28" t="e">
        <f t="shared" si="39"/>
        <v>#DIV/0!</v>
      </c>
    </row>
    <row r="626" spans="1:10" ht="18.75" customHeight="1">
      <c r="A626" s="70" t="s">
        <v>138</v>
      </c>
      <c r="B626" s="72" t="s">
        <v>139</v>
      </c>
      <c r="C626" s="71" t="s">
        <v>11</v>
      </c>
      <c r="D626" s="18" t="s">
        <v>5</v>
      </c>
      <c r="E626" s="18">
        <f>E627+E631+E632</f>
        <v>0</v>
      </c>
      <c r="F626" s="18">
        <f>F627+F631+F632</f>
        <v>0</v>
      </c>
      <c r="G626" s="18">
        <f>G627+G631+G632</f>
        <v>0</v>
      </c>
      <c r="H626" s="18">
        <f>H627+H631+H632</f>
        <v>0</v>
      </c>
      <c r="I626" s="28">
        <v>0</v>
      </c>
      <c r="J626" s="28" t="e">
        <f aca="true" t="shared" si="40" ref="J626:J689">H626/F626*100</f>
        <v>#DIV/0!</v>
      </c>
    </row>
    <row r="627" spans="1:10" ht="28.5" customHeight="1">
      <c r="A627" s="70"/>
      <c r="B627" s="72"/>
      <c r="C627" s="71"/>
      <c r="D627" s="18" t="s">
        <v>6</v>
      </c>
      <c r="E627" s="18">
        <f>E634</f>
        <v>0</v>
      </c>
      <c r="F627" s="18">
        <f>F634</f>
        <v>0</v>
      </c>
      <c r="G627" s="18">
        <f>G634</f>
        <v>0</v>
      </c>
      <c r="H627" s="18">
        <f>H634</f>
        <v>0</v>
      </c>
      <c r="I627" s="28">
        <v>0</v>
      </c>
      <c r="J627" s="28" t="e">
        <f t="shared" si="40"/>
        <v>#DIV/0!</v>
      </c>
    </row>
    <row r="628" spans="1:10" ht="71.25" customHeight="1">
      <c r="A628" s="70"/>
      <c r="B628" s="72"/>
      <c r="C628" s="71"/>
      <c r="D628" s="29" t="s">
        <v>189</v>
      </c>
      <c r="E628" s="18">
        <v>0</v>
      </c>
      <c r="F628" s="18">
        <v>0</v>
      </c>
      <c r="G628" s="18">
        <v>0</v>
      </c>
      <c r="H628" s="18">
        <v>0</v>
      </c>
      <c r="I628" s="28">
        <v>0</v>
      </c>
      <c r="J628" s="28" t="e">
        <f t="shared" si="40"/>
        <v>#DIV/0!</v>
      </c>
    </row>
    <row r="629" spans="1:10" ht="62.25" customHeight="1">
      <c r="A629" s="70"/>
      <c r="B629" s="72"/>
      <c r="C629" s="71"/>
      <c r="D629" s="18" t="s">
        <v>7</v>
      </c>
      <c r="E629" s="18">
        <v>0</v>
      </c>
      <c r="F629" s="18">
        <v>0</v>
      </c>
      <c r="G629" s="18">
        <v>0</v>
      </c>
      <c r="H629" s="18">
        <v>0</v>
      </c>
      <c r="I629" s="28">
        <v>0</v>
      </c>
      <c r="J629" s="28" t="e">
        <f t="shared" si="40"/>
        <v>#DIV/0!</v>
      </c>
    </row>
    <row r="630" spans="1:10" ht="91.5" customHeight="1">
      <c r="A630" s="70"/>
      <c r="B630" s="72"/>
      <c r="C630" s="71"/>
      <c r="D630" s="29" t="s">
        <v>190</v>
      </c>
      <c r="E630" s="18">
        <v>0</v>
      </c>
      <c r="F630" s="18">
        <v>0</v>
      </c>
      <c r="G630" s="18">
        <v>0</v>
      </c>
      <c r="H630" s="18">
        <v>0</v>
      </c>
      <c r="I630" s="28">
        <v>0</v>
      </c>
      <c r="J630" s="28" t="e">
        <f t="shared" si="40"/>
        <v>#DIV/0!</v>
      </c>
    </row>
    <row r="631" spans="1:10" ht="56.25">
      <c r="A631" s="70"/>
      <c r="B631" s="72"/>
      <c r="C631" s="71"/>
      <c r="D631" s="18" t="s">
        <v>8</v>
      </c>
      <c r="E631" s="18">
        <f aca="true" t="shared" si="41" ref="E631:G632">E638</f>
        <v>0</v>
      </c>
      <c r="F631" s="18">
        <f t="shared" si="41"/>
        <v>0</v>
      </c>
      <c r="G631" s="18">
        <f t="shared" si="41"/>
        <v>0</v>
      </c>
      <c r="H631" s="18">
        <f>H638</f>
        <v>0</v>
      </c>
      <c r="I631" s="28">
        <v>0</v>
      </c>
      <c r="J631" s="28" t="e">
        <f t="shared" si="40"/>
        <v>#DIV/0!</v>
      </c>
    </row>
    <row r="632" spans="1:10" ht="69.75" customHeight="1">
      <c r="A632" s="70"/>
      <c r="B632" s="72"/>
      <c r="C632" s="71"/>
      <c r="D632" s="18" t="s">
        <v>9</v>
      </c>
      <c r="E632" s="18">
        <f t="shared" si="41"/>
        <v>0</v>
      </c>
      <c r="F632" s="18">
        <f t="shared" si="41"/>
        <v>0</v>
      </c>
      <c r="G632" s="18">
        <f t="shared" si="41"/>
        <v>0</v>
      </c>
      <c r="H632" s="18">
        <f>H639</f>
        <v>0</v>
      </c>
      <c r="I632" s="28">
        <v>0</v>
      </c>
      <c r="J632" s="28" t="e">
        <f t="shared" si="40"/>
        <v>#DIV/0!</v>
      </c>
    </row>
    <row r="633" spans="1:10" ht="18.75" customHeight="1">
      <c r="A633" s="70" t="s">
        <v>140</v>
      </c>
      <c r="B633" s="72" t="s">
        <v>141</v>
      </c>
      <c r="C633" s="71" t="s">
        <v>11</v>
      </c>
      <c r="D633" s="18" t="s">
        <v>5</v>
      </c>
      <c r="E633" s="18">
        <f>E634+E638+E639</f>
        <v>0</v>
      </c>
      <c r="F633" s="18">
        <f>F634+F638+F639</f>
        <v>0</v>
      </c>
      <c r="G633" s="18">
        <f>G634+G638+G639</f>
        <v>0</v>
      </c>
      <c r="H633" s="18">
        <f>H634+H638+H639</f>
        <v>0</v>
      </c>
      <c r="I633" s="28">
        <v>0</v>
      </c>
      <c r="J633" s="28" t="e">
        <f t="shared" si="40"/>
        <v>#DIV/0!</v>
      </c>
    </row>
    <row r="634" spans="1:10" ht="26.25" customHeight="1">
      <c r="A634" s="70"/>
      <c r="B634" s="72"/>
      <c r="C634" s="71"/>
      <c r="D634" s="18" t="s">
        <v>6</v>
      </c>
      <c r="E634" s="18">
        <v>0</v>
      </c>
      <c r="F634" s="18">
        <v>0</v>
      </c>
      <c r="G634" s="18">
        <v>0</v>
      </c>
      <c r="H634" s="18">
        <v>0</v>
      </c>
      <c r="I634" s="28">
        <v>0</v>
      </c>
      <c r="J634" s="28" t="e">
        <f t="shared" si="40"/>
        <v>#DIV/0!</v>
      </c>
    </row>
    <row r="635" spans="1:10" ht="77.25" customHeight="1">
      <c r="A635" s="70"/>
      <c r="B635" s="72"/>
      <c r="C635" s="71"/>
      <c r="D635" s="29" t="s">
        <v>189</v>
      </c>
      <c r="E635" s="18">
        <v>0</v>
      </c>
      <c r="F635" s="18">
        <v>0</v>
      </c>
      <c r="G635" s="18">
        <v>0</v>
      </c>
      <c r="H635" s="18">
        <v>0</v>
      </c>
      <c r="I635" s="28">
        <v>0</v>
      </c>
      <c r="J635" s="28" t="e">
        <f t="shared" si="40"/>
        <v>#DIV/0!</v>
      </c>
    </row>
    <row r="636" spans="1:10" ht="59.25" customHeight="1">
      <c r="A636" s="70"/>
      <c r="B636" s="72"/>
      <c r="C636" s="71"/>
      <c r="D636" s="18" t="s">
        <v>7</v>
      </c>
      <c r="E636" s="18">
        <v>0</v>
      </c>
      <c r="F636" s="18">
        <v>0</v>
      </c>
      <c r="G636" s="18">
        <v>0</v>
      </c>
      <c r="H636" s="18">
        <v>0</v>
      </c>
      <c r="I636" s="28">
        <v>0</v>
      </c>
      <c r="J636" s="28" t="e">
        <f t="shared" si="40"/>
        <v>#DIV/0!</v>
      </c>
    </row>
    <row r="637" spans="1:10" ht="96" customHeight="1">
      <c r="A637" s="70"/>
      <c r="B637" s="72"/>
      <c r="C637" s="71"/>
      <c r="D637" s="29" t="s">
        <v>190</v>
      </c>
      <c r="E637" s="18">
        <v>0</v>
      </c>
      <c r="F637" s="18">
        <v>0</v>
      </c>
      <c r="G637" s="18">
        <v>0</v>
      </c>
      <c r="H637" s="18">
        <v>0</v>
      </c>
      <c r="I637" s="28">
        <v>0</v>
      </c>
      <c r="J637" s="28" t="e">
        <f t="shared" si="40"/>
        <v>#DIV/0!</v>
      </c>
    </row>
    <row r="638" spans="1:10" ht="38.25" customHeight="1">
      <c r="A638" s="70"/>
      <c r="B638" s="72"/>
      <c r="C638" s="71"/>
      <c r="D638" s="18" t="s">
        <v>8</v>
      </c>
      <c r="E638" s="18">
        <v>0</v>
      </c>
      <c r="F638" s="18">
        <v>0</v>
      </c>
      <c r="G638" s="18">
        <v>0</v>
      </c>
      <c r="H638" s="18">
        <v>0</v>
      </c>
      <c r="I638" s="28">
        <v>0</v>
      </c>
      <c r="J638" s="28" t="e">
        <f t="shared" si="40"/>
        <v>#DIV/0!</v>
      </c>
    </row>
    <row r="639" spans="1:10" ht="56.25">
      <c r="A639" s="70"/>
      <c r="B639" s="72"/>
      <c r="C639" s="71"/>
      <c r="D639" s="18" t="s">
        <v>9</v>
      </c>
      <c r="E639" s="18">
        <v>0</v>
      </c>
      <c r="F639" s="18">
        <v>0</v>
      </c>
      <c r="G639" s="18">
        <v>0</v>
      </c>
      <c r="H639" s="18">
        <v>0</v>
      </c>
      <c r="I639" s="28">
        <v>0</v>
      </c>
      <c r="J639" s="28" t="e">
        <f t="shared" si="40"/>
        <v>#DIV/0!</v>
      </c>
    </row>
    <row r="640" spans="1:10" ht="18.75" customHeight="1">
      <c r="A640" s="70" t="s">
        <v>142</v>
      </c>
      <c r="B640" s="72" t="s">
        <v>143</v>
      </c>
      <c r="C640" s="71" t="s">
        <v>11</v>
      </c>
      <c r="D640" s="18" t="s">
        <v>5</v>
      </c>
      <c r="E640" s="18">
        <f>E641+E643+E645+E646</f>
        <v>20618.9</v>
      </c>
      <c r="F640" s="18">
        <f>F641+F643+F645+F646</f>
        <v>20134</v>
      </c>
      <c r="G640" s="18">
        <f>G641+G643+G645+G646</f>
        <v>9289.9</v>
      </c>
      <c r="H640" s="18">
        <f>H641+H643+H645+H646</f>
        <v>9289.9</v>
      </c>
      <c r="I640" s="28">
        <f>G640/E640*100</f>
        <v>45.05526482984058</v>
      </c>
      <c r="J640" s="28">
        <f t="shared" si="40"/>
        <v>46.14035959074202</v>
      </c>
    </row>
    <row r="641" spans="1:10" ht="25.5" customHeight="1">
      <c r="A641" s="70"/>
      <c r="B641" s="72"/>
      <c r="C641" s="71"/>
      <c r="D641" s="18" t="s">
        <v>6</v>
      </c>
      <c r="E641" s="18">
        <f>E648+E669+E683+E697+E718</f>
        <v>20618.9</v>
      </c>
      <c r="F641" s="18">
        <f>F648+F669+F683+F697+F718</f>
        <v>20134</v>
      </c>
      <c r="G641" s="18">
        <f>G648+G669+G683+G697+G718</f>
        <v>9289.9</v>
      </c>
      <c r="H641" s="18">
        <f aca="true" t="shared" si="42" ref="G641:H643">H648+H669+H683+H697+H718</f>
        <v>9289.9</v>
      </c>
      <c r="I641" s="28">
        <f>G641/E641*100</f>
        <v>45.05526482984058</v>
      </c>
      <c r="J641" s="28">
        <f t="shared" si="40"/>
        <v>46.14035959074202</v>
      </c>
    </row>
    <row r="642" spans="1:10" ht="77.25" customHeight="1">
      <c r="A642" s="70"/>
      <c r="B642" s="72"/>
      <c r="C642" s="71"/>
      <c r="D642" s="29" t="s">
        <v>189</v>
      </c>
      <c r="E642" s="18">
        <f>E649+E670+E684+E698+E719</f>
        <v>0</v>
      </c>
      <c r="F642" s="18">
        <f>F649+F670+F684+F698+F719</f>
        <v>0</v>
      </c>
      <c r="G642" s="18">
        <f t="shared" si="42"/>
        <v>0</v>
      </c>
      <c r="H642" s="18">
        <f t="shared" si="42"/>
        <v>0</v>
      </c>
      <c r="I642" s="28">
        <v>0</v>
      </c>
      <c r="J642" s="28" t="e">
        <f t="shared" si="40"/>
        <v>#DIV/0!</v>
      </c>
    </row>
    <row r="643" spans="1:10" ht="56.25">
      <c r="A643" s="70"/>
      <c r="B643" s="72"/>
      <c r="C643" s="71"/>
      <c r="D643" s="18" t="s">
        <v>7</v>
      </c>
      <c r="E643" s="18">
        <f>E650+E671+E685+E699+E720</f>
        <v>0</v>
      </c>
      <c r="F643" s="18">
        <f>F650+F671+F685+F699+F720</f>
        <v>0</v>
      </c>
      <c r="G643" s="18">
        <f t="shared" si="42"/>
        <v>0</v>
      </c>
      <c r="H643" s="18">
        <f t="shared" si="42"/>
        <v>0</v>
      </c>
      <c r="I643" s="28">
        <v>0</v>
      </c>
      <c r="J643" s="28" t="e">
        <f t="shared" si="40"/>
        <v>#DIV/0!</v>
      </c>
    </row>
    <row r="644" spans="1:10" ht="97.5" customHeight="1">
      <c r="A644" s="70"/>
      <c r="B644" s="72"/>
      <c r="C644" s="71"/>
      <c r="D644" s="29" t="s">
        <v>190</v>
      </c>
      <c r="E644" s="18">
        <v>0</v>
      </c>
      <c r="F644" s="18">
        <v>0</v>
      </c>
      <c r="G644" s="18">
        <v>0</v>
      </c>
      <c r="H644" s="18">
        <v>0</v>
      </c>
      <c r="I644" s="28">
        <v>0</v>
      </c>
      <c r="J644" s="28" t="e">
        <f t="shared" si="40"/>
        <v>#DIV/0!</v>
      </c>
    </row>
    <row r="645" spans="1:10" ht="56.25">
      <c r="A645" s="70"/>
      <c r="B645" s="72"/>
      <c r="C645" s="71"/>
      <c r="D645" s="18" t="s">
        <v>8</v>
      </c>
      <c r="E645" s="18">
        <f aca="true" t="shared" si="43" ref="E645:G646">E652+E673+E687+E701+E722</f>
        <v>0</v>
      </c>
      <c r="F645" s="18">
        <f t="shared" si="43"/>
        <v>0</v>
      </c>
      <c r="G645" s="18">
        <f t="shared" si="43"/>
        <v>0</v>
      </c>
      <c r="H645" s="18">
        <f>H652+H673+H687+H701+H722</f>
        <v>0</v>
      </c>
      <c r="I645" s="28">
        <v>0</v>
      </c>
      <c r="J645" s="28" t="e">
        <f t="shared" si="40"/>
        <v>#DIV/0!</v>
      </c>
    </row>
    <row r="646" spans="1:10" ht="56.25">
      <c r="A646" s="70"/>
      <c r="B646" s="72"/>
      <c r="C646" s="71"/>
      <c r="D646" s="18" t="s">
        <v>9</v>
      </c>
      <c r="E646" s="18">
        <f t="shared" si="43"/>
        <v>0</v>
      </c>
      <c r="F646" s="18">
        <f t="shared" si="43"/>
        <v>0</v>
      </c>
      <c r="G646" s="18">
        <f t="shared" si="43"/>
        <v>0</v>
      </c>
      <c r="H646" s="18">
        <f>H653+H674+H688+H702+H723</f>
        <v>0</v>
      </c>
      <c r="I646" s="28">
        <v>0</v>
      </c>
      <c r="J646" s="28" t="e">
        <f t="shared" si="40"/>
        <v>#DIV/0!</v>
      </c>
    </row>
    <row r="647" spans="1:10" ht="18.75" customHeight="1">
      <c r="A647" s="70" t="s">
        <v>144</v>
      </c>
      <c r="B647" s="72" t="s">
        <v>145</v>
      </c>
      <c r="C647" s="71" t="s">
        <v>11</v>
      </c>
      <c r="D647" s="18" t="s">
        <v>5</v>
      </c>
      <c r="E647" s="18">
        <f>E648+E650+E652+E653</f>
        <v>504.5</v>
      </c>
      <c r="F647" s="18">
        <f>F648+F650+F652+F653</f>
        <v>423.6</v>
      </c>
      <c r="G647" s="18">
        <f>G648+G650+G652+G653</f>
        <v>106.6</v>
      </c>
      <c r="H647" s="18">
        <f>H648+H650+H652+H653</f>
        <v>106.6</v>
      </c>
      <c r="I647" s="28">
        <f>G647/E647*100</f>
        <v>21.129831516352823</v>
      </c>
      <c r="J647" s="28">
        <f t="shared" si="40"/>
        <v>25.165250236071763</v>
      </c>
    </row>
    <row r="648" spans="1:10" ht="33" customHeight="1">
      <c r="A648" s="70"/>
      <c r="B648" s="72"/>
      <c r="C648" s="71"/>
      <c r="D648" s="18" t="s">
        <v>6</v>
      </c>
      <c r="E648" s="18">
        <f aca="true" t="shared" si="44" ref="E648:H650">E655+E662</f>
        <v>504.5</v>
      </c>
      <c r="F648" s="18">
        <f t="shared" si="44"/>
        <v>423.6</v>
      </c>
      <c r="G648" s="18">
        <f t="shared" si="44"/>
        <v>106.6</v>
      </c>
      <c r="H648" s="18">
        <f t="shared" si="44"/>
        <v>106.6</v>
      </c>
      <c r="I648" s="28">
        <f>G648/E648*100</f>
        <v>21.129831516352823</v>
      </c>
      <c r="J648" s="28">
        <f t="shared" si="40"/>
        <v>25.165250236071763</v>
      </c>
    </row>
    <row r="649" spans="1:10" ht="76.5" customHeight="1">
      <c r="A649" s="70"/>
      <c r="B649" s="72"/>
      <c r="C649" s="71"/>
      <c r="D649" s="29" t="s">
        <v>189</v>
      </c>
      <c r="E649" s="18">
        <f t="shared" si="44"/>
        <v>0</v>
      </c>
      <c r="F649" s="18">
        <f t="shared" si="44"/>
        <v>0</v>
      </c>
      <c r="G649" s="18">
        <f t="shared" si="44"/>
        <v>0</v>
      </c>
      <c r="H649" s="18">
        <f t="shared" si="44"/>
        <v>0</v>
      </c>
      <c r="I649" s="28">
        <v>0</v>
      </c>
      <c r="J649" s="28" t="e">
        <f t="shared" si="40"/>
        <v>#DIV/0!</v>
      </c>
    </row>
    <row r="650" spans="1:10" ht="56.25">
      <c r="A650" s="70"/>
      <c r="B650" s="72"/>
      <c r="C650" s="71"/>
      <c r="D650" s="18" t="s">
        <v>7</v>
      </c>
      <c r="E650" s="18">
        <f t="shared" si="44"/>
        <v>0</v>
      </c>
      <c r="F650" s="18">
        <f t="shared" si="44"/>
        <v>0</v>
      </c>
      <c r="G650" s="18">
        <f t="shared" si="44"/>
        <v>0</v>
      </c>
      <c r="H650" s="18">
        <f t="shared" si="44"/>
        <v>0</v>
      </c>
      <c r="I650" s="28">
        <v>0</v>
      </c>
      <c r="J650" s="28" t="e">
        <f t="shared" si="40"/>
        <v>#DIV/0!</v>
      </c>
    </row>
    <row r="651" spans="1:10" ht="99" customHeight="1">
      <c r="A651" s="70"/>
      <c r="B651" s="72"/>
      <c r="C651" s="71"/>
      <c r="D651" s="29" t="s">
        <v>190</v>
      </c>
      <c r="E651" s="18">
        <v>0</v>
      </c>
      <c r="F651" s="18">
        <v>0</v>
      </c>
      <c r="G651" s="18">
        <v>0</v>
      </c>
      <c r="H651" s="18">
        <v>0</v>
      </c>
      <c r="I651" s="28">
        <v>0</v>
      </c>
      <c r="J651" s="28" t="e">
        <f t="shared" si="40"/>
        <v>#DIV/0!</v>
      </c>
    </row>
    <row r="652" spans="1:10" ht="56.25">
      <c r="A652" s="70"/>
      <c r="B652" s="72"/>
      <c r="C652" s="71"/>
      <c r="D652" s="18" t="s">
        <v>8</v>
      </c>
      <c r="E652" s="18">
        <f aca="true" t="shared" si="45" ref="E652:H653">E659+E666</f>
        <v>0</v>
      </c>
      <c r="F652" s="18">
        <f t="shared" si="45"/>
        <v>0</v>
      </c>
      <c r="G652" s="18">
        <f t="shared" si="45"/>
        <v>0</v>
      </c>
      <c r="H652" s="18">
        <f t="shared" si="45"/>
        <v>0</v>
      </c>
      <c r="I652" s="28">
        <v>0</v>
      </c>
      <c r="J652" s="28" t="e">
        <f t="shared" si="40"/>
        <v>#DIV/0!</v>
      </c>
    </row>
    <row r="653" spans="1:10" ht="63" customHeight="1">
      <c r="A653" s="70"/>
      <c r="B653" s="72"/>
      <c r="C653" s="71"/>
      <c r="D653" s="18" t="s">
        <v>9</v>
      </c>
      <c r="E653" s="18">
        <f t="shared" si="45"/>
        <v>0</v>
      </c>
      <c r="F653" s="18">
        <f t="shared" si="45"/>
        <v>0</v>
      </c>
      <c r="G653" s="18">
        <f t="shared" si="45"/>
        <v>0</v>
      </c>
      <c r="H653" s="18">
        <f t="shared" si="45"/>
        <v>0</v>
      </c>
      <c r="I653" s="28">
        <v>0</v>
      </c>
      <c r="J653" s="28" t="e">
        <f t="shared" si="40"/>
        <v>#DIV/0!</v>
      </c>
    </row>
    <row r="654" spans="1:10" ht="18.75" customHeight="1">
      <c r="A654" s="70" t="s">
        <v>146</v>
      </c>
      <c r="B654" s="72" t="s">
        <v>147</v>
      </c>
      <c r="C654" s="71" t="s">
        <v>11</v>
      </c>
      <c r="D654" s="18" t="s">
        <v>5</v>
      </c>
      <c r="E654" s="18">
        <f>E655+E657+E659+E660</f>
        <v>80</v>
      </c>
      <c r="F654" s="18">
        <f>F655+F657+F659+F660</f>
        <v>80</v>
      </c>
      <c r="G654" s="18">
        <f>G655+G657+G659+G660</f>
        <v>0</v>
      </c>
      <c r="H654" s="18">
        <f>H655+H657+H659+H660</f>
        <v>0</v>
      </c>
      <c r="I654" s="28">
        <v>0</v>
      </c>
      <c r="J654" s="28">
        <f t="shared" si="40"/>
        <v>0</v>
      </c>
    </row>
    <row r="655" spans="1:10" ht="27.75" customHeight="1">
      <c r="A655" s="70"/>
      <c r="B655" s="72"/>
      <c r="C655" s="71"/>
      <c r="D655" s="18" t="s">
        <v>6</v>
      </c>
      <c r="E655" s="18">
        <v>80</v>
      </c>
      <c r="F655" s="18">
        <v>80</v>
      </c>
      <c r="G655" s="28">
        <v>0</v>
      </c>
      <c r="H655" s="28">
        <v>0</v>
      </c>
      <c r="I655" s="28">
        <v>0</v>
      </c>
      <c r="J655" s="28">
        <f t="shared" si="40"/>
        <v>0</v>
      </c>
    </row>
    <row r="656" spans="1:10" ht="78.75" customHeight="1">
      <c r="A656" s="70"/>
      <c r="B656" s="72"/>
      <c r="C656" s="71"/>
      <c r="D656" s="29" t="s">
        <v>189</v>
      </c>
      <c r="E656" s="18">
        <v>0</v>
      </c>
      <c r="F656" s="18">
        <v>0</v>
      </c>
      <c r="G656" s="28">
        <v>0</v>
      </c>
      <c r="H656" s="28">
        <v>0</v>
      </c>
      <c r="I656" s="28">
        <v>0</v>
      </c>
      <c r="J656" s="28" t="e">
        <f t="shared" si="40"/>
        <v>#DIV/0!</v>
      </c>
    </row>
    <row r="657" spans="1:10" ht="56.25">
      <c r="A657" s="70"/>
      <c r="B657" s="72"/>
      <c r="C657" s="71"/>
      <c r="D657" s="18" t="s">
        <v>7</v>
      </c>
      <c r="E657" s="18">
        <v>0</v>
      </c>
      <c r="F657" s="18">
        <v>0</v>
      </c>
      <c r="G657" s="28">
        <v>0</v>
      </c>
      <c r="H657" s="28">
        <v>0</v>
      </c>
      <c r="I657" s="28">
        <v>0</v>
      </c>
      <c r="J657" s="28" t="e">
        <f t="shared" si="40"/>
        <v>#DIV/0!</v>
      </c>
    </row>
    <row r="658" spans="1:10" ht="99" customHeight="1">
      <c r="A658" s="70"/>
      <c r="B658" s="72"/>
      <c r="C658" s="71"/>
      <c r="D658" s="29" t="s">
        <v>190</v>
      </c>
      <c r="E658" s="18">
        <v>0</v>
      </c>
      <c r="F658" s="18">
        <v>0</v>
      </c>
      <c r="G658" s="18">
        <v>0</v>
      </c>
      <c r="H658" s="18">
        <v>0</v>
      </c>
      <c r="I658" s="28">
        <v>0</v>
      </c>
      <c r="J658" s="28" t="e">
        <f t="shared" si="40"/>
        <v>#DIV/0!</v>
      </c>
    </row>
    <row r="659" spans="1:10" ht="56.25">
      <c r="A659" s="70"/>
      <c r="B659" s="72"/>
      <c r="C659" s="71"/>
      <c r="D659" s="18" t="s">
        <v>8</v>
      </c>
      <c r="E659" s="18">
        <v>0</v>
      </c>
      <c r="F659" s="18">
        <v>0</v>
      </c>
      <c r="G659" s="28">
        <v>0</v>
      </c>
      <c r="H659" s="28">
        <v>0</v>
      </c>
      <c r="I659" s="28">
        <v>0</v>
      </c>
      <c r="J659" s="28" t="e">
        <f t="shared" si="40"/>
        <v>#DIV/0!</v>
      </c>
    </row>
    <row r="660" spans="1:10" ht="56.25">
      <c r="A660" s="70"/>
      <c r="B660" s="72"/>
      <c r="C660" s="71"/>
      <c r="D660" s="18" t="s">
        <v>9</v>
      </c>
      <c r="E660" s="18">
        <v>0</v>
      </c>
      <c r="F660" s="18">
        <v>0</v>
      </c>
      <c r="G660" s="28">
        <v>0</v>
      </c>
      <c r="H660" s="28">
        <v>0</v>
      </c>
      <c r="I660" s="28">
        <v>0</v>
      </c>
      <c r="J660" s="28" t="e">
        <f t="shared" si="40"/>
        <v>#DIV/0!</v>
      </c>
    </row>
    <row r="661" spans="1:10" ht="18.75" customHeight="1">
      <c r="A661" s="70" t="s">
        <v>148</v>
      </c>
      <c r="B661" s="72" t="s">
        <v>149</v>
      </c>
      <c r="C661" s="71" t="s">
        <v>11</v>
      </c>
      <c r="D661" s="18" t="s">
        <v>5</v>
      </c>
      <c r="E661" s="18">
        <f>E662+E664+E666+E667</f>
        <v>424.5</v>
      </c>
      <c r="F661" s="18">
        <f>F662+F664+F666+F667</f>
        <v>343.6</v>
      </c>
      <c r="G661" s="18">
        <f>G662+G664+G666+G667</f>
        <v>106.6</v>
      </c>
      <c r="H661" s="18">
        <f>H662+H664+H666+H667</f>
        <v>106.6</v>
      </c>
      <c r="I661" s="28">
        <f>G661/E661*100</f>
        <v>25.111896348645462</v>
      </c>
      <c r="J661" s="28">
        <f t="shared" si="40"/>
        <v>31.024447031431894</v>
      </c>
    </row>
    <row r="662" spans="1:10" ht="31.5" customHeight="1">
      <c r="A662" s="70"/>
      <c r="B662" s="72"/>
      <c r="C662" s="71"/>
      <c r="D662" s="18" t="s">
        <v>6</v>
      </c>
      <c r="E662" s="18">
        <v>424.5</v>
      </c>
      <c r="F662" s="18">
        <v>343.6</v>
      </c>
      <c r="G662" s="28">
        <v>106.6</v>
      </c>
      <c r="H662" s="28">
        <v>106.6</v>
      </c>
      <c r="I662" s="28">
        <f>G662/E662*100</f>
        <v>25.111896348645462</v>
      </c>
      <c r="J662" s="28">
        <f t="shared" si="40"/>
        <v>31.024447031431894</v>
      </c>
    </row>
    <row r="663" spans="1:10" ht="75.75" customHeight="1">
      <c r="A663" s="70"/>
      <c r="B663" s="72"/>
      <c r="C663" s="71"/>
      <c r="D663" s="29" t="s">
        <v>189</v>
      </c>
      <c r="E663" s="18">
        <v>0</v>
      </c>
      <c r="F663" s="18">
        <v>0</v>
      </c>
      <c r="G663" s="28">
        <v>0</v>
      </c>
      <c r="H663" s="28">
        <v>0</v>
      </c>
      <c r="I663" s="28">
        <v>0</v>
      </c>
      <c r="J663" s="28" t="e">
        <f t="shared" si="40"/>
        <v>#DIV/0!</v>
      </c>
    </row>
    <row r="664" spans="1:10" ht="56.25">
      <c r="A664" s="70"/>
      <c r="B664" s="72"/>
      <c r="C664" s="71"/>
      <c r="D664" s="18" t="s">
        <v>7</v>
      </c>
      <c r="E664" s="18">
        <v>0</v>
      </c>
      <c r="F664" s="18">
        <v>0</v>
      </c>
      <c r="G664" s="28">
        <v>0</v>
      </c>
      <c r="H664" s="28">
        <v>0</v>
      </c>
      <c r="I664" s="28">
        <v>0</v>
      </c>
      <c r="J664" s="28" t="e">
        <f t="shared" si="40"/>
        <v>#DIV/0!</v>
      </c>
    </row>
    <row r="665" spans="1:10" ht="96.75" customHeight="1">
      <c r="A665" s="70"/>
      <c r="B665" s="72"/>
      <c r="C665" s="71"/>
      <c r="D665" s="29" t="s">
        <v>190</v>
      </c>
      <c r="E665" s="18">
        <v>0</v>
      </c>
      <c r="F665" s="18">
        <v>0</v>
      </c>
      <c r="G665" s="18">
        <v>0</v>
      </c>
      <c r="H665" s="18">
        <v>0</v>
      </c>
      <c r="I665" s="28">
        <v>0</v>
      </c>
      <c r="J665" s="28" t="e">
        <f t="shared" si="40"/>
        <v>#DIV/0!</v>
      </c>
    </row>
    <row r="666" spans="1:10" ht="56.25">
      <c r="A666" s="70"/>
      <c r="B666" s="72"/>
      <c r="C666" s="71"/>
      <c r="D666" s="18" t="s">
        <v>8</v>
      </c>
      <c r="E666" s="18">
        <v>0</v>
      </c>
      <c r="F666" s="18">
        <v>0</v>
      </c>
      <c r="G666" s="28">
        <v>0</v>
      </c>
      <c r="H666" s="28">
        <v>0</v>
      </c>
      <c r="I666" s="28">
        <v>0</v>
      </c>
      <c r="J666" s="28" t="e">
        <f t="shared" si="40"/>
        <v>#DIV/0!</v>
      </c>
    </row>
    <row r="667" spans="1:10" ht="56.25">
      <c r="A667" s="70"/>
      <c r="B667" s="72"/>
      <c r="C667" s="71"/>
      <c r="D667" s="18" t="s">
        <v>9</v>
      </c>
      <c r="E667" s="18">
        <v>0</v>
      </c>
      <c r="F667" s="18">
        <v>0</v>
      </c>
      <c r="G667" s="28">
        <v>0</v>
      </c>
      <c r="H667" s="28">
        <v>0</v>
      </c>
      <c r="I667" s="28">
        <v>0</v>
      </c>
      <c r="J667" s="28" t="e">
        <f t="shared" si="40"/>
        <v>#DIV/0!</v>
      </c>
    </row>
    <row r="668" spans="1:10" ht="18.75" customHeight="1">
      <c r="A668" s="70" t="s">
        <v>150</v>
      </c>
      <c r="B668" s="72" t="s">
        <v>151</v>
      </c>
      <c r="C668" s="71" t="s">
        <v>11</v>
      </c>
      <c r="D668" s="18" t="s">
        <v>5</v>
      </c>
      <c r="E668" s="18">
        <f>E669+E671+E673+E674</f>
        <v>305.2</v>
      </c>
      <c r="F668" s="18">
        <f>F669+F671+F673+F674</f>
        <v>305.2</v>
      </c>
      <c r="G668" s="18">
        <f>G669+G671+G673+G674</f>
        <v>305.2</v>
      </c>
      <c r="H668" s="18">
        <f>H669+H671+H673+H674</f>
        <v>305.2</v>
      </c>
      <c r="I668" s="28">
        <f>G668/E668*100</f>
        <v>100</v>
      </c>
      <c r="J668" s="28">
        <f t="shared" si="40"/>
        <v>100</v>
      </c>
    </row>
    <row r="669" spans="1:10" ht="26.25" customHeight="1">
      <c r="A669" s="70"/>
      <c r="B669" s="72"/>
      <c r="C669" s="71"/>
      <c r="D669" s="18" t="s">
        <v>6</v>
      </c>
      <c r="E669" s="18">
        <f aca="true" t="shared" si="46" ref="E669:H671">E676</f>
        <v>305.2</v>
      </c>
      <c r="F669" s="18">
        <f t="shared" si="46"/>
        <v>305.2</v>
      </c>
      <c r="G669" s="18">
        <f t="shared" si="46"/>
        <v>305.2</v>
      </c>
      <c r="H669" s="18">
        <f t="shared" si="46"/>
        <v>305.2</v>
      </c>
      <c r="I669" s="28">
        <f>G669/E669*100</f>
        <v>100</v>
      </c>
      <c r="J669" s="28">
        <f t="shared" si="40"/>
        <v>100</v>
      </c>
    </row>
    <row r="670" spans="1:10" ht="78.75" customHeight="1">
      <c r="A670" s="70"/>
      <c r="B670" s="72"/>
      <c r="C670" s="71"/>
      <c r="D670" s="29" t="s">
        <v>189</v>
      </c>
      <c r="E670" s="18">
        <f t="shared" si="46"/>
        <v>0</v>
      </c>
      <c r="F670" s="18">
        <f t="shared" si="46"/>
        <v>0</v>
      </c>
      <c r="G670" s="18">
        <f t="shared" si="46"/>
        <v>0</v>
      </c>
      <c r="H670" s="18">
        <f t="shared" si="46"/>
        <v>0</v>
      </c>
      <c r="I670" s="28">
        <v>0</v>
      </c>
      <c r="J670" s="28" t="e">
        <f t="shared" si="40"/>
        <v>#DIV/0!</v>
      </c>
    </row>
    <row r="671" spans="1:10" ht="56.25">
      <c r="A671" s="70"/>
      <c r="B671" s="72"/>
      <c r="C671" s="71"/>
      <c r="D671" s="18" t="s">
        <v>7</v>
      </c>
      <c r="E671" s="18">
        <f t="shared" si="46"/>
        <v>0</v>
      </c>
      <c r="F671" s="18">
        <f t="shared" si="46"/>
        <v>0</v>
      </c>
      <c r="G671" s="18">
        <f t="shared" si="46"/>
        <v>0</v>
      </c>
      <c r="H671" s="18">
        <f t="shared" si="46"/>
        <v>0</v>
      </c>
      <c r="I671" s="28">
        <v>0</v>
      </c>
      <c r="J671" s="28" t="e">
        <f t="shared" si="40"/>
        <v>#DIV/0!</v>
      </c>
    </row>
    <row r="672" spans="1:10" ht="95.25" customHeight="1">
      <c r="A672" s="70"/>
      <c r="B672" s="72"/>
      <c r="C672" s="71"/>
      <c r="D672" s="29" t="s">
        <v>190</v>
      </c>
      <c r="E672" s="18">
        <v>0</v>
      </c>
      <c r="F672" s="18">
        <v>0</v>
      </c>
      <c r="G672" s="18">
        <v>0</v>
      </c>
      <c r="H672" s="18">
        <v>0</v>
      </c>
      <c r="I672" s="28">
        <v>0</v>
      </c>
      <c r="J672" s="28" t="e">
        <f t="shared" si="40"/>
        <v>#DIV/0!</v>
      </c>
    </row>
    <row r="673" spans="1:10" ht="56.25">
      <c r="A673" s="70"/>
      <c r="B673" s="72"/>
      <c r="C673" s="71"/>
      <c r="D673" s="18" t="s">
        <v>8</v>
      </c>
      <c r="E673" s="18">
        <f aca="true" t="shared" si="47" ref="E673:G674">E680</f>
        <v>0</v>
      </c>
      <c r="F673" s="18">
        <f t="shared" si="47"/>
        <v>0</v>
      </c>
      <c r="G673" s="18">
        <f t="shared" si="47"/>
        <v>0</v>
      </c>
      <c r="H673" s="18">
        <f>H680</f>
        <v>0</v>
      </c>
      <c r="I673" s="28">
        <v>0</v>
      </c>
      <c r="J673" s="28" t="e">
        <f t="shared" si="40"/>
        <v>#DIV/0!</v>
      </c>
    </row>
    <row r="674" spans="1:10" ht="56.25">
      <c r="A674" s="70"/>
      <c r="B674" s="72"/>
      <c r="C674" s="71"/>
      <c r="D674" s="18" t="s">
        <v>9</v>
      </c>
      <c r="E674" s="18">
        <f t="shared" si="47"/>
        <v>0</v>
      </c>
      <c r="F674" s="18">
        <f t="shared" si="47"/>
        <v>0</v>
      </c>
      <c r="G674" s="18">
        <f t="shared" si="47"/>
        <v>0</v>
      </c>
      <c r="H674" s="18">
        <f>H681</f>
        <v>0</v>
      </c>
      <c r="I674" s="28">
        <v>0</v>
      </c>
      <c r="J674" s="28" t="e">
        <f t="shared" si="40"/>
        <v>#DIV/0!</v>
      </c>
    </row>
    <row r="675" spans="1:10" ht="18.75" customHeight="1">
      <c r="A675" s="70" t="s">
        <v>152</v>
      </c>
      <c r="B675" s="72" t="s">
        <v>153</v>
      </c>
      <c r="C675" s="71" t="s">
        <v>11</v>
      </c>
      <c r="D675" s="18" t="s">
        <v>5</v>
      </c>
      <c r="E675" s="18">
        <f>E676+E678+E680+E681</f>
        <v>305.2</v>
      </c>
      <c r="F675" s="18">
        <f>F676+F678+F680+F681</f>
        <v>305.2</v>
      </c>
      <c r="G675" s="18">
        <f>G676+G678+G680+G681</f>
        <v>305.2</v>
      </c>
      <c r="H675" s="18">
        <f>H676+H678+H680+H681</f>
        <v>305.2</v>
      </c>
      <c r="I675" s="28">
        <f>G675/E675*100</f>
        <v>100</v>
      </c>
      <c r="J675" s="28">
        <f t="shared" si="40"/>
        <v>100</v>
      </c>
    </row>
    <row r="676" spans="1:10" ht="30" customHeight="1">
      <c r="A676" s="70"/>
      <c r="B676" s="72"/>
      <c r="C676" s="71"/>
      <c r="D676" s="18" t="s">
        <v>6</v>
      </c>
      <c r="E676" s="18">
        <v>305.2</v>
      </c>
      <c r="F676" s="18">
        <v>305.2</v>
      </c>
      <c r="G676" s="28">
        <v>305.2</v>
      </c>
      <c r="H676" s="28">
        <v>305.2</v>
      </c>
      <c r="I676" s="28">
        <f>G676/E676*100</f>
        <v>100</v>
      </c>
      <c r="J676" s="28">
        <f t="shared" si="40"/>
        <v>100</v>
      </c>
    </row>
    <row r="677" spans="1:10" ht="74.25" customHeight="1">
      <c r="A677" s="70"/>
      <c r="B677" s="72"/>
      <c r="C677" s="71"/>
      <c r="D677" s="29" t="s">
        <v>189</v>
      </c>
      <c r="E677" s="18">
        <v>0</v>
      </c>
      <c r="F677" s="18">
        <v>0</v>
      </c>
      <c r="G677" s="28">
        <v>0</v>
      </c>
      <c r="H677" s="28">
        <v>0</v>
      </c>
      <c r="I677" s="28">
        <v>0</v>
      </c>
      <c r="J677" s="28" t="e">
        <f t="shared" si="40"/>
        <v>#DIV/0!</v>
      </c>
    </row>
    <row r="678" spans="1:10" ht="56.25">
      <c r="A678" s="70"/>
      <c r="B678" s="72"/>
      <c r="C678" s="71"/>
      <c r="D678" s="18" t="s">
        <v>7</v>
      </c>
      <c r="E678" s="18">
        <v>0</v>
      </c>
      <c r="F678" s="18">
        <v>0</v>
      </c>
      <c r="G678" s="28">
        <v>0</v>
      </c>
      <c r="H678" s="28">
        <v>0</v>
      </c>
      <c r="I678" s="28">
        <v>0</v>
      </c>
      <c r="J678" s="28" t="e">
        <f t="shared" si="40"/>
        <v>#DIV/0!</v>
      </c>
    </row>
    <row r="679" spans="1:10" ht="97.5" customHeight="1">
      <c r="A679" s="70"/>
      <c r="B679" s="72"/>
      <c r="C679" s="71"/>
      <c r="D679" s="29" t="s">
        <v>190</v>
      </c>
      <c r="E679" s="18">
        <v>0</v>
      </c>
      <c r="F679" s="18">
        <v>0</v>
      </c>
      <c r="G679" s="18">
        <v>0</v>
      </c>
      <c r="H679" s="18">
        <v>0</v>
      </c>
      <c r="I679" s="28">
        <v>0</v>
      </c>
      <c r="J679" s="28" t="e">
        <f t="shared" si="40"/>
        <v>#DIV/0!</v>
      </c>
    </row>
    <row r="680" spans="1:10" ht="56.25">
      <c r="A680" s="70"/>
      <c r="B680" s="72"/>
      <c r="C680" s="71"/>
      <c r="D680" s="18" t="s">
        <v>8</v>
      </c>
      <c r="E680" s="18">
        <v>0</v>
      </c>
      <c r="F680" s="18">
        <v>0</v>
      </c>
      <c r="G680" s="28">
        <v>0</v>
      </c>
      <c r="H680" s="28">
        <v>0</v>
      </c>
      <c r="I680" s="28">
        <v>0</v>
      </c>
      <c r="J680" s="28" t="e">
        <f t="shared" si="40"/>
        <v>#DIV/0!</v>
      </c>
    </row>
    <row r="681" spans="1:10" ht="56.25">
      <c r="A681" s="70"/>
      <c r="B681" s="72"/>
      <c r="C681" s="71"/>
      <c r="D681" s="18" t="s">
        <v>9</v>
      </c>
      <c r="E681" s="18">
        <v>0</v>
      </c>
      <c r="F681" s="18">
        <v>0</v>
      </c>
      <c r="G681" s="28">
        <v>0</v>
      </c>
      <c r="H681" s="28">
        <v>0</v>
      </c>
      <c r="I681" s="28">
        <v>0</v>
      </c>
      <c r="J681" s="28" t="e">
        <f t="shared" si="40"/>
        <v>#DIV/0!</v>
      </c>
    </row>
    <row r="682" spans="1:10" ht="18.75" customHeight="1">
      <c r="A682" s="70" t="s">
        <v>154</v>
      </c>
      <c r="B682" s="72" t="s">
        <v>155</v>
      </c>
      <c r="C682" s="71" t="s">
        <v>11</v>
      </c>
      <c r="D682" s="18" t="s">
        <v>5</v>
      </c>
      <c r="E682" s="18">
        <f>E683+E685+E687+E688</f>
        <v>37.8</v>
      </c>
      <c r="F682" s="18">
        <f>F683+F685+F687+F688</f>
        <v>37.8</v>
      </c>
      <c r="G682" s="18">
        <f>G683+G685+G687+G688</f>
        <v>0</v>
      </c>
      <c r="H682" s="18">
        <f>H683+H685+H687+H688</f>
        <v>0</v>
      </c>
      <c r="I682" s="28">
        <v>0</v>
      </c>
      <c r="J682" s="28">
        <f t="shared" si="40"/>
        <v>0</v>
      </c>
    </row>
    <row r="683" spans="1:10" ht="22.5" customHeight="1">
      <c r="A683" s="70"/>
      <c r="B683" s="72"/>
      <c r="C683" s="71"/>
      <c r="D683" s="18" t="s">
        <v>6</v>
      </c>
      <c r="E683" s="18">
        <f>E690</f>
        <v>37.8</v>
      </c>
      <c r="F683" s="18">
        <f>F690</f>
        <v>37.8</v>
      </c>
      <c r="G683" s="18">
        <f>G690</f>
        <v>0</v>
      </c>
      <c r="H683" s="18">
        <f>H690</f>
        <v>0</v>
      </c>
      <c r="I683" s="28">
        <v>0</v>
      </c>
      <c r="J683" s="28">
        <f t="shared" si="40"/>
        <v>0</v>
      </c>
    </row>
    <row r="684" spans="1:10" ht="77.25" customHeight="1">
      <c r="A684" s="70"/>
      <c r="B684" s="72"/>
      <c r="C684" s="71"/>
      <c r="D684" s="29" t="s">
        <v>189</v>
      </c>
      <c r="E684" s="18">
        <f>E691</f>
        <v>0</v>
      </c>
      <c r="F684" s="18">
        <f>F691</f>
        <v>0</v>
      </c>
      <c r="G684" s="18">
        <v>0</v>
      </c>
      <c r="H684" s="18">
        <v>0</v>
      </c>
      <c r="I684" s="28">
        <v>0</v>
      </c>
      <c r="J684" s="28" t="e">
        <f t="shared" si="40"/>
        <v>#DIV/0!</v>
      </c>
    </row>
    <row r="685" spans="1:10" ht="56.25">
      <c r="A685" s="70"/>
      <c r="B685" s="72"/>
      <c r="C685" s="71"/>
      <c r="D685" s="18" t="s">
        <v>7</v>
      </c>
      <c r="E685" s="18">
        <f>E692</f>
        <v>0</v>
      </c>
      <c r="F685" s="18">
        <f>F692</f>
        <v>0</v>
      </c>
      <c r="G685" s="18">
        <f>G692</f>
        <v>0</v>
      </c>
      <c r="H685" s="18">
        <f>H692</f>
        <v>0</v>
      </c>
      <c r="I685" s="28">
        <v>0</v>
      </c>
      <c r="J685" s="28" t="e">
        <f t="shared" si="40"/>
        <v>#DIV/0!</v>
      </c>
    </row>
    <row r="686" spans="1:10" ht="98.25" customHeight="1">
      <c r="A686" s="70"/>
      <c r="B686" s="72"/>
      <c r="C686" s="71"/>
      <c r="D686" s="29" t="s">
        <v>190</v>
      </c>
      <c r="E686" s="18">
        <v>0</v>
      </c>
      <c r="F686" s="18">
        <v>0</v>
      </c>
      <c r="G686" s="18">
        <v>0</v>
      </c>
      <c r="H686" s="18">
        <v>0</v>
      </c>
      <c r="I686" s="28">
        <v>0</v>
      </c>
      <c r="J686" s="28" t="e">
        <f t="shared" si="40"/>
        <v>#DIV/0!</v>
      </c>
    </row>
    <row r="687" spans="1:10" ht="56.25">
      <c r="A687" s="70"/>
      <c r="B687" s="72"/>
      <c r="C687" s="71"/>
      <c r="D687" s="18" t="s">
        <v>8</v>
      </c>
      <c r="E687" s="18">
        <f aca="true" t="shared" si="48" ref="E687:G688">E694</f>
        <v>0</v>
      </c>
      <c r="F687" s="18">
        <f t="shared" si="48"/>
        <v>0</v>
      </c>
      <c r="G687" s="18">
        <f t="shared" si="48"/>
        <v>0</v>
      </c>
      <c r="H687" s="18">
        <f>H694</f>
        <v>0</v>
      </c>
      <c r="I687" s="28">
        <v>0</v>
      </c>
      <c r="J687" s="28" t="e">
        <f t="shared" si="40"/>
        <v>#DIV/0!</v>
      </c>
    </row>
    <row r="688" spans="1:10" ht="56.25">
      <c r="A688" s="70"/>
      <c r="B688" s="72"/>
      <c r="C688" s="71"/>
      <c r="D688" s="18" t="s">
        <v>9</v>
      </c>
      <c r="E688" s="18">
        <f t="shared" si="48"/>
        <v>0</v>
      </c>
      <c r="F688" s="18">
        <f t="shared" si="48"/>
        <v>0</v>
      </c>
      <c r="G688" s="18">
        <f t="shared" si="48"/>
        <v>0</v>
      </c>
      <c r="H688" s="18">
        <f>H695</f>
        <v>0</v>
      </c>
      <c r="I688" s="28">
        <v>0</v>
      </c>
      <c r="J688" s="28" t="e">
        <f t="shared" si="40"/>
        <v>#DIV/0!</v>
      </c>
    </row>
    <row r="689" spans="1:10" ht="18.75" customHeight="1">
      <c r="A689" s="70" t="s">
        <v>156</v>
      </c>
      <c r="B689" s="72" t="s">
        <v>157</v>
      </c>
      <c r="C689" s="71" t="s">
        <v>11</v>
      </c>
      <c r="D689" s="18" t="s">
        <v>5</v>
      </c>
      <c r="E689" s="18">
        <f>E690+E692+E694+E695</f>
        <v>37.8</v>
      </c>
      <c r="F689" s="18">
        <f>F690+F692+F694+F695</f>
        <v>37.8</v>
      </c>
      <c r="G689" s="18">
        <f>G690+G692+G694+G695</f>
        <v>0</v>
      </c>
      <c r="H689" s="18">
        <f>H690+H692+H694+H695</f>
        <v>0</v>
      </c>
      <c r="I689" s="28">
        <v>0</v>
      </c>
      <c r="J689" s="28">
        <f t="shared" si="40"/>
        <v>0</v>
      </c>
    </row>
    <row r="690" spans="1:10" ht="30" customHeight="1">
      <c r="A690" s="70"/>
      <c r="B690" s="72"/>
      <c r="C690" s="71"/>
      <c r="D690" s="18" t="s">
        <v>6</v>
      </c>
      <c r="E690" s="18">
        <v>37.8</v>
      </c>
      <c r="F690" s="18">
        <v>37.8</v>
      </c>
      <c r="G690" s="28">
        <v>0</v>
      </c>
      <c r="H690" s="28">
        <v>0</v>
      </c>
      <c r="I690" s="28">
        <v>0</v>
      </c>
      <c r="J690" s="28">
        <f aca="true" t="shared" si="49" ref="J690:J723">H690/F690*100</f>
        <v>0</v>
      </c>
    </row>
    <row r="691" spans="1:10" ht="74.25" customHeight="1">
      <c r="A691" s="70"/>
      <c r="B691" s="72"/>
      <c r="C691" s="71"/>
      <c r="D691" s="29" t="s">
        <v>189</v>
      </c>
      <c r="E691" s="18">
        <v>0</v>
      </c>
      <c r="F691" s="18">
        <v>0</v>
      </c>
      <c r="G691" s="28">
        <v>0</v>
      </c>
      <c r="H691" s="28">
        <v>0</v>
      </c>
      <c r="I691" s="28">
        <v>0</v>
      </c>
      <c r="J691" s="28" t="e">
        <f t="shared" si="49"/>
        <v>#DIV/0!</v>
      </c>
    </row>
    <row r="692" spans="1:10" ht="56.25">
      <c r="A692" s="70"/>
      <c r="B692" s="72"/>
      <c r="C692" s="71"/>
      <c r="D692" s="18" t="s">
        <v>7</v>
      </c>
      <c r="E692" s="18">
        <v>0</v>
      </c>
      <c r="F692" s="18">
        <v>0</v>
      </c>
      <c r="G692" s="28">
        <v>0</v>
      </c>
      <c r="H692" s="28">
        <v>0</v>
      </c>
      <c r="I692" s="28">
        <v>0</v>
      </c>
      <c r="J692" s="28" t="e">
        <f t="shared" si="49"/>
        <v>#DIV/0!</v>
      </c>
    </row>
    <row r="693" spans="1:10" ht="97.5" customHeight="1">
      <c r="A693" s="70"/>
      <c r="B693" s="72"/>
      <c r="C693" s="71"/>
      <c r="D693" s="29" t="s">
        <v>190</v>
      </c>
      <c r="E693" s="18">
        <v>0</v>
      </c>
      <c r="F693" s="18">
        <v>0</v>
      </c>
      <c r="G693" s="18">
        <v>0</v>
      </c>
      <c r="H693" s="18">
        <v>0</v>
      </c>
      <c r="I693" s="28">
        <v>0</v>
      </c>
      <c r="J693" s="28" t="e">
        <f t="shared" si="49"/>
        <v>#DIV/0!</v>
      </c>
    </row>
    <row r="694" spans="1:10" ht="56.25">
      <c r="A694" s="70"/>
      <c r="B694" s="72"/>
      <c r="C694" s="71"/>
      <c r="D694" s="18" t="s">
        <v>8</v>
      </c>
      <c r="E694" s="18">
        <v>0</v>
      </c>
      <c r="F694" s="18">
        <v>0</v>
      </c>
      <c r="G694" s="28">
        <v>0</v>
      </c>
      <c r="H694" s="28">
        <v>0</v>
      </c>
      <c r="I694" s="28">
        <v>0</v>
      </c>
      <c r="J694" s="28" t="e">
        <f t="shared" si="49"/>
        <v>#DIV/0!</v>
      </c>
    </row>
    <row r="695" spans="1:10" ht="56.25">
      <c r="A695" s="70"/>
      <c r="B695" s="72"/>
      <c r="C695" s="71"/>
      <c r="D695" s="18" t="s">
        <v>9</v>
      </c>
      <c r="E695" s="18">
        <v>0</v>
      </c>
      <c r="F695" s="18">
        <v>0</v>
      </c>
      <c r="G695" s="28">
        <v>0</v>
      </c>
      <c r="H695" s="28">
        <v>0</v>
      </c>
      <c r="I695" s="28">
        <v>0</v>
      </c>
      <c r="J695" s="28" t="e">
        <f t="shared" si="49"/>
        <v>#DIV/0!</v>
      </c>
    </row>
    <row r="696" spans="1:10" ht="18.75" customHeight="1">
      <c r="A696" s="70" t="s">
        <v>158</v>
      </c>
      <c r="B696" s="72" t="s">
        <v>159</v>
      </c>
      <c r="C696" s="71" t="s">
        <v>11</v>
      </c>
      <c r="D696" s="18" t="s">
        <v>5</v>
      </c>
      <c r="E696" s="18">
        <f>E697+E699+E701+E702</f>
        <v>825.2</v>
      </c>
      <c r="F696" s="18">
        <f>F697+F699+F701+F702</f>
        <v>772.8</v>
      </c>
      <c r="G696" s="18">
        <f>G697+G699+G701+G702</f>
        <v>412.6</v>
      </c>
      <c r="H696" s="18">
        <f>H697+H699+H701+H702</f>
        <v>412.6</v>
      </c>
      <c r="I696" s="28">
        <f>G696/E696*100</f>
        <v>50</v>
      </c>
      <c r="J696" s="28">
        <f t="shared" si="49"/>
        <v>53.390269151138725</v>
      </c>
    </row>
    <row r="697" spans="1:10" ht="28.5" customHeight="1">
      <c r="A697" s="70"/>
      <c r="B697" s="72"/>
      <c r="C697" s="71"/>
      <c r="D697" s="18" t="s">
        <v>6</v>
      </c>
      <c r="E697" s="18">
        <f aca="true" t="shared" si="50" ref="E697:H699">E704+E711</f>
        <v>825.2</v>
      </c>
      <c r="F697" s="18">
        <f t="shared" si="50"/>
        <v>772.8</v>
      </c>
      <c r="G697" s="18">
        <f t="shared" si="50"/>
        <v>412.6</v>
      </c>
      <c r="H697" s="18">
        <f t="shared" si="50"/>
        <v>412.6</v>
      </c>
      <c r="I697" s="28">
        <f>G697/E697*100</f>
        <v>50</v>
      </c>
      <c r="J697" s="28">
        <f t="shared" si="49"/>
        <v>53.390269151138725</v>
      </c>
    </row>
    <row r="698" spans="1:10" ht="73.5" customHeight="1">
      <c r="A698" s="70"/>
      <c r="B698" s="72"/>
      <c r="C698" s="71"/>
      <c r="D698" s="29" t="s">
        <v>189</v>
      </c>
      <c r="E698" s="18">
        <f t="shared" si="50"/>
        <v>0</v>
      </c>
      <c r="F698" s="18">
        <f t="shared" si="50"/>
        <v>0</v>
      </c>
      <c r="G698" s="18">
        <f t="shared" si="50"/>
        <v>0</v>
      </c>
      <c r="H698" s="18">
        <f t="shared" si="50"/>
        <v>0</v>
      </c>
      <c r="I698" s="28">
        <v>0</v>
      </c>
      <c r="J698" s="28" t="e">
        <f t="shared" si="49"/>
        <v>#DIV/0!</v>
      </c>
    </row>
    <row r="699" spans="1:10" ht="56.25">
      <c r="A699" s="70"/>
      <c r="B699" s="72"/>
      <c r="C699" s="71"/>
      <c r="D699" s="18" t="s">
        <v>7</v>
      </c>
      <c r="E699" s="18">
        <f t="shared" si="50"/>
        <v>0</v>
      </c>
      <c r="F699" s="18">
        <f t="shared" si="50"/>
        <v>0</v>
      </c>
      <c r="G699" s="18">
        <f t="shared" si="50"/>
        <v>0</v>
      </c>
      <c r="H699" s="18">
        <f t="shared" si="50"/>
        <v>0</v>
      </c>
      <c r="I699" s="28">
        <v>0</v>
      </c>
      <c r="J699" s="28" t="e">
        <f t="shared" si="49"/>
        <v>#DIV/0!</v>
      </c>
    </row>
    <row r="700" spans="1:10" ht="73.5" customHeight="1">
      <c r="A700" s="70"/>
      <c r="B700" s="72"/>
      <c r="C700" s="71"/>
      <c r="D700" s="29" t="s">
        <v>190</v>
      </c>
      <c r="E700" s="18">
        <v>0</v>
      </c>
      <c r="F700" s="18">
        <v>0</v>
      </c>
      <c r="G700" s="18">
        <v>0</v>
      </c>
      <c r="H700" s="18">
        <v>0</v>
      </c>
      <c r="I700" s="28">
        <v>0</v>
      </c>
      <c r="J700" s="28" t="e">
        <f t="shared" si="49"/>
        <v>#DIV/0!</v>
      </c>
    </row>
    <row r="701" spans="1:10" ht="56.25">
      <c r="A701" s="70"/>
      <c r="B701" s="72"/>
      <c r="C701" s="71"/>
      <c r="D701" s="18" t="s">
        <v>8</v>
      </c>
      <c r="E701" s="18">
        <f aca="true" t="shared" si="51" ref="E701:G702">E708+E715</f>
        <v>0</v>
      </c>
      <c r="F701" s="18">
        <f t="shared" si="51"/>
        <v>0</v>
      </c>
      <c r="G701" s="18">
        <f t="shared" si="51"/>
        <v>0</v>
      </c>
      <c r="H701" s="18">
        <f>H708+H715</f>
        <v>0</v>
      </c>
      <c r="I701" s="28">
        <v>0</v>
      </c>
      <c r="J701" s="28" t="e">
        <f t="shared" si="49"/>
        <v>#DIV/0!</v>
      </c>
    </row>
    <row r="702" spans="1:10" ht="56.25">
      <c r="A702" s="70"/>
      <c r="B702" s="72"/>
      <c r="C702" s="71"/>
      <c r="D702" s="18" t="s">
        <v>9</v>
      </c>
      <c r="E702" s="18">
        <f t="shared" si="51"/>
        <v>0</v>
      </c>
      <c r="F702" s="18">
        <f t="shared" si="51"/>
        <v>0</v>
      </c>
      <c r="G702" s="18">
        <f t="shared" si="51"/>
        <v>0</v>
      </c>
      <c r="H702" s="18">
        <f>H709+H716</f>
        <v>0</v>
      </c>
      <c r="I702" s="28">
        <v>0</v>
      </c>
      <c r="J702" s="28" t="e">
        <f t="shared" si="49"/>
        <v>#DIV/0!</v>
      </c>
    </row>
    <row r="703" spans="1:10" ht="18.75" customHeight="1">
      <c r="A703" s="70" t="s">
        <v>160</v>
      </c>
      <c r="B703" s="72" t="s">
        <v>166</v>
      </c>
      <c r="C703" s="71" t="s">
        <v>11</v>
      </c>
      <c r="D703" s="18" t="s">
        <v>5</v>
      </c>
      <c r="E703" s="18">
        <f>E704+E706+E708+E709</f>
        <v>635</v>
      </c>
      <c r="F703" s="18">
        <f>F704+F706+F708+F709</f>
        <v>582.6</v>
      </c>
      <c r="G703" s="18">
        <f>G704+G706+G708+G709</f>
        <v>412.6</v>
      </c>
      <c r="H703" s="18">
        <f>H704+H706+H708+H709</f>
        <v>412.6</v>
      </c>
      <c r="I703" s="28">
        <f>G703/E703*100</f>
        <v>64.97637795275591</v>
      </c>
      <c r="J703" s="28">
        <f t="shared" si="49"/>
        <v>70.82046000686577</v>
      </c>
    </row>
    <row r="704" spans="1:10" ht="27.75" customHeight="1">
      <c r="A704" s="70"/>
      <c r="B704" s="72"/>
      <c r="C704" s="71"/>
      <c r="D704" s="18" t="s">
        <v>6</v>
      </c>
      <c r="E704" s="18">
        <v>635</v>
      </c>
      <c r="F704" s="18">
        <v>582.6</v>
      </c>
      <c r="G704" s="28">
        <v>412.6</v>
      </c>
      <c r="H704" s="28">
        <v>412.6</v>
      </c>
      <c r="I704" s="28">
        <f>G704/E704*100</f>
        <v>64.97637795275591</v>
      </c>
      <c r="J704" s="28">
        <f t="shared" si="49"/>
        <v>70.82046000686577</v>
      </c>
    </row>
    <row r="705" spans="1:10" ht="75.75" customHeight="1">
      <c r="A705" s="70"/>
      <c r="B705" s="72"/>
      <c r="C705" s="71"/>
      <c r="D705" s="29" t="s">
        <v>189</v>
      </c>
      <c r="E705" s="18">
        <v>0</v>
      </c>
      <c r="F705" s="18">
        <v>0</v>
      </c>
      <c r="G705" s="28">
        <v>0</v>
      </c>
      <c r="H705" s="28">
        <v>0</v>
      </c>
      <c r="I705" s="28">
        <v>0</v>
      </c>
      <c r="J705" s="28" t="e">
        <f t="shared" si="49"/>
        <v>#DIV/0!</v>
      </c>
    </row>
    <row r="706" spans="1:10" ht="56.25">
      <c r="A706" s="70"/>
      <c r="B706" s="72"/>
      <c r="C706" s="71"/>
      <c r="D706" s="18" t="s">
        <v>7</v>
      </c>
      <c r="E706" s="18">
        <v>0</v>
      </c>
      <c r="F706" s="18">
        <v>0</v>
      </c>
      <c r="G706" s="28">
        <v>0</v>
      </c>
      <c r="H706" s="28">
        <v>0</v>
      </c>
      <c r="I706" s="28">
        <v>0</v>
      </c>
      <c r="J706" s="28" t="e">
        <f t="shared" si="49"/>
        <v>#DIV/0!</v>
      </c>
    </row>
    <row r="707" spans="1:10" ht="94.5" customHeight="1">
      <c r="A707" s="70"/>
      <c r="B707" s="72"/>
      <c r="C707" s="71"/>
      <c r="D707" s="29" t="s">
        <v>190</v>
      </c>
      <c r="E707" s="18">
        <v>0</v>
      </c>
      <c r="F707" s="18">
        <v>0</v>
      </c>
      <c r="G707" s="18">
        <v>0</v>
      </c>
      <c r="H707" s="18">
        <v>0</v>
      </c>
      <c r="I707" s="28">
        <v>0</v>
      </c>
      <c r="J707" s="28" t="e">
        <f t="shared" si="49"/>
        <v>#DIV/0!</v>
      </c>
    </row>
    <row r="708" spans="1:10" ht="56.25">
      <c r="A708" s="70"/>
      <c r="B708" s="72"/>
      <c r="C708" s="71"/>
      <c r="D708" s="18" t="s">
        <v>8</v>
      </c>
      <c r="E708" s="18">
        <v>0</v>
      </c>
      <c r="F708" s="18">
        <v>0</v>
      </c>
      <c r="G708" s="28">
        <v>0</v>
      </c>
      <c r="H708" s="28">
        <v>0</v>
      </c>
      <c r="I708" s="28">
        <v>0</v>
      </c>
      <c r="J708" s="28" t="e">
        <f t="shared" si="49"/>
        <v>#DIV/0!</v>
      </c>
    </row>
    <row r="709" spans="1:10" ht="56.25">
      <c r="A709" s="70"/>
      <c r="B709" s="72"/>
      <c r="C709" s="71"/>
      <c r="D709" s="18" t="s">
        <v>9</v>
      </c>
      <c r="E709" s="18">
        <v>0</v>
      </c>
      <c r="F709" s="18">
        <v>0</v>
      </c>
      <c r="G709" s="28">
        <v>0</v>
      </c>
      <c r="H709" s="28">
        <v>0</v>
      </c>
      <c r="I709" s="28">
        <v>0</v>
      </c>
      <c r="J709" s="28" t="e">
        <f t="shared" si="49"/>
        <v>#DIV/0!</v>
      </c>
    </row>
    <row r="710" spans="1:10" ht="18.75" customHeight="1">
      <c r="A710" s="70" t="s">
        <v>161</v>
      </c>
      <c r="B710" s="72" t="s">
        <v>162</v>
      </c>
      <c r="C710" s="71" t="s">
        <v>11</v>
      </c>
      <c r="D710" s="18" t="s">
        <v>5</v>
      </c>
      <c r="E710" s="18">
        <f>E711+E713+E715+E716</f>
        <v>190.2</v>
      </c>
      <c r="F710" s="18">
        <f>F711+F713+F715+F716</f>
        <v>190.2</v>
      </c>
      <c r="G710" s="18">
        <f>G711+G713+G715+G716</f>
        <v>0</v>
      </c>
      <c r="H710" s="18">
        <f>H711+H713+H715+H716</f>
        <v>0</v>
      </c>
      <c r="I710" s="28">
        <v>0</v>
      </c>
      <c r="J710" s="28">
        <f t="shared" si="49"/>
        <v>0</v>
      </c>
    </row>
    <row r="711" spans="1:10" ht="26.25" customHeight="1">
      <c r="A711" s="70"/>
      <c r="B711" s="72"/>
      <c r="C711" s="71"/>
      <c r="D711" s="18" t="s">
        <v>6</v>
      </c>
      <c r="E711" s="18">
        <v>190.2</v>
      </c>
      <c r="F711" s="18">
        <v>190.2</v>
      </c>
      <c r="G711" s="28">
        <v>0</v>
      </c>
      <c r="H711" s="28">
        <v>0</v>
      </c>
      <c r="I711" s="28">
        <v>0</v>
      </c>
      <c r="J711" s="28">
        <f t="shared" si="49"/>
        <v>0</v>
      </c>
    </row>
    <row r="712" spans="1:10" ht="80.25" customHeight="1">
      <c r="A712" s="70"/>
      <c r="B712" s="72"/>
      <c r="C712" s="71"/>
      <c r="D712" s="29" t="s">
        <v>189</v>
      </c>
      <c r="E712" s="18">
        <v>0</v>
      </c>
      <c r="F712" s="18">
        <v>0</v>
      </c>
      <c r="G712" s="28">
        <v>0</v>
      </c>
      <c r="H712" s="28">
        <v>0</v>
      </c>
      <c r="I712" s="28">
        <v>0</v>
      </c>
      <c r="J712" s="28" t="e">
        <f t="shared" si="49"/>
        <v>#DIV/0!</v>
      </c>
    </row>
    <row r="713" spans="1:10" ht="56.25">
      <c r="A713" s="70"/>
      <c r="B713" s="72"/>
      <c r="C713" s="71"/>
      <c r="D713" s="18" t="s">
        <v>7</v>
      </c>
      <c r="E713" s="18">
        <v>0</v>
      </c>
      <c r="F713" s="18">
        <v>0</v>
      </c>
      <c r="G713" s="28">
        <v>0</v>
      </c>
      <c r="H713" s="28">
        <v>0</v>
      </c>
      <c r="I713" s="28">
        <v>0</v>
      </c>
      <c r="J713" s="28" t="e">
        <f t="shared" si="49"/>
        <v>#DIV/0!</v>
      </c>
    </row>
    <row r="714" spans="1:10" ht="99.75" customHeight="1">
      <c r="A714" s="70"/>
      <c r="B714" s="72"/>
      <c r="C714" s="71"/>
      <c r="D714" s="29" t="s">
        <v>190</v>
      </c>
      <c r="E714" s="18">
        <v>0</v>
      </c>
      <c r="F714" s="18">
        <v>0</v>
      </c>
      <c r="G714" s="18">
        <v>0</v>
      </c>
      <c r="H714" s="18">
        <v>0</v>
      </c>
      <c r="I714" s="28">
        <v>0</v>
      </c>
      <c r="J714" s="28" t="e">
        <f t="shared" si="49"/>
        <v>#DIV/0!</v>
      </c>
    </row>
    <row r="715" spans="1:10" ht="56.25">
      <c r="A715" s="70"/>
      <c r="B715" s="72"/>
      <c r="C715" s="71"/>
      <c r="D715" s="18" t="s">
        <v>8</v>
      </c>
      <c r="E715" s="18">
        <v>0</v>
      </c>
      <c r="F715" s="18">
        <v>0</v>
      </c>
      <c r="G715" s="28">
        <v>0</v>
      </c>
      <c r="H715" s="28">
        <v>0</v>
      </c>
      <c r="I715" s="28">
        <v>0</v>
      </c>
      <c r="J715" s="28" t="e">
        <f t="shared" si="49"/>
        <v>#DIV/0!</v>
      </c>
    </row>
    <row r="716" spans="1:10" ht="56.25">
      <c r="A716" s="70"/>
      <c r="B716" s="72"/>
      <c r="C716" s="71"/>
      <c r="D716" s="18" t="s">
        <v>9</v>
      </c>
      <c r="E716" s="18">
        <v>0</v>
      </c>
      <c r="F716" s="18">
        <v>0</v>
      </c>
      <c r="G716" s="28">
        <v>0</v>
      </c>
      <c r="H716" s="28">
        <v>0</v>
      </c>
      <c r="I716" s="28">
        <v>0</v>
      </c>
      <c r="J716" s="28" t="e">
        <f t="shared" si="49"/>
        <v>#DIV/0!</v>
      </c>
    </row>
    <row r="717" spans="1:10" ht="18.75" customHeight="1">
      <c r="A717" s="70" t="s">
        <v>163</v>
      </c>
      <c r="B717" s="75" t="s">
        <v>164</v>
      </c>
      <c r="C717" s="71" t="s">
        <v>11</v>
      </c>
      <c r="D717" s="18" t="s">
        <v>5</v>
      </c>
      <c r="E717" s="18">
        <f>E718+E720+E722+E723</f>
        <v>18946.2</v>
      </c>
      <c r="F717" s="18">
        <f>F718+F720+F722+F723</f>
        <v>18594.6</v>
      </c>
      <c r="G717" s="18">
        <f>G718+G720+G722+G723</f>
        <v>8465.5</v>
      </c>
      <c r="H717" s="18">
        <f>H718+H720+H722+H723</f>
        <v>8465.5</v>
      </c>
      <c r="I717" s="28">
        <f>G717/E717*100</f>
        <v>44.68178315440563</v>
      </c>
      <c r="J717" s="28">
        <f t="shared" si="49"/>
        <v>45.526658277134224</v>
      </c>
    </row>
    <row r="718" spans="1:10" ht="30.75" customHeight="1">
      <c r="A718" s="70"/>
      <c r="B718" s="75"/>
      <c r="C718" s="71"/>
      <c r="D718" s="18" t="s">
        <v>6</v>
      </c>
      <c r="E718" s="18">
        <v>18946.2</v>
      </c>
      <c r="F718" s="18">
        <v>18594.6</v>
      </c>
      <c r="G718" s="28">
        <v>8465.5</v>
      </c>
      <c r="H718" s="28">
        <v>8465.5</v>
      </c>
      <c r="I718" s="28">
        <f>G718/E718*100</f>
        <v>44.68178315440563</v>
      </c>
      <c r="J718" s="28">
        <f t="shared" si="49"/>
        <v>45.526658277134224</v>
      </c>
    </row>
    <row r="719" spans="1:10" ht="77.25" customHeight="1">
      <c r="A719" s="70"/>
      <c r="B719" s="75"/>
      <c r="C719" s="71"/>
      <c r="D719" s="29" t="s">
        <v>189</v>
      </c>
      <c r="E719" s="18">
        <v>0</v>
      </c>
      <c r="F719" s="18">
        <v>0</v>
      </c>
      <c r="G719" s="28">
        <v>0</v>
      </c>
      <c r="H719" s="28">
        <v>0</v>
      </c>
      <c r="I719" s="28">
        <v>0</v>
      </c>
      <c r="J719" s="28" t="e">
        <f t="shared" si="49"/>
        <v>#DIV/0!</v>
      </c>
    </row>
    <row r="720" spans="1:10" ht="56.25">
      <c r="A720" s="70"/>
      <c r="B720" s="75"/>
      <c r="C720" s="71"/>
      <c r="D720" s="18" t="s">
        <v>7</v>
      </c>
      <c r="E720" s="18">
        <v>0</v>
      </c>
      <c r="F720" s="18">
        <v>0</v>
      </c>
      <c r="G720" s="28">
        <v>0</v>
      </c>
      <c r="H720" s="28">
        <v>0</v>
      </c>
      <c r="I720" s="28">
        <v>0</v>
      </c>
      <c r="J720" s="28" t="e">
        <f t="shared" si="49"/>
        <v>#DIV/0!</v>
      </c>
    </row>
    <row r="721" spans="1:10" ht="96" customHeight="1">
      <c r="A721" s="70"/>
      <c r="B721" s="75"/>
      <c r="C721" s="71"/>
      <c r="D721" s="29" t="s">
        <v>190</v>
      </c>
      <c r="E721" s="18">
        <v>0</v>
      </c>
      <c r="F721" s="18">
        <v>0</v>
      </c>
      <c r="G721" s="18">
        <v>0</v>
      </c>
      <c r="H721" s="18">
        <v>0</v>
      </c>
      <c r="I721" s="28">
        <v>0</v>
      </c>
      <c r="J721" s="28" t="e">
        <f t="shared" si="49"/>
        <v>#DIV/0!</v>
      </c>
    </row>
    <row r="722" spans="1:10" ht="56.25">
      <c r="A722" s="70"/>
      <c r="B722" s="75"/>
      <c r="C722" s="71"/>
      <c r="D722" s="18" t="s">
        <v>8</v>
      </c>
      <c r="E722" s="18">
        <v>0</v>
      </c>
      <c r="F722" s="18">
        <v>0</v>
      </c>
      <c r="G722" s="28">
        <v>0</v>
      </c>
      <c r="H722" s="28">
        <v>0</v>
      </c>
      <c r="I722" s="28">
        <v>0</v>
      </c>
      <c r="J722" s="28" t="e">
        <f t="shared" si="49"/>
        <v>#DIV/0!</v>
      </c>
    </row>
    <row r="723" spans="1:10" ht="56.25">
      <c r="A723" s="70"/>
      <c r="B723" s="75"/>
      <c r="C723" s="71"/>
      <c r="D723" s="18" t="s">
        <v>9</v>
      </c>
      <c r="E723" s="18">
        <v>0</v>
      </c>
      <c r="F723" s="18">
        <v>0</v>
      </c>
      <c r="G723" s="28">
        <v>0</v>
      </c>
      <c r="H723" s="28">
        <v>0</v>
      </c>
      <c r="I723" s="28">
        <v>0</v>
      </c>
      <c r="J723" s="28" t="e">
        <f t="shared" si="49"/>
        <v>#DIV/0!</v>
      </c>
    </row>
    <row r="724" spans="1:10" ht="48" customHeight="1">
      <c r="A724" s="14"/>
      <c r="B724" s="15"/>
      <c r="C724" s="16"/>
      <c r="D724" s="17"/>
      <c r="E724" s="17"/>
      <c r="F724" s="17"/>
      <c r="G724" s="17"/>
      <c r="H724" s="17"/>
      <c r="I724" s="15"/>
      <c r="J724" s="15"/>
    </row>
    <row r="725" spans="1:10" ht="48" customHeight="1">
      <c r="A725" s="14"/>
      <c r="B725" s="15"/>
      <c r="C725" s="16"/>
      <c r="D725" s="17"/>
      <c r="E725" s="17"/>
      <c r="F725" s="17"/>
      <c r="G725" s="17"/>
      <c r="H725" s="17"/>
      <c r="I725" s="15"/>
      <c r="J725" s="15"/>
    </row>
    <row r="726" spans="1:10" ht="48" customHeight="1">
      <c r="A726" s="73"/>
      <c r="B726" s="73"/>
      <c r="C726" s="73"/>
      <c r="D726" s="73"/>
      <c r="E726" s="73"/>
      <c r="F726" s="73"/>
      <c r="G726" s="73"/>
      <c r="H726" s="12"/>
      <c r="I726" s="13"/>
      <c r="J726" s="13"/>
    </row>
    <row r="728" spans="1:3" ht="48" customHeight="1">
      <c r="A728" s="74"/>
      <c r="B728" s="74"/>
      <c r="C728" s="74"/>
    </row>
    <row r="730" spans="1:3" ht="48" customHeight="1">
      <c r="A730" s="10"/>
      <c r="C730" s="10"/>
    </row>
  </sheetData>
  <sheetProtection/>
  <mergeCells count="292">
    <mergeCell ref="C322:C328"/>
    <mergeCell ref="B350:B356"/>
    <mergeCell ref="C8:C10"/>
    <mergeCell ref="B8:B10"/>
    <mergeCell ref="C472:C478"/>
    <mergeCell ref="A472:A485"/>
    <mergeCell ref="B472:B485"/>
    <mergeCell ref="C479:C485"/>
    <mergeCell ref="A280:A293"/>
    <mergeCell ref="B280:B293"/>
    <mergeCell ref="C287:C293"/>
    <mergeCell ref="B301:B307"/>
    <mergeCell ref="C84:C90"/>
    <mergeCell ref="B84:B90"/>
    <mergeCell ref="C77:C83"/>
    <mergeCell ref="B77:B83"/>
    <mergeCell ref="C119:C125"/>
    <mergeCell ref="B119:B125"/>
    <mergeCell ref="C112:C118"/>
    <mergeCell ref="B112:B118"/>
    <mergeCell ref="C70:C76"/>
    <mergeCell ref="B70:B76"/>
    <mergeCell ref="C63:C69"/>
    <mergeCell ref="C56:C62"/>
    <mergeCell ref="C49:C55"/>
    <mergeCell ref="B49:B69"/>
    <mergeCell ref="C105:C111"/>
    <mergeCell ref="B105:B111"/>
    <mergeCell ref="C98:C104"/>
    <mergeCell ref="B98:B104"/>
    <mergeCell ref="C91:C97"/>
    <mergeCell ref="B91:B97"/>
    <mergeCell ref="C154:C160"/>
    <mergeCell ref="B154:B160"/>
    <mergeCell ref="C147:C153"/>
    <mergeCell ref="B147:B153"/>
    <mergeCell ref="C140:C146"/>
    <mergeCell ref="B140:B146"/>
    <mergeCell ref="C133:C139"/>
    <mergeCell ref="B133:B139"/>
    <mergeCell ref="C126:C132"/>
    <mergeCell ref="B126:B132"/>
    <mergeCell ref="C189:C195"/>
    <mergeCell ref="B189:B202"/>
    <mergeCell ref="C182:C188"/>
    <mergeCell ref="B182:B188"/>
    <mergeCell ref="C175:C181"/>
    <mergeCell ref="B175:B181"/>
    <mergeCell ref="C168:C174"/>
    <mergeCell ref="B168:B174"/>
    <mergeCell ref="C161:C167"/>
    <mergeCell ref="B161:B167"/>
    <mergeCell ref="C231:C237"/>
    <mergeCell ref="B231:B244"/>
    <mergeCell ref="C224:C230"/>
    <mergeCell ref="C217:C223"/>
    <mergeCell ref="B217:B230"/>
    <mergeCell ref="C210:C216"/>
    <mergeCell ref="C203:C209"/>
    <mergeCell ref="B203:B216"/>
    <mergeCell ref="C196:C202"/>
    <mergeCell ref="C294:C300"/>
    <mergeCell ref="B294:B300"/>
    <mergeCell ref="C280:C286"/>
    <mergeCell ref="C266:C272"/>
    <mergeCell ref="C259:C265"/>
    <mergeCell ref="B259:B265"/>
    <mergeCell ref="C245:C251"/>
    <mergeCell ref="C238:C244"/>
    <mergeCell ref="C336:C342"/>
    <mergeCell ref="B336:B342"/>
    <mergeCell ref="C329:C335"/>
    <mergeCell ref="B329:B335"/>
    <mergeCell ref="C315:C321"/>
    <mergeCell ref="B315:B328"/>
    <mergeCell ref="C308:C314"/>
    <mergeCell ref="B308:B314"/>
    <mergeCell ref="C301:C307"/>
    <mergeCell ref="B266:B279"/>
    <mergeCell ref="C273:C279"/>
    <mergeCell ref="B245:B258"/>
    <mergeCell ref="C252:C258"/>
    <mergeCell ref="C371:C377"/>
    <mergeCell ref="B371:B384"/>
    <mergeCell ref="C364:C370"/>
    <mergeCell ref="C357:C363"/>
    <mergeCell ref="B357:B370"/>
    <mergeCell ref="C350:C356"/>
    <mergeCell ref="C343:C349"/>
    <mergeCell ref="B343:B349"/>
    <mergeCell ref="C402:C408"/>
    <mergeCell ref="B402:B408"/>
    <mergeCell ref="C395:C401"/>
    <mergeCell ref="B395:B401"/>
    <mergeCell ref="C390:C394"/>
    <mergeCell ref="B390:B394"/>
    <mergeCell ref="C385:C389"/>
    <mergeCell ref="B385:B389"/>
    <mergeCell ref="C378:C384"/>
    <mergeCell ref="C430:C436"/>
    <mergeCell ref="B430:B436"/>
    <mergeCell ref="C423:C429"/>
    <mergeCell ref="B423:B429"/>
    <mergeCell ref="C416:C422"/>
    <mergeCell ref="B416:B422"/>
    <mergeCell ref="C409:C415"/>
    <mergeCell ref="B409:B415"/>
    <mergeCell ref="C465:C471"/>
    <mergeCell ref="B465:B471"/>
    <mergeCell ref="C458:C464"/>
    <mergeCell ref="B458:B464"/>
    <mergeCell ref="C451:C457"/>
    <mergeCell ref="B451:B457"/>
    <mergeCell ref="C444:C450"/>
    <mergeCell ref="B444:B450"/>
    <mergeCell ref="C437:C443"/>
    <mergeCell ref="B437:B443"/>
    <mergeCell ref="C514:C520"/>
    <mergeCell ref="B514:B520"/>
    <mergeCell ref="C507:C513"/>
    <mergeCell ref="B507:B513"/>
    <mergeCell ref="C500:C506"/>
    <mergeCell ref="B500:B506"/>
    <mergeCell ref="C493:C499"/>
    <mergeCell ref="B493:B499"/>
    <mergeCell ref="C486:C492"/>
    <mergeCell ref="B486:B492"/>
    <mergeCell ref="C549:C555"/>
    <mergeCell ref="B549:B555"/>
    <mergeCell ref="C542:C548"/>
    <mergeCell ref="B542:B548"/>
    <mergeCell ref="C535:C541"/>
    <mergeCell ref="B535:B541"/>
    <mergeCell ref="C528:C534"/>
    <mergeCell ref="B528:B534"/>
    <mergeCell ref="C521:C527"/>
    <mergeCell ref="B521:B527"/>
    <mergeCell ref="C584:C590"/>
    <mergeCell ref="B584:B590"/>
    <mergeCell ref="C577:C583"/>
    <mergeCell ref="B577:B583"/>
    <mergeCell ref="C570:C576"/>
    <mergeCell ref="B570:B576"/>
    <mergeCell ref="C563:C569"/>
    <mergeCell ref="B563:B569"/>
    <mergeCell ref="C556:C562"/>
    <mergeCell ref="B556:B562"/>
    <mergeCell ref="C619:C625"/>
    <mergeCell ref="B619:B625"/>
    <mergeCell ref="C612:C618"/>
    <mergeCell ref="B612:B618"/>
    <mergeCell ref="C605:C611"/>
    <mergeCell ref="B605:B611"/>
    <mergeCell ref="C598:C604"/>
    <mergeCell ref="B598:B604"/>
    <mergeCell ref="C591:C597"/>
    <mergeCell ref="B591:B597"/>
    <mergeCell ref="C654:C660"/>
    <mergeCell ref="B654:B660"/>
    <mergeCell ref="C647:C653"/>
    <mergeCell ref="B647:B653"/>
    <mergeCell ref="C640:C646"/>
    <mergeCell ref="B640:B646"/>
    <mergeCell ref="C633:C639"/>
    <mergeCell ref="B633:B639"/>
    <mergeCell ref="C626:C632"/>
    <mergeCell ref="B626:B632"/>
    <mergeCell ref="C689:C695"/>
    <mergeCell ref="B689:B695"/>
    <mergeCell ref="C682:C688"/>
    <mergeCell ref="B682:B688"/>
    <mergeCell ref="C675:C681"/>
    <mergeCell ref="B675:B681"/>
    <mergeCell ref="C668:C674"/>
    <mergeCell ref="B668:B674"/>
    <mergeCell ref="C661:C667"/>
    <mergeCell ref="B661:B667"/>
    <mergeCell ref="A689:A695"/>
    <mergeCell ref="A696:A702"/>
    <mergeCell ref="C696:C702"/>
    <mergeCell ref="B696:B702"/>
    <mergeCell ref="A703:A709"/>
    <mergeCell ref="A668:A674"/>
    <mergeCell ref="A675:A681"/>
    <mergeCell ref="A682:A688"/>
    <mergeCell ref="A647:A653"/>
    <mergeCell ref="A654:A660"/>
    <mergeCell ref="A661:A667"/>
    <mergeCell ref="A626:A632"/>
    <mergeCell ref="A633:A639"/>
    <mergeCell ref="A640:A646"/>
    <mergeCell ref="A605:A611"/>
    <mergeCell ref="A612:A618"/>
    <mergeCell ref="A619:A625"/>
    <mergeCell ref="A584:A590"/>
    <mergeCell ref="A591:A597"/>
    <mergeCell ref="A598:A604"/>
    <mergeCell ref="A563:A569"/>
    <mergeCell ref="A570:A576"/>
    <mergeCell ref="A577:A583"/>
    <mergeCell ref="A542:A548"/>
    <mergeCell ref="A549:A555"/>
    <mergeCell ref="A556:A562"/>
    <mergeCell ref="A521:A527"/>
    <mergeCell ref="A528:A534"/>
    <mergeCell ref="A535:A541"/>
    <mergeCell ref="A500:A506"/>
    <mergeCell ref="A507:A513"/>
    <mergeCell ref="A514:A520"/>
    <mergeCell ref="A465:A471"/>
    <mergeCell ref="A486:A492"/>
    <mergeCell ref="A493:A499"/>
    <mergeCell ref="A444:A450"/>
    <mergeCell ref="A451:A457"/>
    <mergeCell ref="A458:A464"/>
    <mergeCell ref="A423:A429"/>
    <mergeCell ref="A430:A436"/>
    <mergeCell ref="A437:A443"/>
    <mergeCell ref="A409:A415"/>
    <mergeCell ref="A416:A422"/>
    <mergeCell ref="A390:A394"/>
    <mergeCell ref="A395:A401"/>
    <mergeCell ref="A402:A408"/>
    <mergeCell ref="A357:A370"/>
    <mergeCell ref="A371:A384"/>
    <mergeCell ref="A385:A389"/>
    <mergeCell ref="A147:A153"/>
    <mergeCell ref="A154:A160"/>
    <mergeCell ref="A336:A342"/>
    <mergeCell ref="A343:A349"/>
    <mergeCell ref="A350:A356"/>
    <mergeCell ref="A301:A307"/>
    <mergeCell ref="A329:A335"/>
    <mergeCell ref="A308:A314"/>
    <mergeCell ref="A259:A265"/>
    <mergeCell ref="A294:A300"/>
    <mergeCell ref="A266:A279"/>
    <mergeCell ref="A315:A328"/>
    <mergeCell ref="A217:A230"/>
    <mergeCell ref="A231:A244"/>
    <mergeCell ref="A245:A258"/>
    <mergeCell ref="A182:A188"/>
    <mergeCell ref="A189:A202"/>
    <mergeCell ref="A203:A216"/>
    <mergeCell ref="B1:G1"/>
    <mergeCell ref="C48:G48"/>
    <mergeCell ref="C41:C47"/>
    <mergeCell ref="B41:B47"/>
    <mergeCell ref="C34:C40"/>
    <mergeCell ref="C27:C33"/>
    <mergeCell ref="C20:C26"/>
    <mergeCell ref="G8:G10"/>
    <mergeCell ref="F8:F10"/>
    <mergeCell ref="E8:E10"/>
    <mergeCell ref="B20:B40"/>
    <mergeCell ref="C19:G19"/>
    <mergeCell ref="C12:C18"/>
    <mergeCell ref="B12:B18"/>
    <mergeCell ref="A2:J2"/>
    <mergeCell ref="A3:J6"/>
    <mergeCell ref="H8:H10"/>
    <mergeCell ref="I8:I10"/>
    <mergeCell ref="J8:J10"/>
    <mergeCell ref="D8:D10"/>
    <mergeCell ref="A726:G726"/>
    <mergeCell ref="A728:C728"/>
    <mergeCell ref="A710:A716"/>
    <mergeCell ref="B710:B716"/>
    <mergeCell ref="C710:C716"/>
    <mergeCell ref="A717:A723"/>
    <mergeCell ref="B717:B723"/>
    <mergeCell ref="C717:C723"/>
    <mergeCell ref="C703:C709"/>
    <mergeCell ref="B703:B709"/>
    <mergeCell ref="A77:A83"/>
    <mergeCell ref="A84:A90"/>
    <mergeCell ref="A91:A97"/>
    <mergeCell ref="A70:A76"/>
    <mergeCell ref="A112:A118"/>
    <mergeCell ref="A161:A167"/>
    <mergeCell ref="A168:A174"/>
    <mergeCell ref="A175:A181"/>
    <mergeCell ref="A49:A69"/>
    <mergeCell ref="A8:A10"/>
    <mergeCell ref="A12:A40"/>
    <mergeCell ref="A41:A47"/>
    <mergeCell ref="A140:A146"/>
    <mergeCell ref="A119:A125"/>
    <mergeCell ref="A126:A132"/>
    <mergeCell ref="A133:A139"/>
    <mergeCell ref="A98:A104"/>
    <mergeCell ref="A105:A111"/>
  </mergeCells>
  <printOptions/>
  <pageMargins left="0.7086614173228347" right="0.7086614173228347" top="0.7480314960629921" bottom="0.7480314960629921" header="0.31496062992125984" footer="0.31496062992125984"/>
  <pageSetup fitToHeight="0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4"/>
  <sheetViews>
    <sheetView zoomScale="80" zoomScaleNormal="80" zoomScalePageLayoutView="0" workbookViewId="0" topLeftCell="A705">
      <selection activeCell="K20" sqref="K20"/>
    </sheetView>
  </sheetViews>
  <sheetFormatPr defaultColWidth="21.7109375" defaultRowHeight="48" customHeight="1"/>
  <cols>
    <col min="1" max="1" width="14.28125" style="33" customWidth="1"/>
    <col min="2" max="2" width="30.421875" style="10" customWidth="1"/>
    <col min="3" max="3" width="21.7109375" style="11" customWidth="1"/>
    <col min="4" max="4" width="23.140625" style="9" customWidth="1"/>
    <col min="5" max="5" width="18.00390625" style="9" customWidth="1"/>
    <col min="6" max="6" width="18.421875" style="9" customWidth="1"/>
    <col min="7" max="7" width="16.7109375" style="9" customWidth="1"/>
    <col min="8" max="8" width="18.421875" style="9" customWidth="1"/>
    <col min="9" max="9" width="13.140625" style="10" customWidth="1"/>
    <col min="10" max="10" width="12.28125" style="10" customWidth="1"/>
    <col min="11" max="16384" width="21.7109375" style="1" customWidth="1"/>
  </cols>
  <sheetData>
    <row r="1" spans="2:7" ht="6" customHeight="1" hidden="1">
      <c r="B1" s="81"/>
      <c r="C1" s="81"/>
      <c r="D1" s="81"/>
      <c r="E1" s="81"/>
      <c r="F1" s="81"/>
      <c r="G1" s="81"/>
    </row>
    <row r="2" spans="1:10" ht="18.75">
      <c r="A2" s="77" t="s">
        <v>187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39" customHeight="1">
      <c r="A3" s="79" t="s">
        <v>198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0.5" customHeight="1" hidden="1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15" customHeight="1" hidden="1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ht="63" customHeight="1" hidden="1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9" customHeight="1" hidden="1">
      <c r="A7" s="20"/>
      <c r="B7" s="21"/>
      <c r="C7" s="22"/>
      <c r="D7" s="23"/>
      <c r="E7" s="23"/>
      <c r="F7" s="23"/>
      <c r="G7" s="23"/>
      <c r="H7" s="23"/>
      <c r="I7" s="24"/>
      <c r="J7" s="24"/>
    </row>
    <row r="8" spans="1:10" ht="48" customHeight="1">
      <c r="A8" s="68" t="s">
        <v>0</v>
      </c>
      <c r="B8" s="79" t="s">
        <v>1</v>
      </c>
      <c r="C8" s="88" t="s">
        <v>2</v>
      </c>
      <c r="D8" s="79" t="s">
        <v>3</v>
      </c>
      <c r="E8" s="79" t="s">
        <v>192</v>
      </c>
      <c r="F8" s="79" t="s">
        <v>191</v>
      </c>
      <c r="G8" s="79" t="s">
        <v>193</v>
      </c>
      <c r="H8" s="79" t="s">
        <v>177</v>
      </c>
      <c r="I8" s="80" t="s">
        <v>178</v>
      </c>
      <c r="J8" s="80" t="s">
        <v>179</v>
      </c>
    </row>
    <row r="9" spans="1:10" ht="48" customHeight="1">
      <c r="A9" s="68"/>
      <c r="B9" s="79"/>
      <c r="C9" s="88"/>
      <c r="D9" s="79"/>
      <c r="E9" s="79"/>
      <c r="F9" s="79"/>
      <c r="G9" s="79"/>
      <c r="H9" s="79"/>
      <c r="I9" s="80"/>
      <c r="J9" s="80"/>
    </row>
    <row r="10" spans="1:10" ht="18.75">
      <c r="A10" s="68"/>
      <c r="B10" s="79"/>
      <c r="C10" s="88"/>
      <c r="D10" s="79"/>
      <c r="E10" s="79"/>
      <c r="F10" s="79"/>
      <c r="G10" s="79"/>
      <c r="H10" s="79"/>
      <c r="I10" s="80"/>
      <c r="J10" s="80"/>
    </row>
    <row r="11" spans="1:10" ht="18.75">
      <c r="A11" s="32"/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7">
        <v>8</v>
      </c>
      <c r="J11" s="27">
        <v>9</v>
      </c>
    </row>
    <row r="12" spans="1:11" ht="27.75" customHeight="1">
      <c r="A12" s="67"/>
      <c r="B12" s="72" t="s">
        <v>4</v>
      </c>
      <c r="C12" s="71"/>
      <c r="D12" s="18" t="s">
        <v>5</v>
      </c>
      <c r="E12" s="18">
        <f>E13+E15+E17+E18</f>
        <v>1101380.6</v>
      </c>
      <c r="F12" s="18">
        <v>959881.2</v>
      </c>
      <c r="G12" s="18">
        <f>G13+G15+G17+G18</f>
        <v>649628.6999999998</v>
      </c>
      <c r="H12" s="18">
        <f>H13+H15+H17+H18</f>
        <v>649841.5999999999</v>
      </c>
      <c r="I12" s="28">
        <f aca="true" t="shared" si="0" ref="I12:I18">G12/E12*100</f>
        <v>58.983125361024136</v>
      </c>
      <c r="J12" s="28"/>
      <c r="K12" s="1" t="s">
        <v>180</v>
      </c>
    </row>
    <row r="13" spans="1:10" ht="35.25" customHeight="1">
      <c r="A13" s="67"/>
      <c r="B13" s="72"/>
      <c r="C13" s="71"/>
      <c r="D13" s="18" t="s">
        <v>6</v>
      </c>
      <c r="E13" s="34">
        <f aca="true" t="shared" si="1" ref="E13:H14">E21+E28+E35</f>
        <v>912258.8</v>
      </c>
      <c r="F13" s="34">
        <f t="shared" si="1"/>
        <v>912258.7000000001</v>
      </c>
      <c r="G13" s="34">
        <f t="shared" si="1"/>
        <v>620371.0999999999</v>
      </c>
      <c r="H13" s="34">
        <f t="shared" si="1"/>
        <v>620583.9999999999</v>
      </c>
      <c r="I13" s="28">
        <f t="shared" si="0"/>
        <v>68.00384934626005</v>
      </c>
      <c r="J13" s="28">
        <f>H13/F13*100</f>
        <v>68.02719447893452</v>
      </c>
    </row>
    <row r="14" spans="1:10" ht="76.5" customHeight="1">
      <c r="A14" s="67"/>
      <c r="B14" s="72"/>
      <c r="C14" s="71"/>
      <c r="D14" s="29" t="s">
        <v>189</v>
      </c>
      <c r="E14" s="18">
        <f t="shared" si="1"/>
        <v>83879.3</v>
      </c>
      <c r="F14" s="18">
        <f t="shared" si="1"/>
        <v>34142.4</v>
      </c>
      <c r="G14" s="18">
        <f t="shared" si="1"/>
        <v>702.7</v>
      </c>
      <c r="H14" s="18">
        <f t="shared" si="1"/>
        <v>702.7</v>
      </c>
      <c r="I14" s="18">
        <f>I22+I29+I36</f>
        <v>0</v>
      </c>
      <c r="J14" s="18" t="e">
        <f>J22+J29+J36</f>
        <v>#DIV/0!</v>
      </c>
    </row>
    <row r="15" spans="1:10" ht="56.25">
      <c r="A15" s="67"/>
      <c r="B15" s="72"/>
      <c r="C15" s="71"/>
      <c r="D15" s="18" t="s">
        <v>7</v>
      </c>
      <c r="E15" s="18">
        <f aca="true" t="shared" si="2" ref="E15:H16">E23+E30+E37</f>
        <v>175869.8</v>
      </c>
      <c r="F15" s="18">
        <f t="shared" si="2"/>
        <v>85640.9</v>
      </c>
      <c r="G15" s="18">
        <f t="shared" si="2"/>
        <v>29257.600000000002</v>
      </c>
      <c r="H15" s="18">
        <f t="shared" si="2"/>
        <v>29257.600000000002</v>
      </c>
      <c r="I15" s="28">
        <f t="shared" si="0"/>
        <v>16.6359431806939</v>
      </c>
      <c r="J15" s="28">
        <f>H15/F15*100</f>
        <v>34.1631159878049</v>
      </c>
    </row>
    <row r="16" spans="1:10" ht="93.75">
      <c r="A16" s="67"/>
      <c r="B16" s="72"/>
      <c r="C16" s="71"/>
      <c r="D16" s="29" t="s">
        <v>190</v>
      </c>
      <c r="E16" s="18">
        <f t="shared" si="2"/>
        <v>173436.6</v>
      </c>
      <c r="F16" s="18">
        <f t="shared" si="2"/>
        <v>85640.9</v>
      </c>
      <c r="G16" s="18">
        <f t="shared" si="2"/>
        <v>29257.6</v>
      </c>
      <c r="H16" s="18">
        <f t="shared" si="2"/>
        <v>29257.6</v>
      </c>
      <c r="I16" s="28">
        <f t="shared" si="0"/>
        <v>16.869334385014465</v>
      </c>
      <c r="J16" s="28">
        <f>H16/F16*100</f>
        <v>34.16311598780489</v>
      </c>
    </row>
    <row r="17" spans="1:10" ht="37.5">
      <c r="A17" s="67"/>
      <c r="B17" s="72"/>
      <c r="C17" s="71"/>
      <c r="D17" s="18" t="s">
        <v>8</v>
      </c>
      <c r="E17" s="18">
        <f>E25+E32+E39</f>
        <v>1755</v>
      </c>
      <c r="F17" s="18">
        <v>0</v>
      </c>
      <c r="G17" s="18">
        <f>G25+G32+G39</f>
        <v>0</v>
      </c>
      <c r="H17" s="18">
        <f>H25+H32+H39</f>
        <v>0</v>
      </c>
      <c r="I17" s="18">
        <f t="shared" si="0"/>
        <v>0</v>
      </c>
      <c r="J17" s="28" t="e">
        <f>H17/F17*100</f>
        <v>#DIV/0!</v>
      </c>
    </row>
    <row r="18" spans="1:10" ht="56.25">
      <c r="A18" s="67"/>
      <c r="B18" s="72"/>
      <c r="C18" s="71"/>
      <c r="D18" s="18" t="s">
        <v>9</v>
      </c>
      <c r="E18" s="18">
        <f>E26+E33+E40</f>
        <v>11497</v>
      </c>
      <c r="F18" s="18">
        <v>0</v>
      </c>
      <c r="G18" s="18">
        <f>G26+G33+G40</f>
        <v>0</v>
      </c>
      <c r="H18" s="18">
        <f>H26+H33+H40</f>
        <v>0</v>
      </c>
      <c r="I18" s="18">
        <f t="shared" si="0"/>
        <v>0</v>
      </c>
      <c r="J18" s="28" t="e">
        <f>H18/F18*100</f>
        <v>#DIV/0!</v>
      </c>
    </row>
    <row r="19" spans="1:10" ht="24" customHeight="1">
      <c r="A19" s="67"/>
      <c r="B19" s="19"/>
      <c r="C19" s="76" t="s">
        <v>10</v>
      </c>
      <c r="D19" s="76"/>
      <c r="E19" s="76"/>
      <c r="F19" s="76"/>
      <c r="G19" s="76"/>
      <c r="H19" s="23"/>
      <c r="I19" s="20"/>
      <c r="J19" s="20"/>
    </row>
    <row r="20" spans="1:10" ht="23.25" customHeight="1">
      <c r="A20" s="67"/>
      <c r="B20" s="72"/>
      <c r="C20" s="71" t="s">
        <v>11</v>
      </c>
      <c r="D20" s="18" t="s">
        <v>5</v>
      </c>
      <c r="E20" s="18">
        <f>E21+E23+E25+E26</f>
        <v>849509.4</v>
      </c>
      <c r="F20" s="18">
        <f>F21+F23+F25+F26</f>
        <v>836257.3</v>
      </c>
      <c r="G20" s="18">
        <f>G21+G23+G25+G26</f>
        <v>610886.4999999999</v>
      </c>
      <c r="H20" s="18">
        <f>H21+H23+H25+H26</f>
        <v>610886.4999999999</v>
      </c>
      <c r="I20" s="28">
        <f aca="true" t="shared" si="3" ref="I20:J35">G20/E20*100</f>
        <v>71.91050505150383</v>
      </c>
      <c r="J20" s="28">
        <f>H20/F20*100</f>
        <v>73.05006485444132</v>
      </c>
    </row>
    <row r="21" spans="1:10" ht="25.5" customHeight="1">
      <c r="A21" s="67"/>
      <c r="B21" s="72"/>
      <c r="C21" s="71"/>
      <c r="D21" s="18" t="s">
        <v>6</v>
      </c>
      <c r="E21" s="34">
        <f>E50+E494+E648</f>
        <v>811294.3</v>
      </c>
      <c r="F21" s="37">
        <f>F50+F494+F648</f>
        <v>811294.2000000001</v>
      </c>
      <c r="G21" s="34">
        <f>G50+G494+G648</f>
        <v>589864.6999999998</v>
      </c>
      <c r="H21" s="34">
        <f>H50+H494+H648</f>
        <v>589864.6999999998</v>
      </c>
      <c r="I21" s="28">
        <f t="shared" si="3"/>
        <v>72.70662446414326</v>
      </c>
      <c r="J21" s="28">
        <f t="shared" si="3"/>
        <v>72.70663342595076</v>
      </c>
    </row>
    <row r="22" spans="1:10" ht="74.25" customHeight="1">
      <c r="A22" s="67"/>
      <c r="B22" s="72"/>
      <c r="C22" s="71"/>
      <c r="D22" s="29" t="s">
        <v>189</v>
      </c>
      <c r="E22" s="18">
        <f aca="true" t="shared" si="4" ref="E22:J22">E51+E497+E649</f>
        <v>3397.4</v>
      </c>
      <c r="F22" s="18">
        <f t="shared" si="4"/>
        <v>3660.5</v>
      </c>
      <c r="G22" s="18">
        <f t="shared" si="4"/>
        <v>702.7</v>
      </c>
      <c r="H22" s="18">
        <f t="shared" si="4"/>
        <v>702.7</v>
      </c>
      <c r="I22" s="18">
        <f t="shared" si="4"/>
        <v>0</v>
      </c>
      <c r="J22" s="18" t="e">
        <f t="shared" si="4"/>
        <v>#DIV/0!</v>
      </c>
    </row>
    <row r="23" spans="1:10" ht="56.25" customHeight="1">
      <c r="A23" s="67"/>
      <c r="B23" s="72"/>
      <c r="C23" s="71"/>
      <c r="D23" s="18" t="s">
        <v>7</v>
      </c>
      <c r="E23" s="18">
        <f>E52</f>
        <v>24963.1</v>
      </c>
      <c r="F23" s="18">
        <f aca="true" t="shared" si="5" ref="F23:H24">F52+F498+F650</f>
        <v>24963.1</v>
      </c>
      <c r="G23" s="18">
        <f t="shared" si="5"/>
        <v>21021.800000000003</v>
      </c>
      <c r="H23" s="18">
        <f t="shared" si="5"/>
        <v>21021.800000000003</v>
      </c>
      <c r="I23" s="18">
        <f t="shared" si="3"/>
        <v>84.2114961683445</v>
      </c>
      <c r="J23" s="28">
        <f t="shared" si="3"/>
        <v>84.2114961683445</v>
      </c>
    </row>
    <row r="24" spans="1:10" ht="96.75" customHeight="1">
      <c r="A24" s="67"/>
      <c r="B24" s="72"/>
      <c r="C24" s="71"/>
      <c r="D24" s="29" t="s">
        <v>190</v>
      </c>
      <c r="E24" s="18">
        <v>22529.9</v>
      </c>
      <c r="F24" s="18">
        <f t="shared" si="5"/>
        <v>24963.100000000002</v>
      </c>
      <c r="G24" s="18">
        <f t="shared" si="5"/>
        <v>21021.8</v>
      </c>
      <c r="H24" s="18">
        <f t="shared" si="5"/>
        <v>21021.8</v>
      </c>
      <c r="I24" s="28">
        <v>0</v>
      </c>
      <c r="J24" s="28">
        <f t="shared" si="3"/>
        <v>84.21149616834447</v>
      </c>
    </row>
    <row r="25" spans="1:10" ht="58.5" customHeight="1">
      <c r="A25" s="67"/>
      <c r="B25" s="72"/>
      <c r="C25" s="71"/>
      <c r="D25" s="18" t="s">
        <v>8</v>
      </c>
      <c r="E25" s="18">
        <f>E54+E498</f>
        <v>1755</v>
      </c>
      <c r="F25" s="18">
        <v>0</v>
      </c>
      <c r="G25" s="18">
        <f>G54+G498</f>
        <v>0</v>
      </c>
      <c r="H25" s="18">
        <f>H54+H498</f>
        <v>0</v>
      </c>
      <c r="I25" s="18">
        <f t="shared" si="3"/>
        <v>0</v>
      </c>
      <c r="J25" s="28" t="e">
        <f t="shared" si="3"/>
        <v>#DIV/0!</v>
      </c>
    </row>
    <row r="26" spans="1:10" ht="63" customHeight="1">
      <c r="A26" s="67"/>
      <c r="B26" s="72"/>
      <c r="C26" s="71"/>
      <c r="D26" s="18" t="s">
        <v>9</v>
      </c>
      <c r="E26" s="18">
        <f>E47+E499</f>
        <v>11497</v>
      </c>
      <c r="F26" s="18">
        <f>F47+F499</f>
        <v>0</v>
      </c>
      <c r="G26" s="18">
        <f>G47+G499</f>
        <v>0</v>
      </c>
      <c r="H26" s="18">
        <f>H47+H499</f>
        <v>0</v>
      </c>
      <c r="I26" s="18">
        <f t="shared" si="3"/>
        <v>0</v>
      </c>
      <c r="J26" s="28" t="e">
        <f t="shared" si="3"/>
        <v>#DIV/0!</v>
      </c>
    </row>
    <row r="27" spans="1:10" ht="28.5" customHeight="1">
      <c r="A27" s="67"/>
      <c r="B27" s="72"/>
      <c r="C27" s="71" t="s">
        <v>12</v>
      </c>
      <c r="D27" s="18" t="s">
        <v>5</v>
      </c>
      <c r="E27" s="18">
        <f>E28+E30+E32+E33</f>
        <v>12917.7</v>
      </c>
      <c r="F27" s="18">
        <f>F28+F30+F32+F33</f>
        <v>12917.7</v>
      </c>
      <c r="G27" s="18">
        <f>G28+G30+G32+G33</f>
        <v>5918.4</v>
      </c>
      <c r="H27" s="18">
        <f>H28+H30+H32+H33</f>
        <v>6131.3</v>
      </c>
      <c r="I27" s="28">
        <f t="shared" si="3"/>
        <v>45.81620567128823</v>
      </c>
      <c r="J27" s="28">
        <f t="shared" si="3"/>
        <v>47.4643318857072</v>
      </c>
    </row>
    <row r="28" spans="1:10" ht="24.75" customHeight="1">
      <c r="A28" s="67"/>
      <c r="B28" s="72"/>
      <c r="C28" s="71"/>
      <c r="D28" s="18" t="s">
        <v>6</v>
      </c>
      <c r="E28" s="18">
        <f aca="true" t="shared" si="6" ref="E28:H33">E57</f>
        <v>12689.900000000001</v>
      </c>
      <c r="F28" s="18">
        <f t="shared" si="6"/>
        <v>12689.900000000001</v>
      </c>
      <c r="G28" s="18">
        <f t="shared" si="6"/>
        <v>5918.4</v>
      </c>
      <c r="H28" s="18">
        <f t="shared" si="6"/>
        <v>6131.3</v>
      </c>
      <c r="I28" s="28">
        <f t="shared" si="3"/>
        <v>46.638665395314376</v>
      </c>
      <c r="J28" s="28">
        <f t="shared" si="3"/>
        <v>48.31637759162798</v>
      </c>
    </row>
    <row r="29" spans="1:10" ht="78.75" customHeight="1">
      <c r="A29" s="67"/>
      <c r="B29" s="72"/>
      <c r="C29" s="71"/>
      <c r="D29" s="29" t="s">
        <v>189</v>
      </c>
      <c r="E29" s="18">
        <f>E58</f>
        <v>207.3</v>
      </c>
      <c r="F29" s="18">
        <f>F58</f>
        <v>207.3</v>
      </c>
      <c r="G29" s="18">
        <f t="shared" si="6"/>
        <v>0</v>
      </c>
      <c r="H29" s="18">
        <f t="shared" si="6"/>
        <v>0</v>
      </c>
      <c r="I29" s="18">
        <v>0</v>
      </c>
      <c r="J29" s="28">
        <f t="shared" si="3"/>
        <v>0</v>
      </c>
    </row>
    <row r="30" spans="1:10" ht="56.25">
      <c r="A30" s="67"/>
      <c r="B30" s="72"/>
      <c r="C30" s="71"/>
      <c r="D30" s="18" t="s">
        <v>7</v>
      </c>
      <c r="E30" s="18">
        <f t="shared" si="6"/>
        <v>227.8</v>
      </c>
      <c r="F30" s="18">
        <f t="shared" si="6"/>
        <v>227.8</v>
      </c>
      <c r="G30" s="18">
        <f t="shared" si="6"/>
        <v>0</v>
      </c>
      <c r="H30" s="18">
        <f t="shared" si="6"/>
        <v>0</v>
      </c>
      <c r="I30" s="18">
        <v>0</v>
      </c>
      <c r="J30" s="28">
        <f t="shared" si="3"/>
        <v>0</v>
      </c>
    </row>
    <row r="31" spans="1:10" ht="93.75" customHeight="1">
      <c r="A31" s="67"/>
      <c r="B31" s="72"/>
      <c r="C31" s="71"/>
      <c r="D31" s="29" t="s">
        <v>190</v>
      </c>
      <c r="E31" s="18">
        <f t="shared" si="6"/>
        <v>227.8</v>
      </c>
      <c r="F31" s="18">
        <f t="shared" si="6"/>
        <v>227.8</v>
      </c>
      <c r="G31" s="18">
        <f t="shared" si="6"/>
        <v>0</v>
      </c>
      <c r="H31" s="18">
        <f t="shared" si="6"/>
        <v>0</v>
      </c>
      <c r="I31" s="18">
        <v>0</v>
      </c>
      <c r="J31" s="28">
        <f t="shared" si="3"/>
        <v>0</v>
      </c>
    </row>
    <row r="32" spans="1:10" ht="37.5">
      <c r="A32" s="67"/>
      <c r="B32" s="72"/>
      <c r="C32" s="71"/>
      <c r="D32" s="18" t="s">
        <v>8</v>
      </c>
      <c r="E32" s="18">
        <f t="shared" si="6"/>
        <v>0</v>
      </c>
      <c r="F32" s="18">
        <f t="shared" si="6"/>
        <v>0</v>
      </c>
      <c r="G32" s="18">
        <f t="shared" si="6"/>
        <v>0</v>
      </c>
      <c r="H32" s="18">
        <f>H61</f>
        <v>0</v>
      </c>
      <c r="I32" s="18">
        <v>0</v>
      </c>
      <c r="J32" s="28" t="e">
        <f t="shared" si="3"/>
        <v>#DIV/0!</v>
      </c>
    </row>
    <row r="33" spans="1:10" ht="56.25">
      <c r="A33" s="67"/>
      <c r="B33" s="72"/>
      <c r="C33" s="71"/>
      <c r="D33" s="18" t="s">
        <v>9</v>
      </c>
      <c r="E33" s="18">
        <f t="shared" si="6"/>
        <v>0</v>
      </c>
      <c r="F33" s="18">
        <f t="shared" si="6"/>
        <v>0</v>
      </c>
      <c r="G33" s="18">
        <f t="shared" si="6"/>
        <v>0</v>
      </c>
      <c r="H33" s="18">
        <f>H62</f>
        <v>0</v>
      </c>
      <c r="I33" s="18">
        <v>0</v>
      </c>
      <c r="J33" s="28" t="e">
        <f t="shared" si="3"/>
        <v>#DIV/0!</v>
      </c>
    </row>
    <row r="34" spans="1:14" ht="26.25" customHeight="1">
      <c r="A34" s="67"/>
      <c r="B34" s="72"/>
      <c r="C34" s="71" t="s">
        <v>13</v>
      </c>
      <c r="D34" s="18" t="s">
        <v>5</v>
      </c>
      <c r="E34" s="18">
        <f>E35+E37+E39+E40</f>
        <v>238953.5</v>
      </c>
      <c r="F34" s="18">
        <f>F35+F37+F39+F40</f>
        <v>148724.6</v>
      </c>
      <c r="G34" s="18">
        <f>G35+G37+G39+G40</f>
        <v>32823.8</v>
      </c>
      <c r="H34" s="18">
        <f>H35+H37+H39+H40</f>
        <v>32823.8</v>
      </c>
      <c r="I34" s="28">
        <f>G34/E34*100</f>
        <v>13.736480110146953</v>
      </c>
      <c r="J34" s="28">
        <f t="shared" si="3"/>
        <v>22.070188791901273</v>
      </c>
      <c r="K34" s="2"/>
      <c r="L34" s="2"/>
      <c r="M34" s="2"/>
      <c r="N34" s="2"/>
    </row>
    <row r="35" spans="1:10" ht="29.25" customHeight="1">
      <c r="A35" s="67"/>
      <c r="B35" s="72"/>
      <c r="C35" s="71"/>
      <c r="D35" s="18" t="s">
        <v>6</v>
      </c>
      <c r="E35" s="18">
        <f aca="true" t="shared" si="7" ref="E35:H40">E64</f>
        <v>88274.6</v>
      </c>
      <c r="F35" s="18">
        <f t="shared" si="7"/>
        <v>88274.6</v>
      </c>
      <c r="G35" s="18">
        <f t="shared" si="7"/>
        <v>24588</v>
      </c>
      <c r="H35" s="18">
        <f t="shared" si="7"/>
        <v>24588</v>
      </c>
      <c r="I35" s="28">
        <f>G35/E35*100</f>
        <v>27.853991975041513</v>
      </c>
      <c r="J35" s="28">
        <f t="shared" si="3"/>
        <v>27.853991975041513</v>
      </c>
    </row>
    <row r="36" spans="1:10" ht="81" customHeight="1">
      <c r="A36" s="67"/>
      <c r="B36" s="72"/>
      <c r="C36" s="71"/>
      <c r="D36" s="29" t="s">
        <v>189</v>
      </c>
      <c r="E36" s="18">
        <f>E65</f>
        <v>80274.6</v>
      </c>
      <c r="F36" s="18">
        <f>F65</f>
        <v>30274.6</v>
      </c>
      <c r="G36" s="18">
        <f t="shared" si="7"/>
        <v>0</v>
      </c>
      <c r="H36" s="18">
        <f>H65</f>
        <v>0</v>
      </c>
      <c r="I36" s="18">
        <v>0</v>
      </c>
      <c r="J36" s="28">
        <f aca="true" t="shared" si="8" ref="J36:J47">H36/F36*100</f>
        <v>0</v>
      </c>
    </row>
    <row r="37" spans="1:10" ht="56.25">
      <c r="A37" s="67"/>
      <c r="B37" s="72"/>
      <c r="C37" s="71"/>
      <c r="D37" s="18" t="s">
        <v>7</v>
      </c>
      <c r="E37" s="18">
        <f t="shared" si="7"/>
        <v>150678.9</v>
      </c>
      <c r="F37" s="18">
        <f t="shared" si="7"/>
        <v>60450</v>
      </c>
      <c r="G37" s="18">
        <f t="shared" si="7"/>
        <v>8235.8</v>
      </c>
      <c r="H37" s="18">
        <f t="shared" si="7"/>
        <v>8235.8</v>
      </c>
      <c r="I37" s="18">
        <v>0</v>
      </c>
      <c r="J37" s="28">
        <f t="shared" si="8"/>
        <v>13.624152191894126</v>
      </c>
    </row>
    <row r="38" spans="1:10" ht="94.5" customHeight="1">
      <c r="A38" s="67"/>
      <c r="B38" s="72"/>
      <c r="C38" s="71"/>
      <c r="D38" s="29" t="s">
        <v>190</v>
      </c>
      <c r="E38" s="18">
        <f t="shared" si="7"/>
        <v>150678.9</v>
      </c>
      <c r="F38" s="18">
        <f t="shared" si="7"/>
        <v>60450</v>
      </c>
      <c r="G38" s="18">
        <f t="shared" si="7"/>
        <v>8235.8</v>
      </c>
      <c r="H38" s="18">
        <f t="shared" si="7"/>
        <v>8235.8</v>
      </c>
      <c r="I38" s="18">
        <v>0</v>
      </c>
      <c r="J38" s="28">
        <f t="shared" si="8"/>
        <v>13.624152191894126</v>
      </c>
    </row>
    <row r="39" spans="1:10" ht="37.5">
      <c r="A39" s="67"/>
      <c r="B39" s="72"/>
      <c r="C39" s="71"/>
      <c r="D39" s="18" t="s">
        <v>8</v>
      </c>
      <c r="E39" s="18">
        <f t="shared" si="7"/>
        <v>0</v>
      </c>
      <c r="F39" s="18">
        <f t="shared" si="7"/>
        <v>0</v>
      </c>
      <c r="G39" s="18">
        <f t="shared" si="7"/>
        <v>0</v>
      </c>
      <c r="H39" s="18">
        <f>H68</f>
        <v>0</v>
      </c>
      <c r="I39" s="18">
        <v>0</v>
      </c>
      <c r="J39" s="28" t="e">
        <f t="shared" si="8"/>
        <v>#DIV/0!</v>
      </c>
    </row>
    <row r="40" spans="1:10" ht="56.25">
      <c r="A40" s="67"/>
      <c r="B40" s="72"/>
      <c r="C40" s="71"/>
      <c r="D40" s="18" t="s">
        <v>9</v>
      </c>
      <c r="E40" s="18">
        <f t="shared" si="7"/>
        <v>0</v>
      </c>
      <c r="F40" s="18">
        <f t="shared" si="7"/>
        <v>0</v>
      </c>
      <c r="G40" s="18">
        <f t="shared" si="7"/>
        <v>0</v>
      </c>
      <c r="H40" s="18">
        <f>H69</f>
        <v>0</v>
      </c>
      <c r="I40" s="18">
        <v>0</v>
      </c>
      <c r="J40" s="28" t="e">
        <f t="shared" si="8"/>
        <v>#DIV/0!</v>
      </c>
    </row>
    <row r="41" spans="1:14" ht="30" customHeight="1">
      <c r="A41" s="67">
        <v>1</v>
      </c>
      <c r="B41" s="82" t="s">
        <v>14</v>
      </c>
      <c r="C41" s="71" t="s">
        <v>15</v>
      </c>
      <c r="D41" s="18" t="s">
        <v>5</v>
      </c>
      <c r="E41" s="18">
        <f>E42+E44+E46+E47</f>
        <v>1070417.2</v>
      </c>
      <c r="F41" s="18">
        <f>F42+F44+F46+F47</f>
        <v>977281.3</v>
      </c>
      <c r="G41" s="18">
        <f>G42+G44+G46+G47</f>
        <v>635515.3999999999</v>
      </c>
      <c r="H41" s="18">
        <f>H42+H44+H46+H47</f>
        <v>635728.2999999999</v>
      </c>
      <c r="I41" s="28">
        <f>G41/E41*100</f>
        <v>59.37081354821279</v>
      </c>
      <c r="J41" s="28">
        <f t="shared" si="8"/>
        <v>65.05069727620901</v>
      </c>
      <c r="K41" s="2"/>
      <c r="L41" s="2"/>
      <c r="M41" s="2"/>
      <c r="N41" s="2"/>
    </row>
    <row r="42" spans="1:10" ht="33" customHeight="1">
      <c r="A42" s="69"/>
      <c r="B42" s="82"/>
      <c r="C42" s="71"/>
      <c r="D42" s="18" t="s">
        <v>6</v>
      </c>
      <c r="E42" s="18">
        <f>E50+E57+E64</f>
        <v>891640.4</v>
      </c>
      <c r="F42" s="18">
        <f aca="true" t="shared" si="9" ref="E42:H44">F50+F57+F64</f>
        <v>891640.4</v>
      </c>
      <c r="G42" s="18">
        <f t="shared" si="9"/>
        <v>606257.7999999999</v>
      </c>
      <c r="H42" s="18">
        <f t="shared" si="9"/>
        <v>606470.7</v>
      </c>
      <c r="I42" s="28">
        <f>G42/E42*100</f>
        <v>67.99353192161324</v>
      </c>
      <c r="J42" s="28">
        <f t="shared" si="8"/>
        <v>68.01740926050456</v>
      </c>
    </row>
    <row r="43" spans="1:10" ht="75" customHeight="1">
      <c r="A43" s="69"/>
      <c r="B43" s="82"/>
      <c r="C43" s="71"/>
      <c r="D43" s="29" t="s">
        <v>189</v>
      </c>
      <c r="E43" s="18">
        <f>E51+E58+E65</f>
        <v>83879.3</v>
      </c>
      <c r="F43" s="18">
        <f>F51+F58+F65</f>
        <v>34142.4</v>
      </c>
      <c r="G43" s="18">
        <f>G51+G58+G65</f>
        <v>702.7</v>
      </c>
      <c r="H43" s="18">
        <f>H51+H58+H65</f>
        <v>702.7</v>
      </c>
      <c r="I43" s="18">
        <f>I51+I58+I65</f>
        <v>0</v>
      </c>
      <c r="J43" s="18">
        <f>J51+J58+J65</f>
        <v>19.196831034011748</v>
      </c>
    </row>
    <row r="44" spans="1:10" ht="56.25">
      <c r="A44" s="69"/>
      <c r="B44" s="82"/>
      <c r="C44" s="71"/>
      <c r="D44" s="18" t="s">
        <v>7</v>
      </c>
      <c r="E44" s="18">
        <f t="shared" si="9"/>
        <v>175869.8</v>
      </c>
      <c r="F44" s="18">
        <f t="shared" si="9"/>
        <v>85640.9</v>
      </c>
      <c r="G44" s="18">
        <f t="shared" si="9"/>
        <v>29257.600000000002</v>
      </c>
      <c r="H44" s="18">
        <f t="shared" si="9"/>
        <v>29257.600000000002</v>
      </c>
      <c r="I44" s="28">
        <v>0</v>
      </c>
      <c r="J44" s="28">
        <f t="shared" si="8"/>
        <v>34.1631159878049</v>
      </c>
    </row>
    <row r="45" spans="1:10" ht="99" customHeight="1">
      <c r="A45" s="69"/>
      <c r="B45" s="82"/>
      <c r="C45" s="71"/>
      <c r="D45" s="29" t="s">
        <v>190</v>
      </c>
      <c r="E45" s="18">
        <v>3312.4</v>
      </c>
      <c r="F45" s="18">
        <v>3312.4</v>
      </c>
      <c r="G45" s="18">
        <v>0</v>
      </c>
      <c r="H45" s="18">
        <v>0</v>
      </c>
      <c r="I45" s="28">
        <v>0</v>
      </c>
      <c r="J45" s="28">
        <f t="shared" si="8"/>
        <v>0</v>
      </c>
    </row>
    <row r="46" spans="1:10" ht="37.5">
      <c r="A46" s="69"/>
      <c r="B46" s="82"/>
      <c r="C46" s="71"/>
      <c r="D46" s="18" t="s">
        <v>8</v>
      </c>
      <c r="E46" s="18">
        <f aca="true" t="shared" si="10" ref="E46:G47">E54+E61+E68</f>
        <v>100</v>
      </c>
      <c r="F46" s="18">
        <v>0</v>
      </c>
      <c r="G46" s="18">
        <f t="shared" si="10"/>
        <v>0</v>
      </c>
      <c r="H46" s="18">
        <f>H54+H61+H68</f>
        <v>0</v>
      </c>
      <c r="I46" s="28">
        <v>0</v>
      </c>
      <c r="J46" s="28" t="e">
        <f t="shared" si="8"/>
        <v>#DIV/0!</v>
      </c>
    </row>
    <row r="47" spans="1:10" ht="56.25">
      <c r="A47" s="69"/>
      <c r="B47" s="82"/>
      <c r="C47" s="71"/>
      <c r="D47" s="18" t="s">
        <v>9</v>
      </c>
      <c r="E47" s="18">
        <f t="shared" si="10"/>
        <v>2807</v>
      </c>
      <c r="F47" s="18">
        <v>0</v>
      </c>
      <c r="G47" s="18">
        <f t="shared" si="10"/>
        <v>0</v>
      </c>
      <c r="H47" s="18">
        <f>H55+H62+H69</f>
        <v>0</v>
      </c>
      <c r="I47" s="28">
        <v>0</v>
      </c>
      <c r="J47" s="28" t="e">
        <f t="shared" si="8"/>
        <v>#DIV/0!</v>
      </c>
    </row>
    <row r="48" spans="1:10" ht="18.75" customHeight="1">
      <c r="A48" s="32"/>
      <c r="B48" s="19"/>
      <c r="C48" s="76" t="s">
        <v>10</v>
      </c>
      <c r="D48" s="76"/>
      <c r="E48" s="76"/>
      <c r="F48" s="76"/>
      <c r="G48" s="76"/>
      <c r="H48" s="23"/>
      <c r="I48" s="20"/>
      <c r="J48" s="20"/>
    </row>
    <row r="49" spans="1:10" ht="26.25" customHeight="1">
      <c r="A49" s="67"/>
      <c r="B49" s="72"/>
      <c r="C49" s="71" t="s">
        <v>11</v>
      </c>
      <c r="D49" s="30" t="s">
        <v>16</v>
      </c>
      <c r="E49" s="34">
        <f>E50+E52+E54+E55</f>
        <v>818546</v>
      </c>
      <c r="F49" s="34">
        <f>F50+F52+F54+F55</f>
        <v>815639</v>
      </c>
      <c r="G49" s="34">
        <f>G50+G52+G54+G55</f>
        <v>596773.2</v>
      </c>
      <c r="H49" s="34">
        <f>H50+H52+H54+H55</f>
        <v>596773.2</v>
      </c>
      <c r="I49" s="28">
        <f>G49/E49*100</f>
        <v>72.90649517559183</v>
      </c>
      <c r="J49" s="28">
        <f>H49/F49*100</f>
        <v>73.16633952030249</v>
      </c>
    </row>
    <row r="50" spans="1:10" ht="25.5" customHeight="1">
      <c r="A50" s="67"/>
      <c r="B50" s="72"/>
      <c r="C50" s="71"/>
      <c r="D50" s="18" t="s">
        <v>6</v>
      </c>
      <c r="E50" s="34">
        <f>E71+E120+E190+E246+E281+E365+E417+E452+E473+E480+E445</f>
        <v>790675.9</v>
      </c>
      <c r="F50" s="34">
        <f>F71+F120+F190+F246+F281+F365+F417+F452+F473+F480+F445</f>
        <v>790675.9</v>
      </c>
      <c r="G50" s="34">
        <f>G71+G120+G190+G246+G281+G365+G417+G452+G473+G480+G445</f>
        <v>575751.3999999999</v>
      </c>
      <c r="H50" s="34">
        <f>H71+H120+H190+H246+H281+H365+H417+H452+H473+H480+H445</f>
        <v>575751.3999999999</v>
      </c>
      <c r="I50" s="28">
        <f>G50/E50*100</f>
        <v>72.81762350414373</v>
      </c>
      <c r="J50" s="28">
        <f aca="true" t="shared" si="11" ref="J50:J113">H50/F50*100</f>
        <v>72.81762350414373</v>
      </c>
    </row>
    <row r="51" spans="1:10" ht="80.25" customHeight="1">
      <c r="A51" s="67"/>
      <c r="B51" s="72"/>
      <c r="C51" s="71"/>
      <c r="D51" s="29" t="s">
        <v>189</v>
      </c>
      <c r="E51" s="18">
        <v>3397.4</v>
      </c>
      <c r="F51" s="18">
        <f>F282+F474+F481</f>
        <v>3660.5</v>
      </c>
      <c r="G51" s="18">
        <f>G282+G474+G481</f>
        <v>702.7</v>
      </c>
      <c r="H51" s="18">
        <f>H282+H474+H481</f>
        <v>702.7</v>
      </c>
      <c r="I51" s="28">
        <v>0</v>
      </c>
      <c r="J51" s="28">
        <f t="shared" si="11"/>
        <v>19.196831034011748</v>
      </c>
    </row>
    <row r="52" spans="1:10" ht="56.25">
      <c r="A52" s="67"/>
      <c r="B52" s="72"/>
      <c r="C52" s="71"/>
      <c r="D52" s="18" t="s">
        <v>7</v>
      </c>
      <c r="E52" s="18">
        <f>E73+E122+E192+E248+E283+E367+E419+E454+E475+E482+E447</f>
        <v>24963.1</v>
      </c>
      <c r="F52" s="18">
        <f>F73+F122+F192+F248+F283+F367+F419+F454+F475+F482+F447</f>
        <v>24963.1</v>
      </c>
      <c r="G52" s="18">
        <f>G73+G122+G192+G248+G283+G367+G419+G454+G475+G482+G447</f>
        <v>21021.800000000003</v>
      </c>
      <c r="H52" s="18">
        <f>H73+H122+H192+H248+H283+H367+H419+H454+H475+H482+H447</f>
        <v>21021.800000000003</v>
      </c>
      <c r="I52" s="18">
        <f>I73+I122+I192+I248+I283+I367+I419+I454+I475+I482+I447</f>
        <v>50.32016537676154</v>
      </c>
      <c r="J52" s="28">
        <f t="shared" si="11"/>
        <v>84.2114961683445</v>
      </c>
    </row>
    <row r="53" spans="1:10" ht="78.75" customHeight="1">
      <c r="A53" s="67"/>
      <c r="B53" s="72"/>
      <c r="C53" s="71"/>
      <c r="D53" s="29" t="s">
        <v>190</v>
      </c>
      <c r="E53" s="18">
        <v>22529.9</v>
      </c>
      <c r="F53" s="18">
        <f>F284+F448+F476+F483</f>
        <v>24963.100000000002</v>
      </c>
      <c r="G53" s="18">
        <f>G284+G448+G476+G483</f>
        <v>21021.8</v>
      </c>
      <c r="H53" s="18">
        <f>H284+H448+H476+H483</f>
        <v>21021.8</v>
      </c>
      <c r="I53" s="28">
        <v>0</v>
      </c>
      <c r="J53" s="28">
        <f t="shared" si="11"/>
        <v>84.21149616834447</v>
      </c>
    </row>
    <row r="54" spans="1:10" ht="37.5">
      <c r="A54" s="67"/>
      <c r="B54" s="72"/>
      <c r="C54" s="71"/>
      <c r="D54" s="18" t="s">
        <v>8</v>
      </c>
      <c r="E54" s="18">
        <f>E75+E124+E194+E250+E285+E369+E421+E456+E477+E484+E449</f>
        <v>100</v>
      </c>
      <c r="F54" s="18">
        <v>0</v>
      </c>
      <c r="G54" s="18">
        <f>G75+G124+G194+G250+G285+G369+G421+G456+G477+G484+G449</f>
        <v>0</v>
      </c>
      <c r="H54" s="18">
        <f>H75+H124+H194+H250+H285+H369+H421+H456+H477+H484+H449</f>
        <v>0</v>
      </c>
      <c r="I54" s="28">
        <v>0</v>
      </c>
      <c r="J54" s="28" t="e">
        <f t="shared" si="11"/>
        <v>#DIV/0!</v>
      </c>
    </row>
    <row r="55" spans="1:10" ht="56.25">
      <c r="A55" s="67"/>
      <c r="B55" s="72"/>
      <c r="C55" s="71"/>
      <c r="D55" s="18" t="s">
        <v>9</v>
      </c>
      <c r="E55" s="18">
        <f>E76+E125+E195+E251+E286+E370+E422+E457+E478+E485+E450</f>
        <v>2807</v>
      </c>
      <c r="F55" s="18">
        <v>0</v>
      </c>
      <c r="G55" s="18">
        <f>G76+G125+G195+G251+G286+G370+G422+G457+G478+G485+G450</f>
        <v>0</v>
      </c>
      <c r="H55" s="18">
        <f>H76+H125+H195+H251+H286+H370+H422+H457+H478+H485+H450</f>
        <v>0</v>
      </c>
      <c r="I55" s="28">
        <v>0</v>
      </c>
      <c r="J55" s="28" t="e">
        <f t="shared" si="11"/>
        <v>#DIV/0!</v>
      </c>
    </row>
    <row r="56" spans="1:10" ht="33.75" customHeight="1">
      <c r="A56" s="67"/>
      <c r="B56" s="72"/>
      <c r="C56" s="71" t="s">
        <v>17</v>
      </c>
      <c r="D56" s="30" t="s">
        <v>16</v>
      </c>
      <c r="E56" s="34">
        <f>E57+E59+E61+E62</f>
        <v>12917.7</v>
      </c>
      <c r="F56" s="34">
        <f>F57+F59+F61+F62</f>
        <v>12917.7</v>
      </c>
      <c r="G56" s="34">
        <f>G57+G59+G61+G62</f>
        <v>5918.4</v>
      </c>
      <c r="H56" s="34">
        <f>H57+H59+H61+H62</f>
        <v>6131.3</v>
      </c>
      <c r="I56" s="28">
        <f>G56/E56*100</f>
        <v>45.81620567128823</v>
      </c>
      <c r="J56" s="28">
        <f t="shared" si="11"/>
        <v>47.4643318857072</v>
      </c>
    </row>
    <row r="57" spans="1:10" ht="36" customHeight="1">
      <c r="A57" s="67"/>
      <c r="B57" s="72"/>
      <c r="C57" s="71"/>
      <c r="D57" s="18" t="s">
        <v>6</v>
      </c>
      <c r="E57" s="18">
        <f aca="true" t="shared" si="12" ref="E57:H62">E197+E253+E288+E372+E487</f>
        <v>12689.900000000001</v>
      </c>
      <c r="F57" s="18">
        <f t="shared" si="12"/>
        <v>12689.900000000001</v>
      </c>
      <c r="G57" s="18">
        <f t="shared" si="12"/>
        <v>5918.4</v>
      </c>
      <c r="H57" s="18">
        <f t="shared" si="12"/>
        <v>6131.3</v>
      </c>
      <c r="I57" s="28">
        <f>G57/E57*100</f>
        <v>46.638665395314376</v>
      </c>
      <c r="J57" s="28">
        <f t="shared" si="11"/>
        <v>48.31637759162798</v>
      </c>
    </row>
    <row r="58" spans="1:10" ht="75.75" customHeight="1">
      <c r="A58" s="67"/>
      <c r="B58" s="72"/>
      <c r="C58" s="71"/>
      <c r="D58" s="29" t="s">
        <v>189</v>
      </c>
      <c r="E58" s="18">
        <f t="shared" si="12"/>
        <v>207.3</v>
      </c>
      <c r="F58" s="18">
        <f t="shared" si="12"/>
        <v>207.3</v>
      </c>
      <c r="G58" s="18">
        <f t="shared" si="12"/>
        <v>0</v>
      </c>
      <c r="H58" s="18">
        <f t="shared" si="12"/>
        <v>0</v>
      </c>
      <c r="I58" s="28">
        <v>0</v>
      </c>
      <c r="J58" s="28">
        <f t="shared" si="11"/>
        <v>0</v>
      </c>
    </row>
    <row r="59" spans="1:10" ht="56.25">
      <c r="A59" s="67"/>
      <c r="B59" s="72"/>
      <c r="C59" s="71"/>
      <c r="D59" s="18" t="s">
        <v>7</v>
      </c>
      <c r="E59" s="18">
        <f t="shared" si="12"/>
        <v>227.8</v>
      </c>
      <c r="F59" s="18">
        <f t="shared" si="12"/>
        <v>227.8</v>
      </c>
      <c r="G59" s="18">
        <f t="shared" si="12"/>
        <v>0</v>
      </c>
      <c r="H59" s="18">
        <f t="shared" si="12"/>
        <v>0</v>
      </c>
      <c r="I59" s="28">
        <v>0</v>
      </c>
      <c r="J59" s="28">
        <f t="shared" si="11"/>
        <v>0</v>
      </c>
    </row>
    <row r="60" spans="1:10" ht="77.25" customHeight="1">
      <c r="A60" s="67"/>
      <c r="B60" s="72"/>
      <c r="C60" s="71"/>
      <c r="D60" s="29" t="s">
        <v>190</v>
      </c>
      <c r="E60" s="18">
        <f t="shared" si="12"/>
        <v>227.8</v>
      </c>
      <c r="F60" s="18">
        <f t="shared" si="12"/>
        <v>227.8</v>
      </c>
      <c r="G60" s="18">
        <f t="shared" si="12"/>
        <v>0</v>
      </c>
      <c r="H60" s="18">
        <f t="shared" si="12"/>
        <v>0</v>
      </c>
      <c r="I60" s="28">
        <v>0</v>
      </c>
      <c r="J60" s="28">
        <f t="shared" si="11"/>
        <v>0</v>
      </c>
    </row>
    <row r="61" spans="1:10" ht="37.5">
      <c r="A61" s="67"/>
      <c r="B61" s="72"/>
      <c r="C61" s="71"/>
      <c r="D61" s="18" t="s">
        <v>8</v>
      </c>
      <c r="E61" s="18">
        <f t="shared" si="12"/>
        <v>0</v>
      </c>
      <c r="F61" s="18">
        <f t="shared" si="12"/>
        <v>0</v>
      </c>
      <c r="G61" s="18">
        <f t="shared" si="12"/>
        <v>0</v>
      </c>
      <c r="H61" s="18">
        <f t="shared" si="12"/>
        <v>0</v>
      </c>
      <c r="I61" s="28">
        <v>0</v>
      </c>
      <c r="J61" s="28" t="e">
        <f t="shared" si="11"/>
        <v>#DIV/0!</v>
      </c>
    </row>
    <row r="62" spans="1:10" ht="56.25">
      <c r="A62" s="67"/>
      <c r="B62" s="72"/>
      <c r="C62" s="71"/>
      <c r="D62" s="18" t="s">
        <v>9</v>
      </c>
      <c r="E62" s="18">
        <f t="shared" si="12"/>
        <v>0</v>
      </c>
      <c r="F62" s="18">
        <f t="shared" si="12"/>
        <v>0</v>
      </c>
      <c r="G62" s="18">
        <f t="shared" si="12"/>
        <v>0</v>
      </c>
      <c r="H62" s="18">
        <f t="shared" si="12"/>
        <v>0</v>
      </c>
      <c r="I62" s="28">
        <v>0</v>
      </c>
      <c r="J62" s="28" t="e">
        <f t="shared" si="11"/>
        <v>#DIV/0!</v>
      </c>
    </row>
    <row r="63" spans="1:10" ht="35.25" customHeight="1">
      <c r="A63" s="67"/>
      <c r="B63" s="72"/>
      <c r="C63" s="71" t="s">
        <v>13</v>
      </c>
      <c r="D63" s="30" t="s">
        <v>16</v>
      </c>
      <c r="E63" s="34">
        <f>E64+E66+E68+E69</f>
        <v>238953.5</v>
      </c>
      <c r="F63" s="34">
        <f>F64+F66+F68+F69</f>
        <v>148724.6</v>
      </c>
      <c r="G63" s="34">
        <f>G64+G66+G68+G69</f>
        <v>32823.8</v>
      </c>
      <c r="H63" s="34">
        <f>H64+H66+H68+H69</f>
        <v>32823.8</v>
      </c>
      <c r="I63" s="28">
        <f>G63/E63*100</f>
        <v>13.736480110146953</v>
      </c>
      <c r="J63" s="28">
        <f t="shared" si="11"/>
        <v>22.070188791901273</v>
      </c>
    </row>
    <row r="64" spans="1:16" ht="36" customHeight="1">
      <c r="A64" s="67"/>
      <c r="B64" s="72"/>
      <c r="C64" s="71"/>
      <c r="D64" s="18" t="s">
        <v>6</v>
      </c>
      <c r="E64" s="34">
        <f aca="true" t="shared" si="13" ref="E64:H65">E424+E431+E438+E459+E466</f>
        <v>88274.6</v>
      </c>
      <c r="F64" s="34">
        <f t="shared" si="13"/>
        <v>88274.6</v>
      </c>
      <c r="G64" s="34">
        <f t="shared" si="13"/>
        <v>24588</v>
      </c>
      <c r="H64" s="34">
        <f t="shared" si="13"/>
        <v>24588</v>
      </c>
      <c r="I64" s="28">
        <f>G64/E64*100</f>
        <v>27.853991975041513</v>
      </c>
      <c r="J64" s="28">
        <f t="shared" si="11"/>
        <v>27.853991975041513</v>
      </c>
      <c r="K64" s="2"/>
      <c r="L64" s="2"/>
      <c r="M64" s="2"/>
      <c r="N64" s="2"/>
      <c r="O64" s="2"/>
      <c r="P64" s="2"/>
    </row>
    <row r="65" spans="1:16" ht="72.75" customHeight="1">
      <c r="A65" s="67"/>
      <c r="B65" s="72"/>
      <c r="C65" s="71"/>
      <c r="D65" s="29" t="s">
        <v>189</v>
      </c>
      <c r="E65" s="18">
        <f t="shared" si="13"/>
        <v>80274.6</v>
      </c>
      <c r="F65" s="18">
        <f t="shared" si="13"/>
        <v>30274.6</v>
      </c>
      <c r="G65" s="18">
        <f t="shared" si="13"/>
        <v>0</v>
      </c>
      <c r="H65" s="18">
        <f t="shared" si="13"/>
        <v>0</v>
      </c>
      <c r="I65" s="28"/>
      <c r="J65" s="28">
        <f t="shared" si="11"/>
        <v>0</v>
      </c>
      <c r="K65" s="2"/>
      <c r="L65" s="2"/>
      <c r="M65" s="2"/>
      <c r="N65" s="2"/>
      <c r="O65" s="2"/>
      <c r="P65" s="2"/>
    </row>
    <row r="66" spans="1:10" ht="56.25">
      <c r="A66" s="67"/>
      <c r="B66" s="72"/>
      <c r="C66" s="71"/>
      <c r="D66" s="18" t="s">
        <v>7</v>
      </c>
      <c r="E66" s="18">
        <f>E426+E433+E440+E461+E468</f>
        <v>150678.9</v>
      </c>
      <c r="F66" s="18">
        <v>60450</v>
      </c>
      <c r="G66" s="18">
        <f>G426+G433+G440+G461+G468</f>
        <v>8235.8</v>
      </c>
      <c r="H66" s="18">
        <f>H426+H433+H440+H461+H468</f>
        <v>8235.8</v>
      </c>
      <c r="I66" s="28">
        <v>0</v>
      </c>
      <c r="J66" s="28">
        <f t="shared" si="11"/>
        <v>13.624152191894126</v>
      </c>
    </row>
    <row r="67" spans="1:10" ht="96" customHeight="1">
      <c r="A67" s="67"/>
      <c r="B67" s="72"/>
      <c r="C67" s="71"/>
      <c r="D67" s="29" t="s">
        <v>190</v>
      </c>
      <c r="E67" s="18">
        <f>E427+E434+E441+E462+E469</f>
        <v>150678.9</v>
      </c>
      <c r="F67" s="18">
        <f>F427+F434+F441+F462+F469</f>
        <v>60450</v>
      </c>
      <c r="G67" s="18">
        <f>G427+G434+G441+G462+G469</f>
        <v>8235.8</v>
      </c>
      <c r="H67" s="18">
        <f>H427+H434+H441+H462+H469</f>
        <v>8235.8</v>
      </c>
      <c r="I67" s="28"/>
      <c r="J67" s="28">
        <f t="shared" si="11"/>
        <v>13.624152191894126</v>
      </c>
    </row>
    <row r="68" spans="1:10" ht="39" customHeight="1">
      <c r="A68" s="67"/>
      <c r="B68" s="72"/>
      <c r="C68" s="71"/>
      <c r="D68" s="18" t="s">
        <v>8</v>
      </c>
      <c r="E68" s="18">
        <f aca="true" t="shared" si="14" ref="E68:G69">E428+E435+E442+E463+E470</f>
        <v>0</v>
      </c>
      <c r="F68" s="18">
        <f t="shared" si="14"/>
        <v>0</v>
      </c>
      <c r="G68" s="18">
        <f t="shared" si="14"/>
        <v>0</v>
      </c>
      <c r="H68" s="18">
        <f>H428+H435+H442+H463+H470</f>
        <v>0</v>
      </c>
      <c r="I68" s="28">
        <v>0</v>
      </c>
      <c r="J68" s="28" t="e">
        <f t="shared" si="11"/>
        <v>#DIV/0!</v>
      </c>
    </row>
    <row r="69" spans="1:10" ht="56.25">
      <c r="A69" s="67"/>
      <c r="B69" s="72"/>
      <c r="C69" s="71"/>
      <c r="D69" s="18" t="s">
        <v>9</v>
      </c>
      <c r="E69" s="18">
        <f t="shared" si="14"/>
        <v>0</v>
      </c>
      <c r="F69" s="18">
        <f t="shared" si="14"/>
        <v>0</v>
      </c>
      <c r="G69" s="18">
        <f t="shared" si="14"/>
        <v>0</v>
      </c>
      <c r="H69" s="18">
        <f>H429+H436+H443+H464+H471</f>
        <v>0</v>
      </c>
      <c r="I69" s="28">
        <v>0</v>
      </c>
      <c r="J69" s="28" t="e">
        <f t="shared" si="11"/>
        <v>#DIV/0!</v>
      </c>
    </row>
    <row r="70" spans="1:10" ht="33.75" customHeight="1">
      <c r="A70" s="70" t="s">
        <v>18</v>
      </c>
      <c r="B70" s="72" t="s">
        <v>19</v>
      </c>
      <c r="C70" s="71" t="s">
        <v>11</v>
      </c>
      <c r="D70" s="18" t="s">
        <v>5</v>
      </c>
      <c r="E70" s="34">
        <f>E71+E73+E75+E76</f>
        <v>399</v>
      </c>
      <c r="F70" s="34">
        <f>F71+F73+F75+F76</f>
        <v>399</v>
      </c>
      <c r="G70" s="34">
        <f>G71+G73+G75+G76</f>
        <v>100</v>
      </c>
      <c r="H70" s="34">
        <f>H71+H73+H75+H76</f>
        <v>100</v>
      </c>
      <c r="I70" s="28">
        <f>G70/E70*100</f>
        <v>25.062656641604008</v>
      </c>
      <c r="J70" s="28">
        <f t="shared" si="11"/>
        <v>25.062656641604008</v>
      </c>
    </row>
    <row r="71" spans="1:10" ht="35.25" customHeight="1">
      <c r="A71" s="70"/>
      <c r="B71" s="72"/>
      <c r="C71" s="71"/>
      <c r="D71" s="18" t="s">
        <v>6</v>
      </c>
      <c r="E71" s="18">
        <f>E78+E85+E92+E99+E106+E113</f>
        <v>399</v>
      </c>
      <c r="F71" s="18">
        <f>F78+F85+F92+F99+F106+F113</f>
        <v>399</v>
      </c>
      <c r="G71" s="18">
        <f>G78+G85+G92+G99+G106+G113</f>
        <v>100</v>
      </c>
      <c r="H71" s="18">
        <f>H78+H85+H92+H99+H106+H113</f>
        <v>100</v>
      </c>
      <c r="I71" s="28">
        <f>G71/E71*100</f>
        <v>25.062656641604008</v>
      </c>
      <c r="J71" s="28">
        <f t="shared" si="11"/>
        <v>25.062656641604008</v>
      </c>
    </row>
    <row r="72" spans="1:10" ht="80.25" customHeight="1">
      <c r="A72" s="70"/>
      <c r="B72" s="72"/>
      <c r="C72" s="71"/>
      <c r="D72" s="29" t="s">
        <v>189</v>
      </c>
      <c r="E72" s="18">
        <v>0</v>
      </c>
      <c r="F72" s="18">
        <v>0</v>
      </c>
      <c r="G72" s="18">
        <v>0</v>
      </c>
      <c r="H72" s="18">
        <v>0</v>
      </c>
      <c r="I72" s="28">
        <v>0</v>
      </c>
      <c r="J72" s="28" t="e">
        <f t="shared" si="11"/>
        <v>#DIV/0!</v>
      </c>
    </row>
    <row r="73" spans="1:10" ht="56.25">
      <c r="A73" s="70"/>
      <c r="B73" s="72"/>
      <c r="C73" s="71"/>
      <c r="D73" s="18" t="s">
        <v>7</v>
      </c>
      <c r="E73" s="18">
        <v>0</v>
      </c>
      <c r="F73" s="18">
        <v>0</v>
      </c>
      <c r="G73" s="18">
        <v>0</v>
      </c>
      <c r="H73" s="18">
        <v>0</v>
      </c>
      <c r="I73" s="28">
        <v>0</v>
      </c>
      <c r="J73" s="28" t="e">
        <f t="shared" si="11"/>
        <v>#DIV/0!</v>
      </c>
    </row>
    <row r="74" spans="1:10" ht="100.5" customHeight="1">
      <c r="A74" s="70"/>
      <c r="B74" s="72"/>
      <c r="C74" s="71"/>
      <c r="D74" s="29" t="s">
        <v>190</v>
      </c>
      <c r="E74" s="18">
        <v>0</v>
      </c>
      <c r="F74" s="18">
        <v>0</v>
      </c>
      <c r="G74" s="18">
        <v>0</v>
      </c>
      <c r="H74" s="18">
        <v>0</v>
      </c>
      <c r="I74" s="28">
        <v>0</v>
      </c>
      <c r="J74" s="28" t="e">
        <f t="shared" si="11"/>
        <v>#DIV/0!</v>
      </c>
    </row>
    <row r="75" spans="1:10" ht="45.75" customHeight="1">
      <c r="A75" s="70"/>
      <c r="B75" s="72"/>
      <c r="C75" s="71"/>
      <c r="D75" s="18" t="s">
        <v>8</v>
      </c>
      <c r="E75" s="18">
        <v>0</v>
      </c>
      <c r="F75" s="18">
        <v>0</v>
      </c>
      <c r="G75" s="18">
        <v>0</v>
      </c>
      <c r="H75" s="18">
        <v>0</v>
      </c>
      <c r="I75" s="28">
        <v>0</v>
      </c>
      <c r="J75" s="28" t="e">
        <f t="shared" si="11"/>
        <v>#DIV/0!</v>
      </c>
    </row>
    <row r="76" spans="1:10" ht="56.25">
      <c r="A76" s="70"/>
      <c r="B76" s="72"/>
      <c r="C76" s="71"/>
      <c r="D76" s="18" t="s">
        <v>9</v>
      </c>
      <c r="E76" s="18">
        <v>0</v>
      </c>
      <c r="F76" s="18">
        <v>0</v>
      </c>
      <c r="G76" s="18">
        <v>0</v>
      </c>
      <c r="H76" s="18">
        <v>0</v>
      </c>
      <c r="I76" s="28">
        <v>0</v>
      </c>
      <c r="J76" s="28" t="e">
        <f t="shared" si="11"/>
        <v>#DIV/0!</v>
      </c>
    </row>
    <row r="77" spans="1:10" ht="27.75" customHeight="1">
      <c r="A77" s="70" t="s">
        <v>20</v>
      </c>
      <c r="B77" s="72" t="s">
        <v>21</v>
      </c>
      <c r="C77" s="71" t="s">
        <v>11</v>
      </c>
      <c r="D77" s="18" t="s">
        <v>5</v>
      </c>
      <c r="E77" s="18">
        <f>E78+E80+E82+E83</f>
        <v>40</v>
      </c>
      <c r="F77" s="18">
        <f>F78+F80+F82+F83</f>
        <v>40</v>
      </c>
      <c r="G77" s="18">
        <f>G78+G80+G82+G83</f>
        <v>25.5</v>
      </c>
      <c r="H77" s="18">
        <f>H78+H80+H82+H83</f>
        <v>25.5</v>
      </c>
      <c r="I77" s="28">
        <f>G77/E77*100</f>
        <v>63.74999999999999</v>
      </c>
      <c r="J77" s="28">
        <f t="shared" si="11"/>
        <v>63.74999999999999</v>
      </c>
    </row>
    <row r="78" spans="1:10" ht="27.75" customHeight="1">
      <c r="A78" s="70"/>
      <c r="B78" s="72"/>
      <c r="C78" s="71"/>
      <c r="D78" s="18" t="s">
        <v>6</v>
      </c>
      <c r="E78" s="18">
        <v>40</v>
      </c>
      <c r="F78" s="18">
        <v>40</v>
      </c>
      <c r="G78" s="18">
        <v>25.5</v>
      </c>
      <c r="H78" s="18">
        <v>25.5</v>
      </c>
      <c r="I78" s="28">
        <f>G78/E78*100</f>
        <v>63.74999999999999</v>
      </c>
      <c r="J78" s="28">
        <f t="shared" si="11"/>
        <v>63.74999999999999</v>
      </c>
    </row>
    <row r="79" spans="1:10" ht="73.5" customHeight="1">
      <c r="A79" s="70"/>
      <c r="B79" s="72"/>
      <c r="C79" s="71"/>
      <c r="D79" s="29" t="s">
        <v>189</v>
      </c>
      <c r="E79" s="18">
        <v>0</v>
      </c>
      <c r="F79" s="18">
        <v>0</v>
      </c>
      <c r="G79" s="18">
        <v>0</v>
      </c>
      <c r="H79" s="18">
        <v>0</v>
      </c>
      <c r="I79" s="28">
        <v>0</v>
      </c>
      <c r="J79" s="28" t="e">
        <f t="shared" si="11"/>
        <v>#DIV/0!</v>
      </c>
    </row>
    <row r="80" spans="1:10" ht="57" customHeight="1">
      <c r="A80" s="70"/>
      <c r="B80" s="72"/>
      <c r="C80" s="71"/>
      <c r="D80" s="18" t="s">
        <v>7</v>
      </c>
      <c r="E80" s="18">
        <v>0</v>
      </c>
      <c r="F80" s="18">
        <v>0</v>
      </c>
      <c r="G80" s="18">
        <v>0</v>
      </c>
      <c r="H80" s="18">
        <v>0</v>
      </c>
      <c r="I80" s="28">
        <v>0</v>
      </c>
      <c r="J80" s="28" t="e">
        <f t="shared" si="11"/>
        <v>#DIV/0!</v>
      </c>
    </row>
    <row r="81" spans="1:10" ht="99.75" customHeight="1">
      <c r="A81" s="70"/>
      <c r="B81" s="72"/>
      <c r="C81" s="71"/>
      <c r="D81" s="29" t="s">
        <v>190</v>
      </c>
      <c r="E81" s="18">
        <v>0</v>
      </c>
      <c r="F81" s="18">
        <v>0</v>
      </c>
      <c r="G81" s="18">
        <v>0</v>
      </c>
      <c r="H81" s="18">
        <v>0</v>
      </c>
      <c r="I81" s="28">
        <v>0</v>
      </c>
      <c r="J81" s="28" t="e">
        <f t="shared" si="11"/>
        <v>#DIV/0!</v>
      </c>
    </row>
    <row r="82" spans="1:10" ht="41.25" customHeight="1">
      <c r="A82" s="70"/>
      <c r="B82" s="72"/>
      <c r="C82" s="71"/>
      <c r="D82" s="18" t="s">
        <v>8</v>
      </c>
      <c r="E82" s="18">
        <v>0</v>
      </c>
      <c r="F82" s="18">
        <v>0</v>
      </c>
      <c r="G82" s="18">
        <v>0</v>
      </c>
      <c r="H82" s="18">
        <v>0</v>
      </c>
      <c r="I82" s="28">
        <v>0</v>
      </c>
      <c r="J82" s="28" t="e">
        <f t="shared" si="11"/>
        <v>#DIV/0!</v>
      </c>
    </row>
    <row r="83" spans="1:10" ht="56.25">
      <c r="A83" s="70"/>
      <c r="B83" s="72"/>
      <c r="C83" s="71"/>
      <c r="D83" s="18" t="s">
        <v>9</v>
      </c>
      <c r="E83" s="18">
        <v>0</v>
      </c>
      <c r="F83" s="18">
        <v>0</v>
      </c>
      <c r="G83" s="18">
        <v>0</v>
      </c>
      <c r="H83" s="18">
        <v>0</v>
      </c>
      <c r="I83" s="28">
        <v>0</v>
      </c>
      <c r="J83" s="28" t="e">
        <f t="shared" si="11"/>
        <v>#DIV/0!</v>
      </c>
    </row>
    <row r="84" spans="1:10" ht="30" customHeight="1">
      <c r="A84" s="70" t="s">
        <v>22</v>
      </c>
      <c r="B84" s="72" t="s">
        <v>23</v>
      </c>
      <c r="C84" s="71" t="s">
        <v>11</v>
      </c>
      <c r="D84" s="18" t="s">
        <v>5</v>
      </c>
      <c r="E84" s="18">
        <f>E85+E87+E89+E90</f>
        <v>20</v>
      </c>
      <c r="F84" s="18">
        <f>F85+F87+F89+F90</f>
        <v>20</v>
      </c>
      <c r="G84" s="18">
        <f>G85+G87+G89+G90</f>
        <v>0</v>
      </c>
      <c r="H84" s="18">
        <f>H85+H87+H89+H90</f>
        <v>0</v>
      </c>
      <c r="I84" s="28">
        <f>G84/E84*100</f>
        <v>0</v>
      </c>
      <c r="J84" s="28">
        <f t="shared" si="11"/>
        <v>0</v>
      </c>
    </row>
    <row r="85" spans="1:10" ht="32.25" customHeight="1">
      <c r="A85" s="70"/>
      <c r="B85" s="72"/>
      <c r="C85" s="71"/>
      <c r="D85" s="18" t="s">
        <v>6</v>
      </c>
      <c r="E85" s="18">
        <v>20</v>
      </c>
      <c r="F85" s="18">
        <v>20</v>
      </c>
      <c r="G85" s="18">
        <v>0</v>
      </c>
      <c r="H85" s="18">
        <v>0</v>
      </c>
      <c r="I85" s="28">
        <v>0</v>
      </c>
      <c r="J85" s="28">
        <f t="shared" si="11"/>
        <v>0</v>
      </c>
    </row>
    <row r="86" spans="1:10" ht="78" customHeight="1">
      <c r="A86" s="70"/>
      <c r="B86" s="72"/>
      <c r="C86" s="71"/>
      <c r="D86" s="29" t="s">
        <v>189</v>
      </c>
      <c r="E86" s="18">
        <v>0</v>
      </c>
      <c r="F86" s="18">
        <v>0</v>
      </c>
      <c r="G86" s="18">
        <v>0</v>
      </c>
      <c r="H86" s="18">
        <v>0</v>
      </c>
      <c r="I86" s="28">
        <v>0</v>
      </c>
      <c r="J86" s="28" t="e">
        <f t="shared" si="11"/>
        <v>#DIV/0!</v>
      </c>
    </row>
    <row r="87" spans="1:10" ht="56.25">
      <c r="A87" s="70"/>
      <c r="B87" s="72"/>
      <c r="C87" s="71"/>
      <c r="D87" s="18" t="s">
        <v>7</v>
      </c>
      <c r="E87" s="18">
        <v>0</v>
      </c>
      <c r="F87" s="18">
        <v>0</v>
      </c>
      <c r="G87" s="18">
        <v>0</v>
      </c>
      <c r="H87" s="18">
        <v>0</v>
      </c>
      <c r="I87" s="28">
        <v>0</v>
      </c>
      <c r="J87" s="28" t="e">
        <f t="shared" si="11"/>
        <v>#DIV/0!</v>
      </c>
    </row>
    <row r="88" spans="1:10" ht="96.75" customHeight="1">
      <c r="A88" s="70"/>
      <c r="B88" s="72"/>
      <c r="C88" s="71"/>
      <c r="D88" s="29" t="s">
        <v>190</v>
      </c>
      <c r="E88" s="18">
        <v>0</v>
      </c>
      <c r="F88" s="18">
        <v>0</v>
      </c>
      <c r="G88" s="18">
        <v>0</v>
      </c>
      <c r="H88" s="18">
        <v>0</v>
      </c>
      <c r="I88" s="28">
        <v>0</v>
      </c>
      <c r="J88" s="28" t="e">
        <f t="shared" si="11"/>
        <v>#DIV/0!</v>
      </c>
    </row>
    <row r="89" spans="1:10" ht="46.5" customHeight="1">
      <c r="A89" s="70"/>
      <c r="B89" s="72"/>
      <c r="C89" s="71"/>
      <c r="D89" s="18" t="s">
        <v>8</v>
      </c>
      <c r="E89" s="18">
        <v>0</v>
      </c>
      <c r="F89" s="18">
        <v>0</v>
      </c>
      <c r="G89" s="18">
        <v>0</v>
      </c>
      <c r="H89" s="18">
        <v>0</v>
      </c>
      <c r="I89" s="28">
        <v>0</v>
      </c>
      <c r="J89" s="28" t="e">
        <f t="shared" si="11"/>
        <v>#DIV/0!</v>
      </c>
    </row>
    <row r="90" spans="1:10" ht="56.25">
      <c r="A90" s="70"/>
      <c r="B90" s="72"/>
      <c r="C90" s="71"/>
      <c r="D90" s="18" t="s">
        <v>9</v>
      </c>
      <c r="E90" s="18">
        <v>0</v>
      </c>
      <c r="F90" s="18">
        <v>0</v>
      </c>
      <c r="G90" s="18">
        <v>0</v>
      </c>
      <c r="H90" s="18">
        <v>0</v>
      </c>
      <c r="I90" s="28">
        <v>0</v>
      </c>
      <c r="J90" s="28" t="e">
        <f t="shared" si="11"/>
        <v>#DIV/0!</v>
      </c>
    </row>
    <row r="91" spans="1:10" ht="27.75" customHeight="1">
      <c r="A91" s="70" t="s">
        <v>24</v>
      </c>
      <c r="B91" s="72" t="s">
        <v>25</v>
      </c>
      <c r="C91" s="71" t="s">
        <v>11</v>
      </c>
      <c r="D91" s="18" t="s">
        <v>5</v>
      </c>
      <c r="E91" s="18">
        <f>E92+E94+E96+E97</f>
        <v>110</v>
      </c>
      <c r="F91" s="18">
        <f>F92+F94+F96+F97</f>
        <v>110</v>
      </c>
      <c r="G91" s="18">
        <f>G92+G94+G96+G97</f>
        <v>28</v>
      </c>
      <c r="H91" s="18">
        <f>H92+H94+H96+H97</f>
        <v>28</v>
      </c>
      <c r="I91" s="28">
        <f>G91/E91*100</f>
        <v>25.454545454545453</v>
      </c>
      <c r="J91" s="28">
        <f t="shared" si="11"/>
        <v>25.454545454545453</v>
      </c>
    </row>
    <row r="92" spans="1:10" ht="30" customHeight="1">
      <c r="A92" s="70"/>
      <c r="B92" s="72"/>
      <c r="C92" s="71"/>
      <c r="D92" s="18" t="s">
        <v>6</v>
      </c>
      <c r="E92" s="18">
        <v>110</v>
      </c>
      <c r="F92" s="18">
        <v>110</v>
      </c>
      <c r="G92" s="18">
        <v>28</v>
      </c>
      <c r="H92" s="18">
        <v>28</v>
      </c>
      <c r="I92" s="28">
        <v>0</v>
      </c>
      <c r="J92" s="28">
        <f t="shared" si="11"/>
        <v>25.454545454545453</v>
      </c>
    </row>
    <row r="93" spans="1:10" ht="75.75" customHeight="1">
      <c r="A93" s="70"/>
      <c r="B93" s="72"/>
      <c r="C93" s="71"/>
      <c r="D93" s="29" t="s">
        <v>189</v>
      </c>
      <c r="E93" s="18">
        <v>0</v>
      </c>
      <c r="F93" s="18">
        <v>0</v>
      </c>
      <c r="G93" s="18">
        <v>0</v>
      </c>
      <c r="H93" s="18">
        <v>0</v>
      </c>
      <c r="I93" s="28">
        <v>0</v>
      </c>
      <c r="J93" s="28" t="e">
        <f t="shared" si="11"/>
        <v>#DIV/0!</v>
      </c>
    </row>
    <row r="94" spans="1:10" ht="56.25">
      <c r="A94" s="70"/>
      <c r="B94" s="72"/>
      <c r="C94" s="71"/>
      <c r="D94" s="18" t="s">
        <v>7</v>
      </c>
      <c r="E94" s="18">
        <v>0</v>
      </c>
      <c r="F94" s="18">
        <v>0</v>
      </c>
      <c r="G94" s="18">
        <v>0</v>
      </c>
      <c r="H94" s="18">
        <v>0</v>
      </c>
      <c r="I94" s="28">
        <v>0</v>
      </c>
      <c r="J94" s="28" t="e">
        <f t="shared" si="11"/>
        <v>#DIV/0!</v>
      </c>
    </row>
    <row r="95" spans="1:10" ht="98.25" customHeight="1">
      <c r="A95" s="70"/>
      <c r="B95" s="72"/>
      <c r="C95" s="71"/>
      <c r="D95" s="29" t="s">
        <v>190</v>
      </c>
      <c r="E95" s="18">
        <v>0</v>
      </c>
      <c r="F95" s="18">
        <v>0</v>
      </c>
      <c r="G95" s="18">
        <v>0</v>
      </c>
      <c r="H95" s="18">
        <v>0</v>
      </c>
      <c r="I95" s="28">
        <v>0</v>
      </c>
      <c r="J95" s="28" t="e">
        <f t="shared" si="11"/>
        <v>#DIV/0!</v>
      </c>
    </row>
    <row r="96" spans="1:10" ht="46.5" customHeight="1">
      <c r="A96" s="70"/>
      <c r="B96" s="72"/>
      <c r="C96" s="71"/>
      <c r="D96" s="18" t="s">
        <v>8</v>
      </c>
      <c r="E96" s="18">
        <v>0</v>
      </c>
      <c r="F96" s="18">
        <v>0</v>
      </c>
      <c r="G96" s="18">
        <v>0</v>
      </c>
      <c r="H96" s="18">
        <v>0</v>
      </c>
      <c r="I96" s="28">
        <v>0</v>
      </c>
      <c r="J96" s="28" t="e">
        <f t="shared" si="11"/>
        <v>#DIV/0!</v>
      </c>
    </row>
    <row r="97" spans="1:10" ht="56.25">
      <c r="A97" s="70"/>
      <c r="B97" s="72"/>
      <c r="C97" s="71"/>
      <c r="D97" s="18" t="s">
        <v>9</v>
      </c>
      <c r="E97" s="18">
        <v>0</v>
      </c>
      <c r="F97" s="18">
        <v>0</v>
      </c>
      <c r="G97" s="18">
        <v>0</v>
      </c>
      <c r="H97" s="18">
        <v>0</v>
      </c>
      <c r="I97" s="28">
        <v>0</v>
      </c>
      <c r="J97" s="28" t="e">
        <f t="shared" si="11"/>
        <v>#DIV/0!</v>
      </c>
    </row>
    <row r="98" spans="1:10" ht="26.25" customHeight="1">
      <c r="A98" s="70" t="s">
        <v>26</v>
      </c>
      <c r="B98" s="72" t="s">
        <v>27</v>
      </c>
      <c r="C98" s="71" t="s">
        <v>11</v>
      </c>
      <c r="D98" s="18" t="s">
        <v>5</v>
      </c>
      <c r="E98" s="18">
        <f>E99+E101+E103+E104</f>
        <v>59</v>
      </c>
      <c r="F98" s="18">
        <f>F99+F101+F103+F104</f>
        <v>59</v>
      </c>
      <c r="G98" s="18">
        <f>G99+G101+G103+G104</f>
        <v>0</v>
      </c>
      <c r="H98" s="18">
        <f>H99+H101+H103+H104</f>
        <v>0</v>
      </c>
      <c r="I98" s="28">
        <v>0</v>
      </c>
      <c r="J98" s="28">
        <f t="shared" si="11"/>
        <v>0</v>
      </c>
    </row>
    <row r="99" spans="1:10" ht="26.25" customHeight="1">
      <c r="A99" s="70"/>
      <c r="B99" s="72"/>
      <c r="C99" s="71"/>
      <c r="D99" s="18" t="s">
        <v>6</v>
      </c>
      <c r="E99" s="18">
        <v>59</v>
      </c>
      <c r="F99" s="18">
        <v>59</v>
      </c>
      <c r="G99" s="18">
        <v>0</v>
      </c>
      <c r="H99" s="18">
        <v>0</v>
      </c>
      <c r="I99" s="28">
        <v>0</v>
      </c>
      <c r="J99" s="28">
        <f t="shared" si="11"/>
        <v>0</v>
      </c>
    </row>
    <row r="100" spans="1:10" ht="75.75" customHeight="1">
      <c r="A100" s="70"/>
      <c r="B100" s="72"/>
      <c r="C100" s="71"/>
      <c r="D100" s="29" t="s">
        <v>189</v>
      </c>
      <c r="E100" s="18">
        <v>0</v>
      </c>
      <c r="F100" s="18">
        <v>0</v>
      </c>
      <c r="G100" s="18">
        <v>0</v>
      </c>
      <c r="H100" s="18">
        <v>0</v>
      </c>
      <c r="I100" s="28">
        <v>0</v>
      </c>
      <c r="J100" s="28" t="e">
        <f t="shared" si="11"/>
        <v>#DIV/0!</v>
      </c>
    </row>
    <row r="101" spans="1:10" ht="56.25">
      <c r="A101" s="70"/>
      <c r="B101" s="72"/>
      <c r="C101" s="71"/>
      <c r="D101" s="18" t="s">
        <v>7</v>
      </c>
      <c r="E101" s="18">
        <v>0</v>
      </c>
      <c r="F101" s="18">
        <v>0</v>
      </c>
      <c r="G101" s="18">
        <v>0</v>
      </c>
      <c r="H101" s="18">
        <v>0</v>
      </c>
      <c r="I101" s="28">
        <v>0</v>
      </c>
      <c r="J101" s="28" t="e">
        <f t="shared" si="11"/>
        <v>#DIV/0!</v>
      </c>
    </row>
    <row r="102" spans="1:10" ht="75" customHeight="1">
      <c r="A102" s="70"/>
      <c r="B102" s="72"/>
      <c r="C102" s="71"/>
      <c r="D102" s="29" t="s">
        <v>190</v>
      </c>
      <c r="E102" s="18">
        <v>0</v>
      </c>
      <c r="F102" s="18">
        <v>0</v>
      </c>
      <c r="G102" s="18">
        <v>0</v>
      </c>
      <c r="H102" s="18">
        <v>0</v>
      </c>
      <c r="I102" s="28">
        <v>0</v>
      </c>
      <c r="J102" s="28" t="e">
        <f t="shared" si="11"/>
        <v>#DIV/0!</v>
      </c>
    </row>
    <row r="103" spans="1:10" ht="37.5">
      <c r="A103" s="70"/>
      <c r="B103" s="72"/>
      <c r="C103" s="71"/>
      <c r="D103" s="18" t="s">
        <v>8</v>
      </c>
      <c r="E103" s="18">
        <v>0</v>
      </c>
      <c r="F103" s="18">
        <v>0</v>
      </c>
      <c r="G103" s="18">
        <v>0</v>
      </c>
      <c r="H103" s="18">
        <v>0</v>
      </c>
      <c r="I103" s="28">
        <v>0</v>
      </c>
      <c r="J103" s="28" t="e">
        <f t="shared" si="11"/>
        <v>#DIV/0!</v>
      </c>
    </row>
    <row r="104" spans="1:10" ht="56.25">
      <c r="A104" s="70"/>
      <c r="B104" s="72"/>
      <c r="C104" s="71"/>
      <c r="D104" s="18" t="s">
        <v>9</v>
      </c>
      <c r="E104" s="18">
        <v>0</v>
      </c>
      <c r="F104" s="18">
        <v>0</v>
      </c>
      <c r="G104" s="18">
        <v>0</v>
      </c>
      <c r="H104" s="18">
        <v>0</v>
      </c>
      <c r="I104" s="28">
        <v>0</v>
      </c>
      <c r="J104" s="28" t="e">
        <f t="shared" si="11"/>
        <v>#DIV/0!</v>
      </c>
    </row>
    <row r="105" spans="1:10" ht="28.5" customHeight="1">
      <c r="A105" s="70" t="s">
        <v>29</v>
      </c>
      <c r="B105" s="72" t="s">
        <v>194</v>
      </c>
      <c r="C105" s="71" t="s">
        <v>11</v>
      </c>
      <c r="D105" s="18" t="s">
        <v>5</v>
      </c>
      <c r="E105" s="18">
        <f>E106+E108+E110+E111</f>
        <v>70</v>
      </c>
      <c r="F105" s="18">
        <f>F106+F108+F110+F111</f>
        <v>70</v>
      </c>
      <c r="G105" s="18">
        <f>G106+G108+G110+G111</f>
        <v>29.5</v>
      </c>
      <c r="H105" s="18">
        <f>H106+H108+H110+H111</f>
        <v>29.5</v>
      </c>
      <c r="I105" s="28">
        <v>0</v>
      </c>
      <c r="J105" s="28">
        <f t="shared" si="11"/>
        <v>42.142857142857146</v>
      </c>
    </row>
    <row r="106" spans="1:10" ht="32.25" customHeight="1">
      <c r="A106" s="70"/>
      <c r="B106" s="72"/>
      <c r="C106" s="71"/>
      <c r="D106" s="18" t="s">
        <v>6</v>
      </c>
      <c r="E106" s="18">
        <v>70</v>
      </c>
      <c r="F106" s="18">
        <v>70</v>
      </c>
      <c r="G106" s="18">
        <v>29.5</v>
      </c>
      <c r="H106" s="18">
        <v>29.5</v>
      </c>
      <c r="I106" s="28">
        <v>0</v>
      </c>
      <c r="J106" s="28">
        <f t="shared" si="11"/>
        <v>42.142857142857146</v>
      </c>
    </row>
    <row r="107" spans="1:10" ht="77.25" customHeight="1">
      <c r="A107" s="70"/>
      <c r="B107" s="72"/>
      <c r="C107" s="71"/>
      <c r="D107" s="29" t="s">
        <v>189</v>
      </c>
      <c r="E107" s="18">
        <v>0</v>
      </c>
      <c r="F107" s="18">
        <v>0</v>
      </c>
      <c r="G107" s="18">
        <v>0</v>
      </c>
      <c r="H107" s="18">
        <v>0</v>
      </c>
      <c r="I107" s="28">
        <v>0</v>
      </c>
      <c r="J107" s="28" t="e">
        <f t="shared" si="11"/>
        <v>#DIV/0!</v>
      </c>
    </row>
    <row r="108" spans="1:10" ht="56.25">
      <c r="A108" s="70"/>
      <c r="B108" s="72"/>
      <c r="C108" s="71"/>
      <c r="D108" s="18" t="s">
        <v>7</v>
      </c>
      <c r="E108" s="18">
        <v>0</v>
      </c>
      <c r="F108" s="18">
        <v>0</v>
      </c>
      <c r="G108" s="18">
        <v>0</v>
      </c>
      <c r="H108" s="18">
        <v>0</v>
      </c>
      <c r="I108" s="28">
        <v>0</v>
      </c>
      <c r="J108" s="28" t="e">
        <f t="shared" si="11"/>
        <v>#DIV/0!</v>
      </c>
    </row>
    <row r="109" spans="1:10" ht="99.75" customHeight="1">
      <c r="A109" s="70"/>
      <c r="B109" s="72"/>
      <c r="C109" s="71"/>
      <c r="D109" s="29" t="s">
        <v>190</v>
      </c>
      <c r="E109" s="18">
        <v>0</v>
      </c>
      <c r="F109" s="18">
        <v>0</v>
      </c>
      <c r="G109" s="18">
        <v>0</v>
      </c>
      <c r="H109" s="18">
        <v>0</v>
      </c>
      <c r="I109" s="28">
        <v>0</v>
      </c>
      <c r="J109" s="28" t="e">
        <f t="shared" si="11"/>
        <v>#DIV/0!</v>
      </c>
    </row>
    <row r="110" spans="1:10" ht="37.5">
      <c r="A110" s="70"/>
      <c r="B110" s="72"/>
      <c r="C110" s="71"/>
      <c r="D110" s="18" t="s">
        <v>8</v>
      </c>
      <c r="E110" s="18">
        <v>0</v>
      </c>
      <c r="F110" s="18">
        <v>0</v>
      </c>
      <c r="G110" s="18">
        <v>0</v>
      </c>
      <c r="H110" s="18">
        <v>0</v>
      </c>
      <c r="I110" s="28">
        <v>0</v>
      </c>
      <c r="J110" s="28" t="e">
        <f t="shared" si="11"/>
        <v>#DIV/0!</v>
      </c>
    </row>
    <row r="111" spans="1:10" ht="56.25">
      <c r="A111" s="70"/>
      <c r="B111" s="72"/>
      <c r="C111" s="71"/>
      <c r="D111" s="18" t="s">
        <v>9</v>
      </c>
      <c r="E111" s="18">
        <v>0</v>
      </c>
      <c r="F111" s="18">
        <v>0</v>
      </c>
      <c r="G111" s="18">
        <v>0</v>
      </c>
      <c r="H111" s="18">
        <v>0</v>
      </c>
      <c r="I111" s="28">
        <v>0</v>
      </c>
      <c r="J111" s="28" t="e">
        <f t="shared" si="11"/>
        <v>#DIV/0!</v>
      </c>
    </row>
    <row r="112" spans="1:10" ht="28.5" customHeight="1">
      <c r="A112" s="70" t="s">
        <v>168</v>
      </c>
      <c r="B112" s="72" t="s">
        <v>195</v>
      </c>
      <c r="C112" s="71" t="s">
        <v>11</v>
      </c>
      <c r="D112" s="18" t="s">
        <v>5</v>
      </c>
      <c r="E112" s="18">
        <f>E113+E115+E117+E118</f>
        <v>100</v>
      </c>
      <c r="F112" s="18">
        <f>F113+F115+F117+F118</f>
        <v>100</v>
      </c>
      <c r="G112" s="18">
        <f>G113+G115+G117+G118</f>
        <v>17</v>
      </c>
      <c r="H112" s="18">
        <f>H113+H115+H117+H118</f>
        <v>17</v>
      </c>
      <c r="I112" s="28">
        <f>G112/E112*100</f>
        <v>17</v>
      </c>
      <c r="J112" s="28">
        <f t="shared" si="11"/>
        <v>17</v>
      </c>
    </row>
    <row r="113" spans="1:10" ht="27" customHeight="1">
      <c r="A113" s="70"/>
      <c r="B113" s="72"/>
      <c r="C113" s="71"/>
      <c r="D113" s="18" t="s">
        <v>6</v>
      </c>
      <c r="E113" s="18">
        <v>100</v>
      </c>
      <c r="F113" s="18">
        <v>100</v>
      </c>
      <c r="G113" s="18">
        <v>17</v>
      </c>
      <c r="H113" s="18">
        <v>17</v>
      </c>
      <c r="I113" s="28">
        <f>G113/E113*100</f>
        <v>17</v>
      </c>
      <c r="J113" s="28">
        <f t="shared" si="11"/>
        <v>17</v>
      </c>
    </row>
    <row r="114" spans="1:10" ht="81.75" customHeight="1">
      <c r="A114" s="70"/>
      <c r="B114" s="72"/>
      <c r="C114" s="71"/>
      <c r="D114" s="29" t="s">
        <v>189</v>
      </c>
      <c r="E114" s="18">
        <v>0</v>
      </c>
      <c r="F114" s="18">
        <v>0</v>
      </c>
      <c r="G114" s="18">
        <v>0</v>
      </c>
      <c r="H114" s="18">
        <v>0</v>
      </c>
      <c r="I114" s="28">
        <v>0</v>
      </c>
      <c r="J114" s="28" t="e">
        <f aca="true" t="shared" si="15" ref="J114:J177">H114/F114*100</f>
        <v>#DIV/0!</v>
      </c>
    </row>
    <row r="115" spans="1:10" ht="56.25">
      <c r="A115" s="70"/>
      <c r="B115" s="72"/>
      <c r="C115" s="71"/>
      <c r="D115" s="18" t="s">
        <v>7</v>
      </c>
      <c r="E115" s="18">
        <v>0</v>
      </c>
      <c r="F115" s="18">
        <v>0</v>
      </c>
      <c r="G115" s="18">
        <v>0</v>
      </c>
      <c r="H115" s="18">
        <v>0</v>
      </c>
      <c r="I115" s="28">
        <v>0</v>
      </c>
      <c r="J115" s="28" t="e">
        <f t="shared" si="15"/>
        <v>#DIV/0!</v>
      </c>
    </row>
    <row r="116" spans="1:10" ht="102" customHeight="1">
      <c r="A116" s="70"/>
      <c r="B116" s="72"/>
      <c r="C116" s="71"/>
      <c r="D116" s="29" t="s">
        <v>190</v>
      </c>
      <c r="E116" s="18">
        <v>0</v>
      </c>
      <c r="F116" s="18">
        <v>0</v>
      </c>
      <c r="G116" s="18">
        <v>0</v>
      </c>
      <c r="H116" s="18">
        <v>0</v>
      </c>
      <c r="I116" s="28">
        <v>0</v>
      </c>
      <c r="J116" s="28" t="e">
        <f t="shared" si="15"/>
        <v>#DIV/0!</v>
      </c>
    </row>
    <row r="117" spans="1:10" ht="37.5">
      <c r="A117" s="70"/>
      <c r="B117" s="72"/>
      <c r="C117" s="71"/>
      <c r="D117" s="18" t="s">
        <v>8</v>
      </c>
      <c r="E117" s="18">
        <v>0</v>
      </c>
      <c r="F117" s="18">
        <v>0</v>
      </c>
      <c r="G117" s="18">
        <v>0</v>
      </c>
      <c r="H117" s="18">
        <v>0</v>
      </c>
      <c r="I117" s="28">
        <v>0</v>
      </c>
      <c r="J117" s="28" t="e">
        <f t="shared" si="15"/>
        <v>#DIV/0!</v>
      </c>
    </row>
    <row r="118" spans="1:10" ht="69.75" customHeight="1">
      <c r="A118" s="70"/>
      <c r="B118" s="72"/>
      <c r="C118" s="71"/>
      <c r="D118" s="18" t="s">
        <v>9</v>
      </c>
      <c r="E118" s="18">
        <v>0</v>
      </c>
      <c r="F118" s="18">
        <v>0</v>
      </c>
      <c r="G118" s="18">
        <v>0</v>
      </c>
      <c r="H118" s="18">
        <v>0</v>
      </c>
      <c r="I118" s="28">
        <v>0</v>
      </c>
      <c r="J118" s="28" t="e">
        <f t="shared" si="15"/>
        <v>#DIV/0!</v>
      </c>
    </row>
    <row r="119" spans="1:10" ht="30.75" customHeight="1">
      <c r="A119" s="70" t="s">
        <v>30</v>
      </c>
      <c r="B119" s="72" t="s">
        <v>31</v>
      </c>
      <c r="C119" s="71" t="s">
        <v>11</v>
      </c>
      <c r="D119" s="18" t="s">
        <v>5</v>
      </c>
      <c r="E119" s="34">
        <f>E120+E122+E124+E125</f>
        <v>8055.3</v>
      </c>
      <c r="F119" s="34">
        <f>F120+F122+F124+F125</f>
        <v>8055.3</v>
      </c>
      <c r="G119" s="34">
        <f>G120+G122+G124+G125</f>
        <v>6772.900000000001</v>
      </c>
      <c r="H119" s="34">
        <f>H120+H122+H124+H125</f>
        <v>6772.900000000001</v>
      </c>
      <c r="I119" s="28">
        <f>G119/E119*100</f>
        <v>84.08004667734286</v>
      </c>
      <c r="J119" s="28">
        <f t="shared" si="15"/>
        <v>84.08004667734286</v>
      </c>
    </row>
    <row r="120" spans="1:10" ht="37.5" customHeight="1">
      <c r="A120" s="70"/>
      <c r="B120" s="72"/>
      <c r="C120" s="71"/>
      <c r="D120" s="18" t="s">
        <v>6</v>
      </c>
      <c r="E120" s="18">
        <f>E127+E134+E141+E148+E155+E162+E169+E176+E183</f>
        <v>8055.3</v>
      </c>
      <c r="F120" s="18">
        <f>F127+F134+F141+F148+F155+F162+F169+F176+F183</f>
        <v>8055.3</v>
      </c>
      <c r="G120" s="18">
        <f>G127+G134+G141+G148+G155+G162+G169+G176+G183</f>
        <v>6772.900000000001</v>
      </c>
      <c r="H120" s="18">
        <f>H127+H134+H141+H148+H155+H162+H169+H176+H183</f>
        <v>6772.900000000001</v>
      </c>
      <c r="I120" s="28">
        <f>G120/E120*100</f>
        <v>84.08004667734286</v>
      </c>
      <c r="J120" s="28">
        <f t="shared" si="15"/>
        <v>84.08004667734286</v>
      </c>
    </row>
    <row r="121" spans="1:10" ht="77.25" customHeight="1">
      <c r="A121" s="70"/>
      <c r="B121" s="72"/>
      <c r="C121" s="71"/>
      <c r="D121" s="29" t="s">
        <v>189</v>
      </c>
      <c r="E121" s="18">
        <f>E128+E135+E142+E149+E156+E163+E170+E177+E184</f>
        <v>0</v>
      </c>
      <c r="F121" s="18">
        <f>F128+F135+F142+F149+F156+F163+F170+F177+F184</f>
        <v>0</v>
      </c>
      <c r="G121" s="18">
        <v>0</v>
      </c>
      <c r="H121" s="18">
        <v>0</v>
      </c>
      <c r="I121" s="28">
        <v>0</v>
      </c>
      <c r="J121" s="28" t="e">
        <f t="shared" si="15"/>
        <v>#DIV/0!</v>
      </c>
    </row>
    <row r="122" spans="1:10" ht="56.25">
      <c r="A122" s="70"/>
      <c r="B122" s="72"/>
      <c r="C122" s="71"/>
      <c r="D122" s="18" t="s">
        <v>7</v>
      </c>
      <c r="E122" s="18">
        <f>E129+E136+E143+E150+E157+E164+E171+E178+E185</f>
        <v>0</v>
      </c>
      <c r="F122" s="18">
        <f>F129+F136+F143+F150+F157+F164+F171+F178+F185</f>
        <v>0</v>
      </c>
      <c r="G122" s="18">
        <v>0</v>
      </c>
      <c r="H122" s="18">
        <v>0</v>
      </c>
      <c r="I122" s="28">
        <v>0</v>
      </c>
      <c r="J122" s="28" t="e">
        <f t="shared" si="15"/>
        <v>#DIV/0!</v>
      </c>
    </row>
    <row r="123" spans="1:10" ht="99.75" customHeight="1">
      <c r="A123" s="70"/>
      <c r="B123" s="72"/>
      <c r="C123" s="71"/>
      <c r="D123" s="29" t="s">
        <v>190</v>
      </c>
      <c r="E123" s="18">
        <v>0</v>
      </c>
      <c r="F123" s="18">
        <v>0</v>
      </c>
      <c r="G123" s="18">
        <v>0</v>
      </c>
      <c r="H123" s="18">
        <v>0</v>
      </c>
      <c r="I123" s="28">
        <v>0</v>
      </c>
      <c r="J123" s="28" t="e">
        <f t="shared" si="15"/>
        <v>#DIV/0!</v>
      </c>
    </row>
    <row r="124" spans="1:10" ht="44.25" customHeight="1">
      <c r="A124" s="70"/>
      <c r="B124" s="72"/>
      <c r="C124" s="71"/>
      <c r="D124" s="18" t="s">
        <v>8</v>
      </c>
      <c r="E124" s="18">
        <f>E131+E138+E145+E152+E159+E166+E173+E180+E187</f>
        <v>0</v>
      </c>
      <c r="F124" s="18">
        <f>F131+F138+F145+F152+F159+F166+F173+F180+F187</f>
        <v>0</v>
      </c>
      <c r="G124" s="18">
        <v>0</v>
      </c>
      <c r="H124" s="18">
        <v>0</v>
      </c>
      <c r="I124" s="28">
        <v>0</v>
      </c>
      <c r="J124" s="28" t="e">
        <f t="shared" si="15"/>
        <v>#DIV/0!</v>
      </c>
    </row>
    <row r="125" spans="1:10" ht="56.25">
      <c r="A125" s="70"/>
      <c r="B125" s="72"/>
      <c r="C125" s="71"/>
      <c r="D125" s="18" t="s">
        <v>9</v>
      </c>
      <c r="E125" s="18">
        <f>E132+E139+E146+E153+E160+E167+E174+E181+E188</f>
        <v>0</v>
      </c>
      <c r="F125" s="18">
        <f>F132+F139+F146+F153+F160+F167+F174+F181+F188</f>
        <v>0</v>
      </c>
      <c r="G125" s="18">
        <v>0</v>
      </c>
      <c r="H125" s="18">
        <v>0</v>
      </c>
      <c r="I125" s="28">
        <v>0</v>
      </c>
      <c r="J125" s="28" t="e">
        <f t="shared" si="15"/>
        <v>#DIV/0!</v>
      </c>
    </row>
    <row r="126" spans="1:10" ht="30.75" customHeight="1">
      <c r="A126" s="70" t="s">
        <v>32</v>
      </c>
      <c r="B126" s="72" t="s">
        <v>33</v>
      </c>
      <c r="C126" s="71" t="s">
        <v>11</v>
      </c>
      <c r="D126" s="18" t="s">
        <v>5</v>
      </c>
      <c r="E126" s="18">
        <f>E127+E129+E131+E132</f>
        <v>100</v>
      </c>
      <c r="F126" s="18">
        <f>F127+F129+F131+F132</f>
        <v>100</v>
      </c>
      <c r="G126" s="18">
        <f>G127+G129+G131+G132</f>
        <v>70</v>
      </c>
      <c r="H126" s="18">
        <f>H127+H129+H131+H132</f>
        <v>70</v>
      </c>
      <c r="I126" s="28">
        <f>G126/E126*100</f>
        <v>70</v>
      </c>
      <c r="J126" s="28">
        <f t="shared" si="15"/>
        <v>70</v>
      </c>
    </row>
    <row r="127" spans="1:10" ht="30" customHeight="1">
      <c r="A127" s="70"/>
      <c r="B127" s="72"/>
      <c r="C127" s="71"/>
      <c r="D127" s="18" t="s">
        <v>6</v>
      </c>
      <c r="E127" s="18">
        <v>100</v>
      </c>
      <c r="F127" s="18">
        <v>100</v>
      </c>
      <c r="G127" s="18">
        <v>70</v>
      </c>
      <c r="H127" s="18">
        <v>70</v>
      </c>
      <c r="I127" s="28">
        <f>G127/E127*100</f>
        <v>70</v>
      </c>
      <c r="J127" s="28">
        <f t="shared" si="15"/>
        <v>70</v>
      </c>
    </row>
    <row r="128" spans="1:10" ht="78" customHeight="1">
      <c r="A128" s="70"/>
      <c r="B128" s="72"/>
      <c r="C128" s="71"/>
      <c r="D128" s="29" t="s">
        <v>189</v>
      </c>
      <c r="E128" s="18">
        <v>0</v>
      </c>
      <c r="F128" s="18">
        <v>0</v>
      </c>
      <c r="G128" s="18">
        <v>0</v>
      </c>
      <c r="H128" s="18">
        <v>0</v>
      </c>
      <c r="I128" s="28">
        <v>0</v>
      </c>
      <c r="J128" s="28" t="e">
        <f t="shared" si="15"/>
        <v>#DIV/0!</v>
      </c>
    </row>
    <row r="129" spans="1:10" ht="56.25">
      <c r="A129" s="70"/>
      <c r="B129" s="72"/>
      <c r="C129" s="71"/>
      <c r="D129" s="18" t="s">
        <v>7</v>
      </c>
      <c r="E129" s="18">
        <v>0</v>
      </c>
      <c r="F129" s="18">
        <v>0</v>
      </c>
      <c r="G129" s="18">
        <v>0</v>
      </c>
      <c r="H129" s="18">
        <v>0</v>
      </c>
      <c r="I129" s="28">
        <v>0</v>
      </c>
      <c r="J129" s="28" t="e">
        <f t="shared" si="15"/>
        <v>#DIV/0!</v>
      </c>
    </row>
    <row r="130" spans="1:10" ht="97.5" customHeight="1">
      <c r="A130" s="70"/>
      <c r="B130" s="72"/>
      <c r="C130" s="71"/>
      <c r="D130" s="29" t="s">
        <v>190</v>
      </c>
      <c r="E130" s="18">
        <v>0</v>
      </c>
      <c r="F130" s="18">
        <v>0</v>
      </c>
      <c r="G130" s="18">
        <v>0</v>
      </c>
      <c r="H130" s="18">
        <v>0</v>
      </c>
      <c r="I130" s="28">
        <v>0</v>
      </c>
      <c r="J130" s="28" t="e">
        <f t="shared" si="15"/>
        <v>#DIV/0!</v>
      </c>
    </row>
    <row r="131" spans="1:10" ht="44.25" customHeight="1">
      <c r="A131" s="70"/>
      <c r="B131" s="72"/>
      <c r="C131" s="71"/>
      <c r="D131" s="18" t="s">
        <v>8</v>
      </c>
      <c r="E131" s="18">
        <v>0</v>
      </c>
      <c r="F131" s="18">
        <v>0</v>
      </c>
      <c r="G131" s="18">
        <v>0</v>
      </c>
      <c r="H131" s="18">
        <v>0</v>
      </c>
      <c r="I131" s="28">
        <v>0</v>
      </c>
      <c r="J131" s="28" t="e">
        <f t="shared" si="15"/>
        <v>#DIV/0!</v>
      </c>
    </row>
    <row r="132" spans="1:10" ht="63" customHeight="1">
      <c r="A132" s="70"/>
      <c r="B132" s="72"/>
      <c r="C132" s="71"/>
      <c r="D132" s="18" t="s">
        <v>9</v>
      </c>
      <c r="E132" s="18">
        <v>0</v>
      </c>
      <c r="F132" s="18">
        <v>0</v>
      </c>
      <c r="G132" s="18">
        <v>0</v>
      </c>
      <c r="H132" s="18">
        <v>0</v>
      </c>
      <c r="I132" s="28">
        <v>0</v>
      </c>
      <c r="J132" s="28" t="e">
        <f t="shared" si="15"/>
        <v>#DIV/0!</v>
      </c>
    </row>
    <row r="133" spans="1:10" ht="27" customHeight="1">
      <c r="A133" s="70" t="s">
        <v>34</v>
      </c>
      <c r="B133" s="72" t="s">
        <v>35</v>
      </c>
      <c r="C133" s="71" t="s">
        <v>11</v>
      </c>
      <c r="D133" s="18" t="s">
        <v>5</v>
      </c>
      <c r="E133" s="18">
        <f>E134+E136+E138+E139</f>
        <v>47.1</v>
      </c>
      <c r="F133" s="18">
        <f>F134+F136+F138+F139</f>
        <v>47.1</v>
      </c>
      <c r="G133" s="18">
        <f>G134+G136+G138+G139</f>
        <v>47.1</v>
      </c>
      <c r="H133" s="18">
        <f>H134+H136+H138+H139</f>
        <v>47.1</v>
      </c>
      <c r="I133" s="28">
        <v>0</v>
      </c>
      <c r="J133" s="28">
        <f t="shared" si="15"/>
        <v>100</v>
      </c>
    </row>
    <row r="134" spans="1:10" ht="27" customHeight="1">
      <c r="A134" s="70"/>
      <c r="B134" s="72"/>
      <c r="C134" s="71"/>
      <c r="D134" s="18" t="s">
        <v>6</v>
      </c>
      <c r="E134" s="18">
        <v>47.1</v>
      </c>
      <c r="F134" s="18">
        <v>47.1</v>
      </c>
      <c r="G134" s="18">
        <v>47.1</v>
      </c>
      <c r="H134" s="18">
        <v>47.1</v>
      </c>
      <c r="I134" s="28">
        <v>0</v>
      </c>
      <c r="J134" s="28">
        <f t="shared" si="15"/>
        <v>100</v>
      </c>
    </row>
    <row r="135" spans="1:10" ht="78.75" customHeight="1">
      <c r="A135" s="70"/>
      <c r="B135" s="72"/>
      <c r="C135" s="71"/>
      <c r="D135" s="29" t="s">
        <v>189</v>
      </c>
      <c r="E135" s="18">
        <v>0</v>
      </c>
      <c r="F135" s="18">
        <v>0</v>
      </c>
      <c r="G135" s="18">
        <v>0</v>
      </c>
      <c r="H135" s="18">
        <v>0</v>
      </c>
      <c r="I135" s="28">
        <v>0</v>
      </c>
      <c r="J135" s="28" t="e">
        <f t="shared" si="15"/>
        <v>#DIV/0!</v>
      </c>
    </row>
    <row r="136" spans="1:10" ht="56.25">
      <c r="A136" s="70"/>
      <c r="B136" s="72"/>
      <c r="C136" s="71"/>
      <c r="D136" s="18" t="s">
        <v>7</v>
      </c>
      <c r="E136" s="18">
        <v>0</v>
      </c>
      <c r="F136" s="18">
        <v>0</v>
      </c>
      <c r="G136" s="18">
        <v>0</v>
      </c>
      <c r="H136" s="18">
        <v>0</v>
      </c>
      <c r="I136" s="28">
        <v>0</v>
      </c>
      <c r="J136" s="28" t="e">
        <f t="shared" si="15"/>
        <v>#DIV/0!</v>
      </c>
    </row>
    <row r="137" spans="1:10" ht="78" customHeight="1">
      <c r="A137" s="70"/>
      <c r="B137" s="72"/>
      <c r="C137" s="71"/>
      <c r="D137" s="29" t="s">
        <v>190</v>
      </c>
      <c r="E137" s="18">
        <v>0</v>
      </c>
      <c r="F137" s="18">
        <v>0</v>
      </c>
      <c r="G137" s="18">
        <v>0</v>
      </c>
      <c r="H137" s="18">
        <v>0</v>
      </c>
      <c r="I137" s="28">
        <v>0</v>
      </c>
      <c r="J137" s="28" t="e">
        <f t="shared" si="15"/>
        <v>#DIV/0!</v>
      </c>
    </row>
    <row r="138" spans="1:10" ht="43.5" customHeight="1">
      <c r="A138" s="70"/>
      <c r="B138" s="72"/>
      <c r="C138" s="71"/>
      <c r="D138" s="18" t="s">
        <v>8</v>
      </c>
      <c r="E138" s="18">
        <v>0</v>
      </c>
      <c r="F138" s="18">
        <v>0</v>
      </c>
      <c r="G138" s="18">
        <v>0</v>
      </c>
      <c r="H138" s="18">
        <v>0</v>
      </c>
      <c r="I138" s="28">
        <v>0</v>
      </c>
      <c r="J138" s="28" t="e">
        <f t="shared" si="15"/>
        <v>#DIV/0!</v>
      </c>
    </row>
    <row r="139" spans="1:10" ht="56.25">
      <c r="A139" s="70"/>
      <c r="B139" s="72"/>
      <c r="C139" s="71"/>
      <c r="D139" s="18" t="s">
        <v>9</v>
      </c>
      <c r="E139" s="18">
        <v>0</v>
      </c>
      <c r="F139" s="18">
        <v>0</v>
      </c>
      <c r="G139" s="18">
        <v>0</v>
      </c>
      <c r="H139" s="18">
        <v>0</v>
      </c>
      <c r="I139" s="28">
        <v>0</v>
      </c>
      <c r="J139" s="28" t="e">
        <f t="shared" si="15"/>
        <v>#DIV/0!</v>
      </c>
    </row>
    <row r="140" spans="1:10" ht="35.25" customHeight="1">
      <c r="A140" s="70" t="s">
        <v>36</v>
      </c>
      <c r="B140" s="72" t="s">
        <v>37</v>
      </c>
      <c r="C140" s="71" t="s">
        <v>11</v>
      </c>
      <c r="D140" s="18" t="s">
        <v>5</v>
      </c>
      <c r="E140" s="18">
        <f>E141+E143+E145+E146</f>
        <v>76.6</v>
      </c>
      <c r="F140" s="18">
        <f>F141+F143+F145+F146</f>
        <v>76.6</v>
      </c>
      <c r="G140" s="18">
        <f>G141+G143+G145+G146</f>
        <v>76.6</v>
      </c>
      <c r="H140" s="18">
        <f>H141+H143+H145+H146</f>
        <v>76.6</v>
      </c>
      <c r="I140" s="28">
        <v>0</v>
      </c>
      <c r="J140" s="28">
        <f t="shared" si="15"/>
        <v>100</v>
      </c>
    </row>
    <row r="141" spans="1:10" ht="32.25" customHeight="1">
      <c r="A141" s="70"/>
      <c r="B141" s="72"/>
      <c r="C141" s="71"/>
      <c r="D141" s="18" t="s">
        <v>6</v>
      </c>
      <c r="E141" s="18">
        <v>76.6</v>
      </c>
      <c r="F141" s="18">
        <v>76.6</v>
      </c>
      <c r="G141" s="18">
        <v>76.6</v>
      </c>
      <c r="H141" s="18">
        <v>76.6</v>
      </c>
      <c r="I141" s="28">
        <v>0</v>
      </c>
      <c r="J141" s="28">
        <f t="shared" si="15"/>
        <v>100</v>
      </c>
    </row>
    <row r="142" spans="1:10" ht="78.75" customHeight="1">
      <c r="A142" s="70"/>
      <c r="B142" s="72"/>
      <c r="C142" s="71"/>
      <c r="D142" s="29" t="s">
        <v>189</v>
      </c>
      <c r="E142" s="18">
        <v>0</v>
      </c>
      <c r="F142" s="18">
        <v>0</v>
      </c>
      <c r="G142" s="18">
        <v>0</v>
      </c>
      <c r="H142" s="18">
        <v>0</v>
      </c>
      <c r="I142" s="28">
        <v>0</v>
      </c>
      <c r="J142" s="28" t="e">
        <f t="shared" si="15"/>
        <v>#DIV/0!</v>
      </c>
    </row>
    <row r="143" spans="1:10" ht="56.25">
      <c r="A143" s="70"/>
      <c r="B143" s="72"/>
      <c r="C143" s="71"/>
      <c r="D143" s="18" t="s">
        <v>7</v>
      </c>
      <c r="E143" s="18">
        <v>0</v>
      </c>
      <c r="F143" s="18">
        <v>0</v>
      </c>
      <c r="G143" s="18">
        <v>0</v>
      </c>
      <c r="H143" s="18">
        <v>0</v>
      </c>
      <c r="I143" s="28">
        <v>0</v>
      </c>
      <c r="J143" s="28" t="e">
        <f t="shared" si="15"/>
        <v>#DIV/0!</v>
      </c>
    </row>
    <row r="144" spans="1:10" ht="98.25" customHeight="1">
      <c r="A144" s="70"/>
      <c r="B144" s="72"/>
      <c r="C144" s="71"/>
      <c r="D144" s="29" t="s">
        <v>190</v>
      </c>
      <c r="E144" s="18">
        <v>0</v>
      </c>
      <c r="F144" s="18">
        <v>0</v>
      </c>
      <c r="G144" s="18">
        <v>0</v>
      </c>
      <c r="H144" s="18">
        <v>0</v>
      </c>
      <c r="I144" s="28">
        <v>0</v>
      </c>
      <c r="J144" s="28" t="e">
        <f t="shared" si="15"/>
        <v>#DIV/0!</v>
      </c>
    </row>
    <row r="145" spans="1:10" ht="37.5">
      <c r="A145" s="70"/>
      <c r="B145" s="72"/>
      <c r="C145" s="71"/>
      <c r="D145" s="18" t="s">
        <v>8</v>
      </c>
      <c r="E145" s="18">
        <v>0</v>
      </c>
      <c r="F145" s="18">
        <v>0</v>
      </c>
      <c r="G145" s="18">
        <v>0</v>
      </c>
      <c r="H145" s="18">
        <v>0</v>
      </c>
      <c r="I145" s="28">
        <v>0</v>
      </c>
      <c r="J145" s="28" t="e">
        <f t="shared" si="15"/>
        <v>#DIV/0!</v>
      </c>
    </row>
    <row r="146" spans="1:10" ht="56.25">
      <c r="A146" s="70"/>
      <c r="B146" s="72"/>
      <c r="C146" s="71"/>
      <c r="D146" s="18" t="s">
        <v>9</v>
      </c>
      <c r="E146" s="18">
        <v>0</v>
      </c>
      <c r="F146" s="18">
        <v>0</v>
      </c>
      <c r="G146" s="18">
        <v>0</v>
      </c>
      <c r="H146" s="18">
        <v>0</v>
      </c>
      <c r="I146" s="28">
        <v>0</v>
      </c>
      <c r="J146" s="28" t="e">
        <f t="shared" si="15"/>
        <v>#DIV/0!</v>
      </c>
    </row>
    <row r="147" spans="1:10" ht="25.5" customHeight="1">
      <c r="A147" s="70" t="s">
        <v>38</v>
      </c>
      <c r="B147" s="86" t="s">
        <v>39</v>
      </c>
      <c r="C147" s="71" t="s">
        <v>11</v>
      </c>
      <c r="D147" s="18" t="s">
        <v>5</v>
      </c>
      <c r="E147" s="18">
        <f>E148+E150+E152+E153</f>
        <v>200</v>
      </c>
      <c r="F147" s="18">
        <f>F148+F150+F152+F153</f>
        <v>200</v>
      </c>
      <c r="G147" s="18">
        <f>G148+G150+G152+G153</f>
        <v>120.8</v>
      </c>
      <c r="H147" s="18">
        <f>H148+H150+H152+H153</f>
        <v>120.8</v>
      </c>
      <c r="I147" s="28">
        <f>G147/E147*100</f>
        <v>60.4</v>
      </c>
      <c r="J147" s="28">
        <f t="shared" si="15"/>
        <v>60.4</v>
      </c>
    </row>
    <row r="148" spans="1:10" ht="27.75" customHeight="1">
      <c r="A148" s="70"/>
      <c r="B148" s="86"/>
      <c r="C148" s="71"/>
      <c r="D148" s="18" t="s">
        <v>6</v>
      </c>
      <c r="E148" s="18">
        <v>200</v>
      </c>
      <c r="F148" s="18">
        <v>200</v>
      </c>
      <c r="G148" s="18">
        <v>120.8</v>
      </c>
      <c r="H148" s="18">
        <v>120.8</v>
      </c>
      <c r="I148" s="28">
        <f>G148/E148*100</f>
        <v>60.4</v>
      </c>
      <c r="J148" s="28">
        <f t="shared" si="15"/>
        <v>60.4</v>
      </c>
    </row>
    <row r="149" spans="1:10" ht="79.5" customHeight="1">
      <c r="A149" s="70"/>
      <c r="B149" s="86"/>
      <c r="C149" s="71"/>
      <c r="D149" s="29" t="s">
        <v>189</v>
      </c>
      <c r="E149" s="18">
        <v>0</v>
      </c>
      <c r="F149" s="18">
        <v>0</v>
      </c>
      <c r="G149" s="18">
        <v>0</v>
      </c>
      <c r="H149" s="18">
        <v>0</v>
      </c>
      <c r="I149" s="28">
        <v>0</v>
      </c>
      <c r="J149" s="28" t="e">
        <f t="shared" si="15"/>
        <v>#DIV/0!</v>
      </c>
    </row>
    <row r="150" spans="1:10" ht="56.25">
      <c r="A150" s="70"/>
      <c r="B150" s="86"/>
      <c r="C150" s="71"/>
      <c r="D150" s="18" t="s">
        <v>7</v>
      </c>
      <c r="E150" s="18">
        <v>0</v>
      </c>
      <c r="F150" s="18">
        <v>0</v>
      </c>
      <c r="G150" s="18">
        <v>0</v>
      </c>
      <c r="H150" s="18">
        <v>0</v>
      </c>
      <c r="I150" s="28">
        <v>0</v>
      </c>
      <c r="J150" s="28" t="e">
        <f t="shared" si="15"/>
        <v>#DIV/0!</v>
      </c>
    </row>
    <row r="151" spans="1:10" ht="93" customHeight="1">
      <c r="A151" s="70"/>
      <c r="B151" s="86"/>
      <c r="C151" s="71"/>
      <c r="D151" s="29" t="s">
        <v>190</v>
      </c>
      <c r="E151" s="18">
        <v>0</v>
      </c>
      <c r="F151" s="18">
        <v>0</v>
      </c>
      <c r="G151" s="18">
        <v>0</v>
      </c>
      <c r="H151" s="18">
        <v>0</v>
      </c>
      <c r="I151" s="28">
        <v>0</v>
      </c>
      <c r="J151" s="28" t="e">
        <f t="shared" si="15"/>
        <v>#DIV/0!</v>
      </c>
    </row>
    <row r="152" spans="1:10" ht="45.75" customHeight="1">
      <c r="A152" s="70"/>
      <c r="B152" s="86"/>
      <c r="C152" s="71"/>
      <c r="D152" s="18" t="s">
        <v>8</v>
      </c>
      <c r="E152" s="18">
        <v>0</v>
      </c>
      <c r="F152" s="18">
        <v>0</v>
      </c>
      <c r="G152" s="18">
        <v>0</v>
      </c>
      <c r="H152" s="18">
        <v>0</v>
      </c>
      <c r="I152" s="28">
        <v>0</v>
      </c>
      <c r="J152" s="28" t="e">
        <f t="shared" si="15"/>
        <v>#DIV/0!</v>
      </c>
    </row>
    <row r="153" spans="1:10" ht="56.25">
      <c r="A153" s="70"/>
      <c r="B153" s="86"/>
      <c r="C153" s="71"/>
      <c r="D153" s="18" t="s">
        <v>9</v>
      </c>
      <c r="E153" s="18">
        <v>0</v>
      </c>
      <c r="F153" s="18">
        <v>0</v>
      </c>
      <c r="G153" s="18">
        <v>0</v>
      </c>
      <c r="H153" s="18">
        <v>0</v>
      </c>
      <c r="I153" s="28">
        <v>0</v>
      </c>
      <c r="J153" s="28" t="e">
        <f t="shared" si="15"/>
        <v>#DIV/0!</v>
      </c>
    </row>
    <row r="154" spans="1:10" ht="18.75" customHeight="1">
      <c r="A154" s="70" t="s">
        <v>40</v>
      </c>
      <c r="B154" s="86" t="s">
        <v>41</v>
      </c>
      <c r="C154" s="71" t="s">
        <v>11</v>
      </c>
      <c r="D154" s="18" t="s">
        <v>5</v>
      </c>
      <c r="E154" s="18">
        <f>E155+E157+E159+E160</f>
        <v>2581.9</v>
      </c>
      <c r="F154" s="18">
        <f>F155+F157+F159+F160</f>
        <v>2581.9</v>
      </c>
      <c r="G154" s="18">
        <f>G155+G157+G159+G160</f>
        <v>1592.3</v>
      </c>
      <c r="H154" s="18">
        <f>H155+H157+H159+H160</f>
        <v>1592.3</v>
      </c>
      <c r="I154" s="28">
        <f>G154/E154*100</f>
        <v>61.671637166427814</v>
      </c>
      <c r="J154" s="28">
        <f t="shared" si="15"/>
        <v>61.671637166427814</v>
      </c>
    </row>
    <row r="155" spans="1:10" ht="33.75" customHeight="1">
      <c r="A155" s="70"/>
      <c r="B155" s="86"/>
      <c r="C155" s="71"/>
      <c r="D155" s="18" t="s">
        <v>6</v>
      </c>
      <c r="E155" s="18">
        <v>2581.9</v>
      </c>
      <c r="F155" s="18">
        <f>2530-400+451.9</f>
        <v>2581.9</v>
      </c>
      <c r="G155" s="18">
        <v>1592.3</v>
      </c>
      <c r="H155" s="18">
        <v>1592.3</v>
      </c>
      <c r="I155" s="28">
        <f>G155/E155*100</f>
        <v>61.671637166427814</v>
      </c>
      <c r="J155" s="28">
        <f t="shared" si="15"/>
        <v>61.671637166427814</v>
      </c>
    </row>
    <row r="156" spans="1:10" ht="78" customHeight="1">
      <c r="A156" s="70"/>
      <c r="B156" s="86"/>
      <c r="C156" s="71"/>
      <c r="D156" s="29" t="s">
        <v>189</v>
      </c>
      <c r="E156" s="18">
        <v>0</v>
      </c>
      <c r="F156" s="18">
        <v>0</v>
      </c>
      <c r="G156" s="18">
        <v>0</v>
      </c>
      <c r="H156" s="18">
        <v>0</v>
      </c>
      <c r="I156" s="28">
        <v>0</v>
      </c>
      <c r="J156" s="28" t="e">
        <f t="shared" si="15"/>
        <v>#DIV/0!</v>
      </c>
    </row>
    <row r="157" spans="1:10" ht="56.25">
      <c r="A157" s="70"/>
      <c r="B157" s="86"/>
      <c r="C157" s="71"/>
      <c r="D157" s="18" t="s">
        <v>7</v>
      </c>
      <c r="E157" s="18">
        <v>0</v>
      </c>
      <c r="F157" s="18">
        <v>0</v>
      </c>
      <c r="G157" s="18">
        <v>0</v>
      </c>
      <c r="H157" s="18">
        <v>0</v>
      </c>
      <c r="I157" s="28">
        <v>0</v>
      </c>
      <c r="J157" s="28" t="e">
        <f t="shared" si="15"/>
        <v>#DIV/0!</v>
      </c>
    </row>
    <row r="158" spans="1:10" ht="99" customHeight="1">
      <c r="A158" s="70"/>
      <c r="B158" s="86"/>
      <c r="C158" s="71"/>
      <c r="D158" s="29" t="s">
        <v>190</v>
      </c>
      <c r="E158" s="18">
        <v>0</v>
      </c>
      <c r="F158" s="18">
        <v>0</v>
      </c>
      <c r="G158" s="18">
        <v>0</v>
      </c>
      <c r="H158" s="18">
        <v>0</v>
      </c>
      <c r="I158" s="28">
        <v>0</v>
      </c>
      <c r="J158" s="28" t="e">
        <f t="shared" si="15"/>
        <v>#DIV/0!</v>
      </c>
    </row>
    <row r="159" spans="1:10" ht="45.75" customHeight="1">
      <c r="A159" s="70"/>
      <c r="B159" s="86"/>
      <c r="C159" s="71"/>
      <c r="D159" s="18" t="s">
        <v>8</v>
      </c>
      <c r="E159" s="18">
        <v>0</v>
      </c>
      <c r="F159" s="18">
        <v>0</v>
      </c>
      <c r="G159" s="18">
        <v>0</v>
      </c>
      <c r="H159" s="18">
        <v>0</v>
      </c>
      <c r="I159" s="28">
        <v>0</v>
      </c>
      <c r="J159" s="28" t="e">
        <f t="shared" si="15"/>
        <v>#DIV/0!</v>
      </c>
    </row>
    <row r="160" spans="1:10" ht="62.25" customHeight="1">
      <c r="A160" s="70"/>
      <c r="B160" s="86"/>
      <c r="C160" s="71"/>
      <c r="D160" s="18" t="s">
        <v>9</v>
      </c>
      <c r="E160" s="18">
        <v>0</v>
      </c>
      <c r="F160" s="18">
        <v>0</v>
      </c>
      <c r="G160" s="18">
        <v>0</v>
      </c>
      <c r="H160" s="18">
        <v>0</v>
      </c>
      <c r="I160" s="28">
        <v>0</v>
      </c>
      <c r="J160" s="28" t="e">
        <f t="shared" si="15"/>
        <v>#DIV/0!</v>
      </c>
    </row>
    <row r="161" spans="1:11" ht="18.75" customHeight="1">
      <c r="A161" s="70" t="s">
        <v>42</v>
      </c>
      <c r="B161" s="86" t="s">
        <v>43</v>
      </c>
      <c r="C161" s="71" t="s">
        <v>11</v>
      </c>
      <c r="D161" s="18" t="s">
        <v>5</v>
      </c>
      <c r="E161" s="18">
        <f>E162+E164+E166+E167</f>
        <v>104.4</v>
      </c>
      <c r="F161" s="18">
        <f>F162+F164+F166+F167</f>
        <v>104.4</v>
      </c>
      <c r="G161" s="18">
        <f>G162+G164+G166+G167</f>
        <v>104.4</v>
      </c>
      <c r="H161" s="18">
        <f>H162+H164+H166+H167</f>
        <v>104.4</v>
      </c>
      <c r="I161" s="28">
        <v>0</v>
      </c>
      <c r="J161" s="28">
        <f t="shared" si="15"/>
        <v>100</v>
      </c>
      <c r="K161" s="3"/>
    </row>
    <row r="162" spans="1:11" ht="27.75" customHeight="1">
      <c r="A162" s="70"/>
      <c r="B162" s="86"/>
      <c r="C162" s="71"/>
      <c r="D162" s="18" t="s">
        <v>6</v>
      </c>
      <c r="E162" s="18">
        <v>104.4</v>
      </c>
      <c r="F162" s="18">
        <v>104.4</v>
      </c>
      <c r="G162" s="18">
        <v>104.4</v>
      </c>
      <c r="H162" s="18">
        <v>104.4</v>
      </c>
      <c r="I162" s="28">
        <v>0</v>
      </c>
      <c r="J162" s="28">
        <f t="shared" si="15"/>
        <v>100</v>
      </c>
      <c r="K162" s="3"/>
    </row>
    <row r="163" spans="1:11" ht="77.25" customHeight="1">
      <c r="A163" s="70"/>
      <c r="B163" s="86"/>
      <c r="C163" s="71"/>
      <c r="D163" s="29" t="s">
        <v>189</v>
      </c>
      <c r="E163" s="18">
        <v>0</v>
      </c>
      <c r="F163" s="18">
        <v>0</v>
      </c>
      <c r="G163" s="18">
        <v>0</v>
      </c>
      <c r="H163" s="18">
        <v>0</v>
      </c>
      <c r="I163" s="28">
        <v>0</v>
      </c>
      <c r="J163" s="28" t="e">
        <f t="shared" si="15"/>
        <v>#DIV/0!</v>
      </c>
      <c r="K163" s="3"/>
    </row>
    <row r="164" spans="1:10" ht="56.25">
      <c r="A164" s="70"/>
      <c r="B164" s="86"/>
      <c r="C164" s="71"/>
      <c r="D164" s="18" t="s">
        <v>7</v>
      </c>
      <c r="E164" s="18">
        <v>0</v>
      </c>
      <c r="F164" s="18">
        <v>0</v>
      </c>
      <c r="G164" s="18">
        <v>0</v>
      </c>
      <c r="H164" s="18">
        <v>0</v>
      </c>
      <c r="I164" s="28">
        <v>0</v>
      </c>
      <c r="J164" s="28" t="e">
        <f t="shared" si="15"/>
        <v>#DIV/0!</v>
      </c>
    </row>
    <row r="165" spans="1:10" ht="93.75" customHeight="1">
      <c r="A165" s="70"/>
      <c r="B165" s="86"/>
      <c r="C165" s="71"/>
      <c r="D165" s="29" t="s">
        <v>190</v>
      </c>
      <c r="E165" s="18">
        <v>0</v>
      </c>
      <c r="F165" s="18">
        <v>0</v>
      </c>
      <c r="G165" s="18">
        <v>0</v>
      </c>
      <c r="H165" s="18">
        <v>0</v>
      </c>
      <c r="I165" s="28">
        <v>0</v>
      </c>
      <c r="J165" s="28" t="e">
        <f t="shared" si="15"/>
        <v>#DIV/0!</v>
      </c>
    </row>
    <row r="166" spans="1:10" ht="45.75" customHeight="1">
      <c r="A166" s="70"/>
      <c r="B166" s="86"/>
      <c r="C166" s="71"/>
      <c r="D166" s="18" t="s">
        <v>8</v>
      </c>
      <c r="E166" s="18">
        <v>0</v>
      </c>
      <c r="F166" s="18">
        <v>0</v>
      </c>
      <c r="G166" s="18">
        <v>0</v>
      </c>
      <c r="H166" s="18">
        <v>0</v>
      </c>
      <c r="I166" s="28">
        <v>0</v>
      </c>
      <c r="J166" s="28" t="e">
        <f t="shared" si="15"/>
        <v>#DIV/0!</v>
      </c>
    </row>
    <row r="167" spans="1:10" ht="56.25">
      <c r="A167" s="70"/>
      <c r="B167" s="86"/>
      <c r="C167" s="71"/>
      <c r="D167" s="18" t="s">
        <v>9</v>
      </c>
      <c r="E167" s="18">
        <v>0</v>
      </c>
      <c r="F167" s="18">
        <v>0</v>
      </c>
      <c r="G167" s="18">
        <v>0</v>
      </c>
      <c r="H167" s="18">
        <v>0</v>
      </c>
      <c r="I167" s="28">
        <v>0</v>
      </c>
      <c r="J167" s="28" t="e">
        <f t="shared" si="15"/>
        <v>#DIV/0!</v>
      </c>
    </row>
    <row r="168" spans="1:10" ht="18.75" customHeight="1">
      <c r="A168" s="70" t="s">
        <v>44</v>
      </c>
      <c r="B168" s="85" t="s">
        <v>45</v>
      </c>
      <c r="C168" s="71" t="s">
        <v>11</v>
      </c>
      <c r="D168" s="18" t="s">
        <v>5</v>
      </c>
      <c r="E168" s="18">
        <f>E169+E171+E173+E174</f>
        <v>660</v>
      </c>
      <c r="F168" s="18">
        <f>F169+F171+F173+F174</f>
        <v>660</v>
      </c>
      <c r="G168" s="18">
        <f>G169+G171+G173+G174</f>
        <v>477.1</v>
      </c>
      <c r="H168" s="18">
        <f>H169+H171+H173+H174</f>
        <v>477.1</v>
      </c>
      <c r="I168" s="28">
        <f>G168/E168*100</f>
        <v>72.2878787878788</v>
      </c>
      <c r="J168" s="28">
        <f t="shared" si="15"/>
        <v>72.2878787878788</v>
      </c>
    </row>
    <row r="169" spans="1:10" ht="24.75" customHeight="1">
      <c r="A169" s="70"/>
      <c r="B169" s="85"/>
      <c r="C169" s="71"/>
      <c r="D169" s="18" t="s">
        <v>6</v>
      </c>
      <c r="E169" s="18">
        <v>660</v>
      </c>
      <c r="F169" s="18">
        <v>660</v>
      </c>
      <c r="G169" s="18">
        <v>477.1</v>
      </c>
      <c r="H169" s="18">
        <v>477.1</v>
      </c>
      <c r="I169" s="28">
        <f>G169/E169*100</f>
        <v>72.2878787878788</v>
      </c>
      <c r="J169" s="28">
        <f t="shared" si="15"/>
        <v>72.2878787878788</v>
      </c>
    </row>
    <row r="170" spans="1:10" ht="78.75" customHeight="1">
      <c r="A170" s="70"/>
      <c r="B170" s="85"/>
      <c r="C170" s="71"/>
      <c r="D170" s="29" t="s">
        <v>189</v>
      </c>
      <c r="E170" s="18">
        <v>0</v>
      </c>
      <c r="F170" s="18">
        <v>0</v>
      </c>
      <c r="G170" s="18">
        <v>0</v>
      </c>
      <c r="H170" s="18">
        <v>0</v>
      </c>
      <c r="I170" s="28">
        <v>0</v>
      </c>
      <c r="J170" s="28" t="e">
        <f t="shared" si="15"/>
        <v>#DIV/0!</v>
      </c>
    </row>
    <row r="171" spans="1:10" ht="56.25">
      <c r="A171" s="70"/>
      <c r="B171" s="85"/>
      <c r="C171" s="71"/>
      <c r="D171" s="18" t="s">
        <v>7</v>
      </c>
      <c r="E171" s="18">
        <v>0</v>
      </c>
      <c r="F171" s="18">
        <v>0</v>
      </c>
      <c r="G171" s="18">
        <v>0</v>
      </c>
      <c r="H171" s="18">
        <v>0</v>
      </c>
      <c r="I171" s="28">
        <v>0</v>
      </c>
      <c r="J171" s="28" t="e">
        <f t="shared" si="15"/>
        <v>#DIV/0!</v>
      </c>
    </row>
    <row r="172" spans="1:10" ht="98.25" customHeight="1">
      <c r="A172" s="70"/>
      <c r="B172" s="85"/>
      <c r="C172" s="71"/>
      <c r="D172" s="29" t="s">
        <v>190</v>
      </c>
      <c r="E172" s="18">
        <v>0</v>
      </c>
      <c r="F172" s="18">
        <v>0</v>
      </c>
      <c r="G172" s="18">
        <v>0</v>
      </c>
      <c r="H172" s="18">
        <v>0</v>
      </c>
      <c r="I172" s="28">
        <v>0</v>
      </c>
      <c r="J172" s="28" t="e">
        <f t="shared" si="15"/>
        <v>#DIV/0!</v>
      </c>
    </row>
    <row r="173" spans="1:10" ht="45.75" customHeight="1">
      <c r="A173" s="70"/>
      <c r="B173" s="85"/>
      <c r="C173" s="71"/>
      <c r="D173" s="18" t="s">
        <v>8</v>
      </c>
      <c r="E173" s="18">
        <v>0</v>
      </c>
      <c r="F173" s="18">
        <v>0</v>
      </c>
      <c r="G173" s="18">
        <v>0</v>
      </c>
      <c r="H173" s="18">
        <v>0</v>
      </c>
      <c r="I173" s="28">
        <v>0</v>
      </c>
      <c r="J173" s="28" t="e">
        <f t="shared" si="15"/>
        <v>#DIV/0!</v>
      </c>
    </row>
    <row r="174" spans="1:10" ht="63.75" customHeight="1">
      <c r="A174" s="70"/>
      <c r="B174" s="85"/>
      <c r="C174" s="71"/>
      <c r="D174" s="18" t="s">
        <v>9</v>
      </c>
      <c r="E174" s="18">
        <v>0</v>
      </c>
      <c r="F174" s="18">
        <v>0</v>
      </c>
      <c r="G174" s="18">
        <v>0</v>
      </c>
      <c r="H174" s="18">
        <v>0</v>
      </c>
      <c r="I174" s="28">
        <v>0</v>
      </c>
      <c r="J174" s="28" t="e">
        <f t="shared" si="15"/>
        <v>#DIV/0!</v>
      </c>
    </row>
    <row r="175" spans="1:10" ht="18.75" customHeight="1">
      <c r="A175" s="70" t="s">
        <v>46</v>
      </c>
      <c r="B175" s="85" t="s">
        <v>47</v>
      </c>
      <c r="C175" s="71" t="s">
        <v>11</v>
      </c>
      <c r="D175" s="18" t="s">
        <v>5</v>
      </c>
      <c r="E175" s="18">
        <f>E176+E178+E180+E181</f>
        <v>3589.5</v>
      </c>
      <c r="F175" s="18">
        <f>F176+F178+F180+F181</f>
        <v>3589.5</v>
      </c>
      <c r="G175" s="18">
        <f>G176+G178+G180+G181</f>
        <v>3589.5</v>
      </c>
      <c r="H175" s="18">
        <f>H176+H178+H180+H181</f>
        <v>3589.5</v>
      </c>
      <c r="I175" s="28">
        <f>G175/E175*100</f>
        <v>100</v>
      </c>
      <c r="J175" s="28">
        <f t="shared" si="15"/>
        <v>100</v>
      </c>
    </row>
    <row r="176" spans="1:10" ht="27.75" customHeight="1">
      <c r="A176" s="70"/>
      <c r="B176" s="85"/>
      <c r="C176" s="71"/>
      <c r="D176" s="18" t="s">
        <v>6</v>
      </c>
      <c r="E176" s="18">
        <v>3589.5</v>
      </c>
      <c r="F176" s="18">
        <v>3589.5</v>
      </c>
      <c r="G176" s="18">
        <v>3589.5</v>
      </c>
      <c r="H176" s="18">
        <v>3589.5</v>
      </c>
      <c r="I176" s="28">
        <f>G176/E176*100</f>
        <v>100</v>
      </c>
      <c r="J176" s="28">
        <f t="shared" si="15"/>
        <v>100</v>
      </c>
    </row>
    <row r="177" spans="1:10" ht="80.25" customHeight="1">
      <c r="A177" s="70"/>
      <c r="B177" s="85"/>
      <c r="C177" s="71"/>
      <c r="D177" s="29" t="s">
        <v>189</v>
      </c>
      <c r="E177" s="18">
        <v>0</v>
      </c>
      <c r="F177" s="18">
        <v>0</v>
      </c>
      <c r="G177" s="18">
        <v>0</v>
      </c>
      <c r="H177" s="18">
        <v>0</v>
      </c>
      <c r="I177" s="28">
        <v>0</v>
      </c>
      <c r="J177" s="28" t="e">
        <f t="shared" si="15"/>
        <v>#DIV/0!</v>
      </c>
    </row>
    <row r="178" spans="1:10" ht="56.25">
      <c r="A178" s="70"/>
      <c r="B178" s="85"/>
      <c r="C178" s="71"/>
      <c r="D178" s="18" t="s">
        <v>7</v>
      </c>
      <c r="E178" s="18">
        <v>0</v>
      </c>
      <c r="F178" s="18">
        <v>0</v>
      </c>
      <c r="G178" s="18">
        <v>0</v>
      </c>
      <c r="H178" s="18">
        <v>0</v>
      </c>
      <c r="I178" s="28">
        <v>0</v>
      </c>
      <c r="J178" s="28" t="e">
        <f aca="true" t="shared" si="16" ref="J178:J241">H178/F178*100</f>
        <v>#DIV/0!</v>
      </c>
    </row>
    <row r="179" spans="1:10" ht="96" customHeight="1">
      <c r="A179" s="70"/>
      <c r="B179" s="85"/>
      <c r="C179" s="71"/>
      <c r="D179" s="29" t="s">
        <v>190</v>
      </c>
      <c r="E179" s="18">
        <v>0</v>
      </c>
      <c r="F179" s="18">
        <v>0</v>
      </c>
      <c r="G179" s="18">
        <v>0</v>
      </c>
      <c r="H179" s="18">
        <v>0</v>
      </c>
      <c r="I179" s="28">
        <v>0</v>
      </c>
      <c r="J179" s="28" t="e">
        <f t="shared" si="16"/>
        <v>#DIV/0!</v>
      </c>
    </row>
    <row r="180" spans="1:10" ht="41.25" customHeight="1">
      <c r="A180" s="70"/>
      <c r="B180" s="85"/>
      <c r="C180" s="71"/>
      <c r="D180" s="18" t="s">
        <v>8</v>
      </c>
      <c r="E180" s="18">
        <v>0</v>
      </c>
      <c r="F180" s="18">
        <v>0</v>
      </c>
      <c r="G180" s="18">
        <v>0</v>
      </c>
      <c r="H180" s="18">
        <v>0</v>
      </c>
      <c r="I180" s="28">
        <v>0</v>
      </c>
      <c r="J180" s="28" t="e">
        <f t="shared" si="16"/>
        <v>#DIV/0!</v>
      </c>
    </row>
    <row r="181" spans="1:10" ht="56.25">
      <c r="A181" s="70"/>
      <c r="B181" s="85"/>
      <c r="C181" s="71"/>
      <c r="D181" s="18" t="s">
        <v>9</v>
      </c>
      <c r="E181" s="18">
        <v>0</v>
      </c>
      <c r="F181" s="18">
        <v>0</v>
      </c>
      <c r="G181" s="18">
        <v>0</v>
      </c>
      <c r="H181" s="18">
        <v>0</v>
      </c>
      <c r="I181" s="28">
        <v>0</v>
      </c>
      <c r="J181" s="28" t="e">
        <f t="shared" si="16"/>
        <v>#DIV/0!</v>
      </c>
    </row>
    <row r="182" spans="1:10" ht="18.75" customHeight="1">
      <c r="A182" s="70" t="s">
        <v>48</v>
      </c>
      <c r="B182" s="85" t="s">
        <v>49</v>
      </c>
      <c r="C182" s="71" t="s">
        <v>11</v>
      </c>
      <c r="D182" s="18" t="s">
        <v>5</v>
      </c>
      <c r="E182" s="18">
        <f>E183+E185+E187+E188</f>
        <v>695.8</v>
      </c>
      <c r="F182" s="18">
        <f>F183+F185+F187+F188</f>
        <v>695.8</v>
      </c>
      <c r="G182" s="18">
        <f>G183+G185+G187+G188</f>
        <v>695.1</v>
      </c>
      <c r="H182" s="18">
        <f>H183+H185+H187+H188</f>
        <v>695.1</v>
      </c>
      <c r="I182" s="28">
        <f>G182/E182*100</f>
        <v>99.89939637826963</v>
      </c>
      <c r="J182" s="28">
        <f t="shared" si="16"/>
        <v>99.89939637826963</v>
      </c>
    </row>
    <row r="183" spans="1:10" ht="27.75" customHeight="1">
      <c r="A183" s="70"/>
      <c r="B183" s="85"/>
      <c r="C183" s="71"/>
      <c r="D183" s="18" t="s">
        <v>6</v>
      </c>
      <c r="E183" s="18">
        <v>695.8</v>
      </c>
      <c r="F183" s="18">
        <v>695.8</v>
      </c>
      <c r="G183" s="18">
        <v>695.1</v>
      </c>
      <c r="H183" s="18">
        <v>695.1</v>
      </c>
      <c r="I183" s="28">
        <f>G183/E183*100</f>
        <v>99.89939637826963</v>
      </c>
      <c r="J183" s="28">
        <f t="shared" si="16"/>
        <v>99.89939637826963</v>
      </c>
    </row>
    <row r="184" spans="1:10" ht="80.25" customHeight="1">
      <c r="A184" s="70"/>
      <c r="B184" s="85"/>
      <c r="C184" s="71"/>
      <c r="D184" s="29" t="s">
        <v>189</v>
      </c>
      <c r="E184" s="18">
        <v>0</v>
      </c>
      <c r="F184" s="18">
        <v>0</v>
      </c>
      <c r="G184" s="18">
        <v>0</v>
      </c>
      <c r="H184" s="18">
        <v>0</v>
      </c>
      <c r="I184" s="28">
        <v>0</v>
      </c>
      <c r="J184" s="28" t="e">
        <f t="shared" si="16"/>
        <v>#DIV/0!</v>
      </c>
    </row>
    <row r="185" spans="1:10" ht="56.25">
      <c r="A185" s="70"/>
      <c r="B185" s="85"/>
      <c r="C185" s="71"/>
      <c r="D185" s="18" t="s">
        <v>7</v>
      </c>
      <c r="E185" s="18">
        <v>0</v>
      </c>
      <c r="F185" s="18">
        <v>0</v>
      </c>
      <c r="G185" s="18">
        <v>0</v>
      </c>
      <c r="H185" s="18">
        <v>0</v>
      </c>
      <c r="I185" s="28">
        <v>0</v>
      </c>
      <c r="J185" s="28" t="e">
        <f t="shared" si="16"/>
        <v>#DIV/0!</v>
      </c>
    </row>
    <row r="186" spans="1:10" ht="93" customHeight="1">
      <c r="A186" s="70"/>
      <c r="B186" s="85"/>
      <c r="C186" s="71"/>
      <c r="D186" s="29" t="s">
        <v>190</v>
      </c>
      <c r="E186" s="18">
        <v>0</v>
      </c>
      <c r="F186" s="18">
        <v>0</v>
      </c>
      <c r="G186" s="18">
        <v>0</v>
      </c>
      <c r="H186" s="18">
        <v>0</v>
      </c>
      <c r="I186" s="28">
        <v>0</v>
      </c>
      <c r="J186" s="28" t="e">
        <f t="shared" si="16"/>
        <v>#DIV/0!</v>
      </c>
    </row>
    <row r="187" spans="1:10" ht="43.5" customHeight="1">
      <c r="A187" s="70"/>
      <c r="B187" s="85"/>
      <c r="C187" s="71"/>
      <c r="D187" s="18" t="s">
        <v>8</v>
      </c>
      <c r="E187" s="18">
        <v>0</v>
      </c>
      <c r="F187" s="18">
        <v>0</v>
      </c>
      <c r="G187" s="18">
        <v>0</v>
      </c>
      <c r="H187" s="18">
        <v>0</v>
      </c>
      <c r="I187" s="28">
        <v>0</v>
      </c>
      <c r="J187" s="28" t="e">
        <f t="shared" si="16"/>
        <v>#DIV/0!</v>
      </c>
    </row>
    <row r="188" spans="1:10" ht="56.25">
      <c r="A188" s="70"/>
      <c r="B188" s="85"/>
      <c r="C188" s="71"/>
      <c r="D188" s="18" t="s">
        <v>9</v>
      </c>
      <c r="E188" s="18">
        <v>0</v>
      </c>
      <c r="F188" s="18">
        <v>0</v>
      </c>
      <c r="G188" s="18">
        <v>0</v>
      </c>
      <c r="H188" s="18">
        <v>0</v>
      </c>
      <c r="I188" s="28">
        <v>0</v>
      </c>
      <c r="J188" s="28" t="e">
        <f t="shared" si="16"/>
        <v>#DIV/0!</v>
      </c>
    </row>
    <row r="189" spans="1:10" s="5" customFormat="1" ht="18.75" customHeight="1">
      <c r="A189" s="70" t="s">
        <v>50</v>
      </c>
      <c r="B189" s="75" t="s">
        <v>51</v>
      </c>
      <c r="C189" s="71" t="s">
        <v>11</v>
      </c>
      <c r="D189" s="4" t="s">
        <v>5</v>
      </c>
      <c r="E189" s="34">
        <f>E190+E192+E194+E195</f>
        <v>8419.3</v>
      </c>
      <c r="F189" s="34">
        <f>F190+F192+F194+F195</f>
        <v>8419.3</v>
      </c>
      <c r="G189" s="34">
        <f>G190+G192+G194+G195</f>
        <v>6523.5</v>
      </c>
      <c r="H189" s="34">
        <f>H190+H192+H194+H195</f>
        <v>6523.5</v>
      </c>
      <c r="I189" s="28">
        <f>G189/E189*100</f>
        <v>77.48268858456167</v>
      </c>
      <c r="J189" s="28">
        <f t="shared" si="16"/>
        <v>77.48268858456167</v>
      </c>
    </row>
    <row r="190" spans="1:10" ht="30" customHeight="1">
      <c r="A190" s="70"/>
      <c r="B190" s="75"/>
      <c r="C190" s="71"/>
      <c r="D190" s="18" t="s">
        <v>6</v>
      </c>
      <c r="E190" s="18">
        <f aca="true" t="shared" si="17" ref="E190:H191">E204+E218+E232</f>
        <v>8419.3</v>
      </c>
      <c r="F190" s="18">
        <f t="shared" si="17"/>
        <v>8419.3</v>
      </c>
      <c r="G190" s="18">
        <f t="shared" si="17"/>
        <v>6523.5</v>
      </c>
      <c r="H190" s="18">
        <f t="shared" si="17"/>
        <v>6523.5</v>
      </c>
      <c r="I190" s="28">
        <f>G190/E190*100</f>
        <v>77.48268858456167</v>
      </c>
      <c r="J190" s="28">
        <f t="shared" si="16"/>
        <v>77.48268858456167</v>
      </c>
    </row>
    <row r="191" spans="1:10" ht="74.25" customHeight="1">
      <c r="A191" s="70"/>
      <c r="B191" s="75"/>
      <c r="C191" s="71"/>
      <c r="D191" s="29" t="s">
        <v>189</v>
      </c>
      <c r="E191" s="18">
        <f t="shared" si="17"/>
        <v>0</v>
      </c>
      <c r="F191" s="18">
        <f t="shared" si="17"/>
        <v>0</v>
      </c>
      <c r="G191" s="18">
        <f t="shared" si="17"/>
        <v>0</v>
      </c>
      <c r="H191" s="18">
        <f t="shared" si="17"/>
        <v>0</v>
      </c>
      <c r="I191" s="28">
        <v>0</v>
      </c>
      <c r="J191" s="28" t="e">
        <f t="shared" si="16"/>
        <v>#DIV/0!</v>
      </c>
    </row>
    <row r="192" spans="1:10" ht="56.25">
      <c r="A192" s="70"/>
      <c r="B192" s="75"/>
      <c r="C192" s="71"/>
      <c r="D192" s="18" t="s">
        <v>7</v>
      </c>
      <c r="E192" s="18">
        <v>0</v>
      </c>
      <c r="F192" s="18">
        <v>0</v>
      </c>
      <c r="G192" s="18">
        <v>0</v>
      </c>
      <c r="H192" s="18">
        <v>0</v>
      </c>
      <c r="I192" s="28">
        <v>0</v>
      </c>
      <c r="J192" s="28" t="e">
        <f t="shared" si="16"/>
        <v>#DIV/0!</v>
      </c>
    </row>
    <row r="193" spans="1:10" ht="96" customHeight="1">
      <c r="A193" s="70"/>
      <c r="B193" s="75"/>
      <c r="C193" s="71"/>
      <c r="D193" s="29" t="s">
        <v>190</v>
      </c>
      <c r="E193" s="18">
        <v>0</v>
      </c>
      <c r="F193" s="18">
        <v>0</v>
      </c>
      <c r="G193" s="18">
        <v>0</v>
      </c>
      <c r="H193" s="18">
        <v>0</v>
      </c>
      <c r="I193" s="28">
        <v>0</v>
      </c>
      <c r="J193" s="28" t="e">
        <f t="shared" si="16"/>
        <v>#DIV/0!</v>
      </c>
    </row>
    <row r="194" spans="1:10" ht="44.25" customHeight="1">
      <c r="A194" s="70"/>
      <c r="B194" s="75"/>
      <c r="C194" s="71"/>
      <c r="D194" s="18" t="s">
        <v>8</v>
      </c>
      <c r="E194" s="18">
        <v>0</v>
      </c>
      <c r="F194" s="18">
        <v>0</v>
      </c>
      <c r="G194" s="18">
        <v>0</v>
      </c>
      <c r="H194" s="18">
        <v>0</v>
      </c>
      <c r="I194" s="28">
        <v>0</v>
      </c>
      <c r="J194" s="28" t="e">
        <f t="shared" si="16"/>
        <v>#DIV/0!</v>
      </c>
    </row>
    <row r="195" spans="1:10" ht="62.25" customHeight="1">
      <c r="A195" s="70"/>
      <c r="B195" s="75"/>
      <c r="C195" s="71"/>
      <c r="D195" s="18" t="s">
        <v>9</v>
      </c>
      <c r="E195" s="18">
        <v>0</v>
      </c>
      <c r="F195" s="18">
        <v>0</v>
      </c>
      <c r="G195" s="18">
        <v>0</v>
      </c>
      <c r="H195" s="18">
        <v>0</v>
      </c>
      <c r="I195" s="28">
        <v>0</v>
      </c>
      <c r="J195" s="28" t="e">
        <f t="shared" si="16"/>
        <v>#DIV/0!</v>
      </c>
    </row>
    <row r="196" spans="1:10" ht="18.75" customHeight="1">
      <c r="A196" s="70"/>
      <c r="B196" s="75"/>
      <c r="C196" s="71" t="s">
        <v>12</v>
      </c>
      <c r="D196" s="18" t="s">
        <v>5</v>
      </c>
      <c r="E196" s="18">
        <f>E197+E199+E201+E202</f>
        <v>1228</v>
      </c>
      <c r="F196" s="18">
        <f>F197+F199+F201+F202</f>
        <v>3844</v>
      </c>
      <c r="G196" s="18">
        <f>G197+G199+G201+G202</f>
        <v>2751.9</v>
      </c>
      <c r="H196" s="18">
        <f>H197+H199+H201+H202</f>
        <v>2964.8</v>
      </c>
      <c r="I196" s="28">
        <f>G196/E196*100</f>
        <v>224.09609120521174</v>
      </c>
      <c r="J196" s="28">
        <f t="shared" si="16"/>
        <v>77.1279916753382</v>
      </c>
    </row>
    <row r="197" spans="1:10" ht="30.75" customHeight="1">
      <c r="A197" s="70"/>
      <c r="B197" s="75"/>
      <c r="C197" s="71"/>
      <c r="D197" s="18" t="s">
        <v>6</v>
      </c>
      <c r="E197" s="18">
        <f aca="true" t="shared" si="18" ref="E197:H198">E211+E225</f>
        <v>1228</v>
      </c>
      <c r="F197" s="18">
        <f t="shared" si="18"/>
        <v>3844</v>
      </c>
      <c r="G197" s="18">
        <f t="shared" si="18"/>
        <v>2751.9</v>
      </c>
      <c r="H197" s="18">
        <f t="shared" si="18"/>
        <v>2964.8</v>
      </c>
      <c r="I197" s="28">
        <f>G197/E197*100</f>
        <v>224.09609120521174</v>
      </c>
      <c r="J197" s="28">
        <f t="shared" si="16"/>
        <v>77.1279916753382</v>
      </c>
    </row>
    <row r="198" spans="1:10" ht="75.75" customHeight="1">
      <c r="A198" s="70"/>
      <c r="B198" s="75"/>
      <c r="C198" s="71"/>
      <c r="D198" s="29" t="s">
        <v>189</v>
      </c>
      <c r="E198" s="18">
        <f t="shared" si="18"/>
        <v>0</v>
      </c>
      <c r="F198" s="18">
        <f t="shared" si="18"/>
        <v>0</v>
      </c>
      <c r="G198" s="18">
        <f t="shared" si="18"/>
        <v>0</v>
      </c>
      <c r="H198" s="18">
        <f t="shared" si="18"/>
        <v>0</v>
      </c>
      <c r="I198" s="28">
        <v>0</v>
      </c>
      <c r="J198" s="28" t="e">
        <f t="shared" si="16"/>
        <v>#DIV/0!</v>
      </c>
    </row>
    <row r="199" spans="1:10" ht="56.25">
      <c r="A199" s="70"/>
      <c r="B199" s="75"/>
      <c r="C199" s="71"/>
      <c r="D199" s="18" t="s">
        <v>7</v>
      </c>
      <c r="E199" s="18">
        <v>0</v>
      </c>
      <c r="F199" s="18">
        <v>0</v>
      </c>
      <c r="G199" s="18">
        <v>0</v>
      </c>
      <c r="H199" s="18">
        <v>0</v>
      </c>
      <c r="I199" s="28">
        <v>0</v>
      </c>
      <c r="J199" s="28" t="e">
        <f t="shared" si="16"/>
        <v>#DIV/0!</v>
      </c>
    </row>
    <row r="200" spans="1:10" ht="95.25" customHeight="1">
      <c r="A200" s="70"/>
      <c r="B200" s="75"/>
      <c r="C200" s="71"/>
      <c r="D200" s="29" t="s">
        <v>190</v>
      </c>
      <c r="E200" s="18">
        <v>0</v>
      </c>
      <c r="F200" s="18">
        <v>0</v>
      </c>
      <c r="G200" s="18">
        <v>0</v>
      </c>
      <c r="H200" s="18">
        <v>0</v>
      </c>
      <c r="I200" s="28">
        <v>0</v>
      </c>
      <c r="J200" s="28" t="e">
        <f t="shared" si="16"/>
        <v>#DIV/0!</v>
      </c>
    </row>
    <row r="201" spans="1:10" ht="42" customHeight="1">
      <c r="A201" s="70"/>
      <c r="B201" s="75"/>
      <c r="C201" s="71"/>
      <c r="D201" s="18" t="s">
        <v>8</v>
      </c>
      <c r="E201" s="18">
        <v>0</v>
      </c>
      <c r="F201" s="18">
        <v>0</v>
      </c>
      <c r="G201" s="18">
        <v>0</v>
      </c>
      <c r="H201" s="18">
        <v>0</v>
      </c>
      <c r="I201" s="28">
        <v>0</v>
      </c>
      <c r="J201" s="28" t="e">
        <f t="shared" si="16"/>
        <v>#DIV/0!</v>
      </c>
    </row>
    <row r="202" spans="1:10" ht="56.25">
      <c r="A202" s="70"/>
      <c r="B202" s="75"/>
      <c r="C202" s="71"/>
      <c r="D202" s="18" t="s">
        <v>9</v>
      </c>
      <c r="E202" s="18">
        <v>0</v>
      </c>
      <c r="F202" s="18">
        <v>0</v>
      </c>
      <c r="G202" s="18">
        <v>0</v>
      </c>
      <c r="H202" s="18">
        <v>0</v>
      </c>
      <c r="I202" s="28">
        <v>0</v>
      </c>
      <c r="J202" s="28" t="e">
        <f t="shared" si="16"/>
        <v>#DIV/0!</v>
      </c>
    </row>
    <row r="203" spans="1:10" ht="18.75" customHeight="1">
      <c r="A203" s="70" t="s">
        <v>181</v>
      </c>
      <c r="B203" s="84" t="s">
        <v>173</v>
      </c>
      <c r="C203" s="71" t="s">
        <v>11</v>
      </c>
      <c r="D203" s="18" t="s">
        <v>5</v>
      </c>
      <c r="E203" s="18">
        <f>E204+E206+E208+E209</f>
        <v>0</v>
      </c>
      <c r="F203" s="18">
        <f>F204+F206+F208+F209</f>
        <v>0</v>
      </c>
      <c r="G203" s="18">
        <f>G204+G206+G208+G209</f>
        <v>0</v>
      </c>
      <c r="H203" s="18">
        <f>H204+H206+H208+H209</f>
        <v>0</v>
      </c>
      <c r="I203" s="28">
        <v>0</v>
      </c>
      <c r="J203" s="28" t="e">
        <f t="shared" si="16"/>
        <v>#DIV/0!</v>
      </c>
    </row>
    <row r="204" spans="1:10" ht="27.75" customHeight="1">
      <c r="A204" s="70"/>
      <c r="B204" s="84"/>
      <c r="C204" s="71"/>
      <c r="D204" s="18" t="s">
        <v>6</v>
      </c>
      <c r="E204" s="18">
        <v>0</v>
      </c>
      <c r="F204" s="18">
        <v>0</v>
      </c>
      <c r="G204" s="18">
        <v>0</v>
      </c>
      <c r="H204" s="18">
        <v>0</v>
      </c>
      <c r="I204" s="28">
        <v>0</v>
      </c>
      <c r="J204" s="28" t="e">
        <f t="shared" si="16"/>
        <v>#DIV/0!</v>
      </c>
    </row>
    <row r="205" spans="1:10" ht="79.5" customHeight="1">
      <c r="A205" s="70"/>
      <c r="B205" s="84"/>
      <c r="C205" s="71"/>
      <c r="D205" s="29" t="s">
        <v>189</v>
      </c>
      <c r="E205" s="18">
        <v>0</v>
      </c>
      <c r="F205" s="18">
        <v>0</v>
      </c>
      <c r="G205" s="18">
        <v>0</v>
      </c>
      <c r="H205" s="18">
        <v>0</v>
      </c>
      <c r="I205" s="28">
        <v>0</v>
      </c>
      <c r="J205" s="28" t="e">
        <f t="shared" si="16"/>
        <v>#DIV/0!</v>
      </c>
    </row>
    <row r="206" spans="1:10" ht="56.25">
      <c r="A206" s="70"/>
      <c r="B206" s="84"/>
      <c r="C206" s="71"/>
      <c r="D206" s="18" t="s">
        <v>7</v>
      </c>
      <c r="E206" s="18">
        <v>0</v>
      </c>
      <c r="F206" s="18">
        <v>0</v>
      </c>
      <c r="G206" s="18">
        <v>0</v>
      </c>
      <c r="H206" s="18">
        <v>0</v>
      </c>
      <c r="I206" s="28">
        <v>0</v>
      </c>
      <c r="J206" s="28" t="e">
        <f t="shared" si="16"/>
        <v>#DIV/0!</v>
      </c>
    </row>
    <row r="207" spans="1:10" ht="93.75" customHeight="1">
      <c r="A207" s="70"/>
      <c r="B207" s="84"/>
      <c r="C207" s="71"/>
      <c r="D207" s="29" t="s">
        <v>190</v>
      </c>
      <c r="E207" s="18">
        <v>0</v>
      </c>
      <c r="F207" s="18">
        <v>0</v>
      </c>
      <c r="G207" s="18">
        <v>0</v>
      </c>
      <c r="H207" s="18">
        <v>0</v>
      </c>
      <c r="I207" s="28">
        <v>0</v>
      </c>
      <c r="J207" s="28" t="e">
        <f t="shared" si="16"/>
        <v>#DIV/0!</v>
      </c>
    </row>
    <row r="208" spans="1:10" ht="40.5" customHeight="1">
      <c r="A208" s="70"/>
      <c r="B208" s="84"/>
      <c r="C208" s="71"/>
      <c r="D208" s="18" t="s">
        <v>8</v>
      </c>
      <c r="E208" s="18">
        <v>0</v>
      </c>
      <c r="F208" s="18">
        <v>0</v>
      </c>
      <c r="G208" s="18">
        <v>0</v>
      </c>
      <c r="H208" s="18">
        <v>0</v>
      </c>
      <c r="I208" s="28">
        <v>0</v>
      </c>
      <c r="J208" s="28" t="e">
        <f t="shared" si="16"/>
        <v>#DIV/0!</v>
      </c>
    </row>
    <row r="209" spans="1:10" ht="56.25">
      <c r="A209" s="70"/>
      <c r="B209" s="84"/>
      <c r="C209" s="71"/>
      <c r="D209" s="18" t="s">
        <v>9</v>
      </c>
      <c r="E209" s="18">
        <v>0</v>
      </c>
      <c r="F209" s="18">
        <v>0</v>
      </c>
      <c r="G209" s="18">
        <v>0</v>
      </c>
      <c r="H209" s="18">
        <v>0</v>
      </c>
      <c r="I209" s="28">
        <v>0</v>
      </c>
      <c r="J209" s="28" t="e">
        <f t="shared" si="16"/>
        <v>#DIV/0!</v>
      </c>
    </row>
    <row r="210" spans="1:10" ht="22.5" customHeight="1">
      <c r="A210" s="70"/>
      <c r="B210" s="84"/>
      <c r="C210" s="71" t="s">
        <v>12</v>
      </c>
      <c r="D210" s="18" t="s">
        <v>5</v>
      </c>
      <c r="E210" s="34">
        <f>E211+E213+E215+E216</f>
        <v>1228</v>
      </c>
      <c r="F210" s="34">
        <f>F211+F213+F215+F216</f>
        <v>3844</v>
      </c>
      <c r="G210" s="34">
        <f>G211+G213+G215+G216</f>
        <v>2751.9</v>
      </c>
      <c r="H210" s="34">
        <f>H211+H213+H215+H216</f>
        <v>2964.8</v>
      </c>
      <c r="I210" s="28">
        <f>G210/E210*100</f>
        <v>224.09609120521174</v>
      </c>
      <c r="J210" s="28">
        <f t="shared" si="16"/>
        <v>77.1279916753382</v>
      </c>
    </row>
    <row r="211" spans="1:10" ht="24.75" customHeight="1">
      <c r="A211" s="70"/>
      <c r="B211" s="84"/>
      <c r="C211" s="71"/>
      <c r="D211" s="18" t="s">
        <v>6</v>
      </c>
      <c r="E211" s="18">
        <v>1228</v>
      </c>
      <c r="F211" s="18">
        <v>3844</v>
      </c>
      <c r="G211" s="18">
        <v>2751.9</v>
      </c>
      <c r="H211" s="18">
        <v>2964.8</v>
      </c>
      <c r="I211" s="28">
        <f>G211/E211*100</f>
        <v>224.09609120521174</v>
      </c>
      <c r="J211" s="28">
        <f t="shared" si="16"/>
        <v>77.1279916753382</v>
      </c>
    </row>
    <row r="212" spans="1:10" ht="80.25" customHeight="1">
      <c r="A212" s="70"/>
      <c r="B212" s="84"/>
      <c r="C212" s="71"/>
      <c r="D212" s="29" t="s">
        <v>189</v>
      </c>
      <c r="E212" s="18">
        <v>0</v>
      </c>
      <c r="F212" s="18">
        <v>0</v>
      </c>
      <c r="G212" s="18">
        <v>0</v>
      </c>
      <c r="H212" s="18">
        <v>0</v>
      </c>
      <c r="I212" s="28">
        <v>0</v>
      </c>
      <c r="J212" s="28" t="e">
        <f t="shared" si="16"/>
        <v>#DIV/0!</v>
      </c>
    </row>
    <row r="213" spans="1:10" ht="56.25">
      <c r="A213" s="70"/>
      <c r="B213" s="84"/>
      <c r="C213" s="71"/>
      <c r="D213" s="18" t="s">
        <v>7</v>
      </c>
      <c r="E213" s="18">
        <v>0</v>
      </c>
      <c r="F213" s="18">
        <v>0</v>
      </c>
      <c r="G213" s="18">
        <v>0</v>
      </c>
      <c r="H213" s="18">
        <v>0</v>
      </c>
      <c r="I213" s="28">
        <v>0</v>
      </c>
      <c r="J213" s="28" t="e">
        <f t="shared" si="16"/>
        <v>#DIV/0!</v>
      </c>
    </row>
    <row r="214" spans="1:10" ht="99" customHeight="1">
      <c r="A214" s="70"/>
      <c r="B214" s="84"/>
      <c r="C214" s="71"/>
      <c r="D214" s="29" t="s">
        <v>190</v>
      </c>
      <c r="E214" s="18">
        <v>0</v>
      </c>
      <c r="F214" s="18">
        <v>0</v>
      </c>
      <c r="G214" s="18">
        <v>0</v>
      </c>
      <c r="H214" s="18">
        <v>0</v>
      </c>
      <c r="I214" s="28">
        <v>0</v>
      </c>
      <c r="J214" s="28" t="e">
        <f t="shared" si="16"/>
        <v>#DIV/0!</v>
      </c>
    </row>
    <row r="215" spans="1:10" ht="46.5" customHeight="1">
      <c r="A215" s="70"/>
      <c r="B215" s="84"/>
      <c r="C215" s="71"/>
      <c r="D215" s="18" t="s">
        <v>8</v>
      </c>
      <c r="E215" s="18">
        <v>0</v>
      </c>
      <c r="F215" s="18">
        <v>0</v>
      </c>
      <c r="G215" s="18">
        <v>0</v>
      </c>
      <c r="H215" s="18">
        <v>0</v>
      </c>
      <c r="I215" s="28">
        <v>0</v>
      </c>
      <c r="J215" s="28" t="e">
        <f t="shared" si="16"/>
        <v>#DIV/0!</v>
      </c>
    </row>
    <row r="216" spans="1:10" ht="56.25">
      <c r="A216" s="70"/>
      <c r="B216" s="84"/>
      <c r="C216" s="71"/>
      <c r="D216" s="18" t="s">
        <v>9</v>
      </c>
      <c r="E216" s="18">
        <v>0</v>
      </c>
      <c r="F216" s="18">
        <v>0</v>
      </c>
      <c r="G216" s="18">
        <v>0</v>
      </c>
      <c r="H216" s="18">
        <v>0</v>
      </c>
      <c r="I216" s="28">
        <v>0</v>
      </c>
      <c r="J216" s="28" t="e">
        <f t="shared" si="16"/>
        <v>#DIV/0!</v>
      </c>
    </row>
    <row r="217" spans="1:10" ht="18.75" customHeight="1">
      <c r="A217" s="70" t="s">
        <v>182</v>
      </c>
      <c r="B217" s="84" t="s">
        <v>174</v>
      </c>
      <c r="C217" s="71" t="s">
        <v>11</v>
      </c>
      <c r="D217" s="18" t="s">
        <v>5</v>
      </c>
      <c r="E217" s="18">
        <f>E218+E220+E222+E223</f>
        <v>0</v>
      </c>
      <c r="F217" s="18">
        <f>F218+F220+F222+F223</f>
        <v>0</v>
      </c>
      <c r="G217" s="18">
        <f>G218+G220+G222+G223</f>
        <v>0</v>
      </c>
      <c r="H217" s="18">
        <f>H218+H220+H222+H223</f>
        <v>0</v>
      </c>
      <c r="I217" s="28">
        <v>0</v>
      </c>
      <c r="J217" s="28" t="e">
        <f t="shared" si="16"/>
        <v>#DIV/0!</v>
      </c>
    </row>
    <row r="218" spans="1:10" ht="30.75" customHeight="1">
      <c r="A218" s="70"/>
      <c r="B218" s="84"/>
      <c r="C218" s="71"/>
      <c r="D218" s="18" t="s">
        <v>6</v>
      </c>
      <c r="E218" s="18">
        <v>0</v>
      </c>
      <c r="F218" s="18">
        <v>0</v>
      </c>
      <c r="G218" s="18">
        <v>0</v>
      </c>
      <c r="H218" s="18">
        <v>0</v>
      </c>
      <c r="I218" s="28">
        <v>0</v>
      </c>
      <c r="J218" s="28" t="e">
        <f t="shared" si="16"/>
        <v>#DIV/0!</v>
      </c>
    </row>
    <row r="219" spans="1:10" ht="78" customHeight="1">
      <c r="A219" s="70"/>
      <c r="B219" s="84"/>
      <c r="C219" s="71"/>
      <c r="D219" s="29" t="s">
        <v>189</v>
      </c>
      <c r="E219" s="18">
        <v>0</v>
      </c>
      <c r="F219" s="18">
        <v>0</v>
      </c>
      <c r="G219" s="18">
        <v>0</v>
      </c>
      <c r="H219" s="18">
        <v>0</v>
      </c>
      <c r="I219" s="28">
        <v>0</v>
      </c>
      <c r="J219" s="28" t="e">
        <f t="shared" si="16"/>
        <v>#DIV/0!</v>
      </c>
    </row>
    <row r="220" spans="1:10" ht="56.25">
      <c r="A220" s="70"/>
      <c r="B220" s="84"/>
      <c r="C220" s="71"/>
      <c r="D220" s="18" t="s">
        <v>7</v>
      </c>
      <c r="E220" s="18">
        <v>0</v>
      </c>
      <c r="F220" s="18">
        <v>0</v>
      </c>
      <c r="G220" s="18">
        <v>0</v>
      </c>
      <c r="H220" s="18">
        <v>0</v>
      </c>
      <c r="I220" s="28">
        <v>0</v>
      </c>
      <c r="J220" s="28" t="e">
        <f t="shared" si="16"/>
        <v>#DIV/0!</v>
      </c>
    </row>
    <row r="221" spans="1:10" ht="95.25" customHeight="1">
      <c r="A221" s="70"/>
      <c r="B221" s="84"/>
      <c r="C221" s="71"/>
      <c r="D221" s="29" t="s">
        <v>190</v>
      </c>
      <c r="E221" s="18">
        <v>0</v>
      </c>
      <c r="F221" s="18">
        <v>0</v>
      </c>
      <c r="G221" s="18">
        <v>0</v>
      </c>
      <c r="H221" s="18">
        <v>0</v>
      </c>
      <c r="I221" s="28">
        <v>0</v>
      </c>
      <c r="J221" s="28" t="e">
        <f t="shared" si="16"/>
        <v>#DIV/0!</v>
      </c>
    </row>
    <row r="222" spans="1:10" ht="44.25" customHeight="1">
      <c r="A222" s="70"/>
      <c r="B222" s="84"/>
      <c r="C222" s="71"/>
      <c r="D222" s="18" t="s">
        <v>8</v>
      </c>
      <c r="E222" s="18">
        <v>0</v>
      </c>
      <c r="F222" s="18">
        <v>0</v>
      </c>
      <c r="G222" s="18">
        <v>0</v>
      </c>
      <c r="H222" s="18">
        <v>0</v>
      </c>
      <c r="I222" s="28">
        <v>0</v>
      </c>
      <c r="J222" s="28" t="e">
        <f t="shared" si="16"/>
        <v>#DIV/0!</v>
      </c>
    </row>
    <row r="223" spans="1:10" ht="56.25">
      <c r="A223" s="70"/>
      <c r="B223" s="84"/>
      <c r="C223" s="71"/>
      <c r="D223" s="18" t="s">
        <v>9</v>
      </c>
      <c r="E223" s="18">
        <v>0</v>
      </c>
      <c r="F223" s="18">
        <v>0</v>
      </c>
      <c r="G223" s="18">
        <v>0</v>
      </c>
      <c r="H223" s="18">
        <v>0</v>
      </c>
      <c r="I223" s="28">
        <v>0</v>
      </c>
      <c r="J223" s="28" t="e">
        <f t="shared" si="16"/>
        <v>#DIV/0!</v>
      </c>
    </row>
    <row r="224" spans="1:10" ht="18.75" customHeight="1">
      <c r="A224" s="70"/>
      <c r="B224" s="84"/>
      <c r="C224" s="71" t="s">
        <v>12</v>
      </c>
      <c r="D224" s="18" t="s">
        <v>5</v>
      </c>
      <c r="E224" s="18">
        <f>E225+E227+E229+E230</f>
        <v>0</v>
      </c>
      <c r="F224" s="18">
        <f>F225+F227+F229+F230</f>
        <v>0</v>
      </c>
      <c r="G224" s="18">
        <f>G225+G227+G229+G230</f>
        <v>0</v>
      </c>
      <c r="H224" s="18">
        <f>H225+H227+H229+H230</f>
        <v>0</v>
      </c>
      <c r="I224" s="28">
        <v>0</v>
      </c>
      <c r="J224" s="28" t="e">
        <f t="shared" si="16"/>
        <v>#DIV/0!</v>
      </c>
    </row>
    <row r="225" spans="1:10" ht="30.75" customHeight="1">
      <c r="A225" s="70"/>
      <c r="B225" s="84"/>
      <c r="C225" s="71"/>
      <c r="D225" s="18" t="s">
        <v>6</v>
      </c>
      <c r="E225" s="18">
        <v>0</v>
      </c>
      <c r="F225" s="18">
        <v>0</v>
      </c>
      <c r="G225" s="18">
        <v>0</v>
      </c>
      <c r="H225" s="18">
        <v>0</v>
      </c>
      <c r="I225" s="28">
        <v>0</v>
      </c>
      <c r="J225" s="28" t="e">
        <f t="shared" si="16"/>
        <v>#DIV/0!</v>
      </c>
    </row>
    <row r="226" spans="1:10" ht="75" customHeight="1">
      <c r="A226" s="70"/>
      <c r="B226" s="84"/>
      <c r="C226" s="71"/>
      <c r="D226" s="29" t="s">
        <v>189</v>
      </c>
      <c r="E226" s="18">
        <v>0</v>
      </c>
      <c r="F226" s="18">
        <v>0</v>
      </c>
      <c r="G226" s="18">
        <v>0</v>
      </c>
      <c r="H226" s="18">
        <v>0</v>
      </c>
      <c r="I226" s="28">
        <v>0</v>
      </c>
      <c r="J226" s="28" t="e">
        <f t="shared" si="16"/>
        <v>#DIV/0!</v>
      </c>
    </row>
    <row r="227" spans="1:10" ht="56.25">
      <c r="A227" s="70"/>
      <c r="B227" s="84"/>
      <c r="C227" s="71"/>
      <c r="D227" s="18" t="s">
        <v>7</v>
      </c>
      <c r="E227" s="18">
        <v>0</v>
      </c>
      <c r="F227" s="18">
        <v>0</v>
      </c>
      <c r="G227" s="18">
        <v>0</v>
      </c>
      <c r="H227" s="18">
        <v>0</v>
      </c>
      <c r="I227" s="28">
        <v>0</v>
      </c>
      <c r="J227" s="28" t="e">
        <f t="shared" si="16"/>
        <v>#DIV/0!</v>
      </c>
    </row>
    <row r="228" spans="1:10" ht="99.75" customHeight="1">
      <c r="A228" s="70"/>
      <c r="B228" s="84"/>
      <c r="C228" s="71"/>
      <c r="D228" s="29" t="s">
        <v>190</v>
      </c>
      <c r="E228" s="18">
        <v>0</v>
      </c>
      <c r="F228" s="18">
        <v>0</v>
      </c>
      <c r="G228" s="18">
        <v>0</v>
      </c>
      <c r="H228" s="18">
        <v>0</v>
      </c>
      <c r="I228" s="28">
        <v>0</v>
      </c>
      <c r="J228" s="28" t="e">
        <f t="shared" si="16"/>
        <v>#DIV/0!</v>
      </c>
    </row>
    <row r="229" spans="1:10" ht="44.25" customHeight="1">
      <c r="A229" s="70"/>
      <c r="B229" s="84"/>
      <c r="C229" s="71"/>
      <c r="D229" s="18" t="s">
        <v>8</v>
      </c>
      <c r="E229" s="18">
        <v>0</v>
      </c>
      <c r="F229" s="18">
        <v>0</v>
      </c>
      <c r="G229" s="18">
        <v>0</v>
      </c>
      <c r="H229" s="18">
        <v>0</v>
      </c>
      <c r="I229" s="28">
        <v>0</v>
      </c>
      <c r="J229" s="28" t="e">
        <f t="shared" si="16"/>
        <v>#DIV/0!</v>
      </c>
    </row>
    <row r="230" spans="1:10" ht="56.25">
      <c r="A230" s="70"/>
      <c r="B230" s="84"/>
      <c r="C230" s="71"/>
      <c r="D230" s="18" t="s">
        <v>9</v>
      </c>
      <c r="E230" s="18">
        <v>0</v>
      </c>
      <c r="F230" s="18">
        <v>0</v>
      </c>
      <c r="G230" s="18">
        <v>0</v>
      </c>
      <c r="H230" s="18">
        <v>0</v>
      </c>
      <c r="I230" s="28">
        <v>0</v>
      </c>
      <c r="J230" s="28" t="e">
        <f t="shared" si="16"/>
        <v>#DIV/0!</v>
      </c>
    </row>
    <row r="231" spans="1:10" ht="18.75" customHeight="1">
      <c r="A231" s="70" t="s">
        <v>183</v>
      </c>
      <c r="B231" s="87" t="s">
        <v>172</v>
      </c>
      <c r="C231" s="71" t="s">
        <v>11</v>
      </c>
      <c r="D231" s="18" t="s">
        <v>5</v>
      </c>
      <c r="E231" s="18">
        <f>E232+E234+E236+E237</f>
        <v>8419.3</v>
      </c>
      <c r="F231" s="18">
        <f>F232+F234+F236+F237</f>
        <v>8419.3</v>
      </c>
      <c r="G231" s="18">
        <f>G232+G234+G236+G237</f>
        <v>6523.5</v>
      </c>
      <c r="H231" s="18">
        <f>H232+H234+H236+H237</f>
        <v>6523.5</v>
      </c>
      <c r="I231" s="28">
        <f>G231/E231*100</f>
        <v>77.48268858456167</v>
      </c>
      <c r="J231" s="28">
        <f t="shared" si="16"/>
        <v>77.48268858456167</v>
      </c>
    </row>
    <row r="232" spans="1:10" ht="27.75" customHeight="1">
      <c r="A232" s="70"/>
      <c r="B232" s="87"/>
      <c r="C232" s="71"/>
      <c r="D232" s="18" t="s">
        <v>6</v>
      </c>
      <c r="E232" s="18">
        <v>8419.3</v>
      </c>
      <c r="F232" s="18">
        <v>8419.3</v>
      </c>
      <c r="G232" s="18">
        <v>6523.5</v>
      </c>
      <c r="H232" s="18">
        <v>6523.5</v>
      </c>
      <c r="I232" s="28">
        <f>G232/E232*100</f>
        <v>77.48268858456167</v>
      </c>
      <c r="J232" s="28">
        <f t="shared" si="16"/>
        <v>77.48268858456167</v>
      </c>
    </row>
    <row r="233" spans="1:10" ht="78" customHeight="1">
      <c r="A233" s="70"/>
      <c r="B233" s="87"/>
      <c r="C233" s="71"/>
      <c r="D233" s="29" t="s">
        <v>189</v>
      </c>
      <c r="E233" s="18">
        <v>0</v>
      </c>
      <c r="F233" s="18">
        <v>0</v>
      </c>
      <c r="G233" s="18">
        <v>0</v>
      </c>
      <c r="H233" s="18">
        <v>0</v>
      </c>
      <c r="I233" s="28">
        <v>0</v>
      </c>
      <c r="J233" s="28" t="e">
        <f t="shared" si="16"/>
        <v>#DIV/0!</v>
      </c>
    </row>
    <row r="234" spans="1:10" ht="56.25">
      <c r="A234" s="70"/>
      <c r="B234" s="87"/>
      <c r="C234" s="71"/>
      <c r="D234" s="18" t="s">
        <v>7</v>
      </c>
      <c r="E234" s="18">
        <v>0</v>
      </c>
      <c r="F234" s="18">
        <v>0</v>
      </c>
      <c r="G234" s="18">
        <v>0</v>
      </c>
      <c r="H234" s="18">
        <v>0</v>
      </c>
      <c r="I234" s="28">
        <v>0</v>
      </c>
      <c r="J234" s="28" t="e">
        <f t="shared" si="16"/>
        <v>#DIV/0!</v>
      </c>
    </row>
    <row r="235" spans="1:10" ht="96.75" customHeight="1">
      <c r="A235" s="70"/>
      <c r="B235" s="87"/>
      <c r="C235" s="71"/>
      <c r="D235" s="29" t="s">
        <v>190</v>
      </c>
      <c r="E235" s="18">
        <v>0</v>
      </c>
      <c r="F235" s="18">
        <v>0</v>
      </c>
      <c r="G235" s="18">
        <v>0</v>
      </c>
      <c r="H235" s="18">
        <v>0</v>
      </c>
      <c r="I235" s="28">
        <v>0</v>
      </c>
      <c r="J235" s="28" t="e">
        <f t="shared" si="16"/>
        <v>#DIV/0!</v>
      </c>
    </row>
    <row r="236" spans="1:10" ht="37.5">
      <c r="A236" s="70"/>
      <c r="B236" s="87"/>
      <c r="C236" s="71"/>
      <c r="D236" s="18" t="s">
        <v>8</v>
      </c>
      <c r="E236" s="18">
        <v>0</v>
      </c>
      <c r="F236" s="18">
        <v>0</v>
      </c>
      <c r="G236" s="18">
        <v>0</v>
      </c>
      <c r="H236" s="18">
        <v>0</v>
      </c>
      <c r="I236" s="28">
        <v>0</v>
      </c>
      <c r="J236" s="28" t="e">
        <f t="shared" si="16"/>
        <v>#DIV/0!</v>
      </c>
    </row>
    <row r="237" spans="1:10" ht="56.25">
      <c r="A237" s="70"/>
      <c r="B237" s="87"/>
      <c r="C237" s="71"/>
      <c r="D237" s="18" t="s">
        <v>9</v>
      </c>
      <c r="E237" s="18">
        <v>0</v>
      </c>
      <c r="F237" s="18">
        <v>0</v>
      </c>
      <c r="G237" s="18">
        <v>0</v>
      </c>
      <c r="H237" s="18">
        <v>0</v>
      </c>
      <c r="I237" s="28">
        <v>0</v>
      </c>
      <c r="J237" s="28" t="e">
        <f t="shared" si="16"/>
        <v>#DIV/0!</v>
      </c>
    </row>
    <row r="238" spans="1:10" ht="18.75" customHeight="1">
      <c r="A238" s="70"/>
      <c r="B238" s="87"/>
      <c r="C238" s="71" t="s">
        <v>12</v>
      </c>
      <c r="D238" s="18" t="s">
        <v>5</v>
      </c>
      <c r="E238" s="18">
        <f>E239+E241+E243+E244</f>
        <v>0</v>
      </c>
      <c r="F238" s="18">
        <f>F239+F241+F243+F244</f>
        <v>0</v>
      </c>
      <c r="G238" s="18">
        <f>G239+G241+G243+G244</f>
        <v>0</v>
      </c>
      <c r="H238" s="18">
        <f>H239+H241+H243+H244</f>
        <v>0</v>
      </c>
      <c r="I238" s="28">
        <v>0</v>
      </c>
      <c r="J238" s="28" t="e">
        <f t="shared" si="16"/>
        <v>#DIV/0!</v>
      </c>
    </row>
    <row r="239" spans="1:10" ht="23.25" customHeight="1">
      <c r="A239" s="70"/>
      <c r="B239" s="87"/>
      <c r="C239" s="71"/>
      <c r="D239" s="18" t="s">
        <v>6</v>
      </c>
      <c r="E239" s="18">
        <v>0</v>
      </c>
      <c r="F239" s="18">
        <v>0</v>
      </c>
      <c r="G239" s="18">
        <v>0</v>
      </c>
      <c r="H239" s="18">
        <v>0</v>
      </c>
      <c r="I239" s="28">
        <v>0</v>
      </c>
      <c r="J239" s="28" t="e">
        <f t="shared" si="16"/>
        <v>#DIV/0!</v>
      </c>
    </row>
    <row r="240" spans="1:10" ht="81.75" customHeight="1">
      <c r="A240" s="70"/>
      <c r="B240" s="87"/>
      <c r="C240" s="71"/>
      <c r="D240" s="29" t="s">
        <v>189</v>
      </c>
      <c r="E240" s="18">
        <v>0</v>
      </c>
      <c r="F240" s="18">
        <v>0</v>
      </c>
      <c r="G240" s="18">
        <v>0</v>
      </c>
      <c r="H240" s="18">
        <v>0</v>
      </c>
      <c r="I240" s="28">
        <v>0</v>
      </c>
      <c r="J240" s="28" t="e">
        <f t="shared" si="16"/>
        <v>#DIV/0!</v>
      </c>
    </row>
    <row r="241" spans="1:10" ht="56.25">
      <c r="A241" s="70"/>
      <c r="B241" s="87"/>
      <c r="C241" s="71"/>
      <c r="D241" s="18" t="s">
        <v>7</v>
      </c>
      <c r="E241" s="18">
        <v>0</v>
      </c>
      <c r="F241" s="18">
        <v>0</v>
      </c>
      <c r="G241" s="18">
        <v>0</v>
      </c>
      <c r="H241" s="18">
        <v>0</v>
      </c>
      <c r="I241" s="28">
        <v>0</v>
      </c>
      <c r="J241" s="28" t="e">
        <f t="shared" si="16"/>
        <v>#DIV/0!</v>
      </c>
    </row>
    <row r="242" spans="1:10" ht="100.5" customHeight="1">
      <c r="A242" s="70"/>
      <c r="B242" s="87"/>
      <c r="C242" s="71"/>
      <c r="D242" s="29" t="s">
        <v>190</v>
      </c>
      <c r="E242" s="18">
        <v>0</v>
      </c>
      <c r="F242" s="18">
        <v>0</v>
      </c>
      <c r="G242" s="18">
        <v>0</v>
      </c>
      <c r="H242" s="18">
        <v>0</v>
      </c>
      <c r="I242" s="28">
        <v>0</v>
      </c>
      <c r="J242" s="28" t="e">
        <f aca="true" t="shared" si="19" ref="J242:J305">H242/F242*100</f>
        <v>#DIV/0!</v>
      </c>
    </row>
    <row r="243" spans="1:10" ht="42" customHeight="1">
      <c r="A243" s="70"/>
      <c r="B243" s="87"/>
      <c r="C243" s="71"/>
      <c r="D243" s="18" t="s">
        <v>8</v>
      </c>
      <c r="E243" s="18">
        <v>0</v>
      </c>
      <c r="F243" s="18">
        <v>0</v>
      </c>
      <c r="G243" s="18">
        <v>0</v>
      </c>
      <c r="H243" s="18">
        <v>0</v>
      </c>
      <c r="I243" s="28">
        <v>0</v>
      </c>
      <c r="J243" s="28" t="e">
        <f t="shared" si="19"/>
        <v>#DIV/0!</v>
      </c>
    </row>
    <row r="244" spans="1:10" ht="56.25">
      <c r="A244" s="70"/>
      <c r="B244" s="87"/>
      <c r="C244" s="71"/>
      <c r="D244" s="18" t="s">
        <v>9</v>
      </c>
      <c r="E244" s="18">
        <v>0</v>
      </c>
      <c r="F244" s="18">
        <v>0</v>
      </c>
      <c r="G244" s="18">
        <v>0</v>
      </c>
      <c r="H244" s="18">
        <v>0</v>
      </c>
      <c r="I244" s="28">
        <v>0</v>
      </c>
      <c r="J244" s="28" t="e">
        <f t="shared" si="19"/>
        <v>#DIV/0!</v>
      </c>
    </row>
    <row r="245" spans="1:10" ht="18.75" customHeight="1">
      <c r="A245" s="70" t="s">
        <v>52</v>
      </c>
      <c r="B245" s="75" t="s">
        <v>53</v>
      </c>
      <c r="C245" s="71" t="s">
        <v>11</v>
      </c>
      <c r="D245" s="18" t="s">
        <v>5</v>
      </c>
      <c r="E245" s="34">
        <f>E246+E248+E250+E251</f>
        <v>352.9</v>
      </c>
      <c r="F245" s="34">
        <f>F246+F248+F250+F251</f>
        <v>352.9</v>
      </c>
      <c r="G245" s="34">
        <f>G246+G248+G250+G251</f>
        <v>352.9</v>
      </c>
      <c r="H245" s="34">
        <f>H246+H248+H250+H251</f>
        <v>352.9</v>
      </c>
      <c r="I245" s="28">
        <f>G245/E245*100</f>
        <v>100</v>
      </c>
      <c r="J245" s="28">
        <f t="shared" si="19"/>
        <v>100</v>
      </c>
    </row>
    <row r="246" spans="1:10" ht="25.5" customHeight="1">
      <c r="A246" s="70"/>
      <c r="B246" s="75"/>
      <c r="C246" s="71"/>
      <c r="D246" s="18" t="s">
        <v>6</v>
      </c>
      <c r="E246" s="18">
        <f aca="true" t="shared" si="20" ref="E246:H248">E260+E267</f>
        <v>352.9</v>
      </c>
      <c r="F246" s="18">
        <f t="shared" si="20"/>
        <v>352.9</v>
      </c>
      <c r="G246" s="18">
        <f t="shared" si="20"/>
        <v>352.9</v>
      </c>
      <c r="H246" s="18">
        <f t="shared" si="20"/>
        <v>352.9</v>
      </c>
      <c r="I246" s="28">
        <f>G246/E246*100</f>
        <v>100</v>
      </c>
      <c r="J246" s="28">
        <f t="shared" si="19"/>
        <v>100</v>
      </c>
    </row>
    <row r="247" spans="1:10" ht="77.25" customHeight="1">
      <c r="A247" s="70"/>
      <c r="B247" s="75"/>
      <c r="C247" s="71"/>
      <c r="D247" s="29" t="s">
        <v>189</v>
      </c>
      <c r="E247" s="18">
        <f t="shared" si="20"/>
        <v>0</v>
      </c>
      <c r="F247" s="18">
        <f t="shared" si="20"/>
        <v>0</v>
      </c>
      <c r="G247" s="18">
        <f t="shared" si="20"/>
        <v>0</v>
      </c>
      <c r="H247" s="18">
        <f t="shared" si="20"/>
        <v>0</v>
      </c>
      <c r="I247" s="28">
        <v>0</v>
      </c>
      <c r="J247" s="28" t="e">
        <f t="shared" si="19"/>
        <v>#DIV/0!</v>
      </c>
    </row>
    <row r="248" spans="1:10" ht="56.25">
      <c r="A248" s="70"/>
      <c r="B248" s="75"/>
      <c r="C248" s="71"/>
      <c r="D248" s="18" t="s">
        <v>7</v>
      </c>
      <c r="E248" s="18">
        <f t="shared" si="20"/>
        <v>0</v>
      </c>
      <c r="F248" s="18">
        <f t="shared" si="20"/>
        <v>0</v>
      </c>
      <c r="G248" s="18">
        <f t="shared" si="20"/>
        <v>0</v>
      </c>
      <c r="H248" s="18">
        <f t="shared" si="20"/>
        <v>0</v>
      </c>
      <c r="I248" s="28">
        <v>0</v>
      </c>
      <c r="J248" s="28" t="e">
        <f t="shared" si="19"/>
        <v>#DIV/0!</v>
      </c>
    </row>
    <row r="249" spans="1:10" ht="96" customHeight="1">
      <c r="A249" s="70"/>
      <c r="B249" s="75"/>
      <c r="C249" s="71"/>
      <c r="D249" s="29" t="s">
        <v>190</v>
      </c>
      <c r="E249" s="18">
        <v>0</v>
      </c>
      <c r="F249" s="18">
        <v>0</v>
      </c>
      <c r="G249" s="18">
        <v>0</v>
      </c>
      <c r="H249" s="18">
        <v>0</v>
      </c>
      <c r="I249" s="28">
        <v>0</v>
      </c>
      <c r="J249" s="28" t="e">
        <f t="shared" si="19"/>
        <v>#DIV/0!</v>
      </c>
    </row>
    <row r="250" spans="1:10" ht="39.75" customHeight="1">
      <c r="A250" s="70"/>
      <c r="B250" s="75"/>
      <c r="C250" s="71"/>
      <c r="D250" s="18" t="s">
        <v>8</v>
      </c>
      <c r="E250" s="18">
        <f aca="true" t="shared" si="21" ref="E250:H251">E264+E271</f>
        <v>0</v>
      </c>
      <c r="F250" s="18">
        <f t="shared" si="21"/>
        <v>0</v>
      </c>
      <c r="G250" s="18">
        <f t="shared" si="21"/>
        <v>0</v>
      </c>
      <c r="H250" s="18">
        <f t="shared" si="21"/>
        <v>0</v>
      </c>
      <c r="I250" s="28">
        <v>0</v>
      </c>
      <c r="J250" s="28" t="e">
        <f t="shared" si="19"/>
        <v>#DIV/0!</v>
      </c>
    </row>
    <row r="251" spans="1:10" ht="56.25">
      <c r="A251" s="70"/>
      <c r="B251" s="75"/>
      <c r="C251" s="71"/>
      <c r="D251" s="18" t="s">
        <v>9</v>
      </c>
      <c r="E251" s="18">
        <f t="shared" si="21"/>
        <v>0</v>
      </c>
      <c r="F251" s="18">
        <f t="shared" si="21"/>
        <v>0</v>
      </c>
      <c r="G251" s="18">
        <f t="shared" si="21"/>
        <v>0</v>
      </c>
      <c r="H251" s="18">
        <f t="shared" si="21"/>
        <v>0</v>
      </c>
      <c r="I251" s="28">
        <v>0</v>
      </c>
      <c r="J251" s="28" t="e">
        <f t="shared" si="19"/>
        <v>#DIV/0!</v>
      </c>
    </row>
    <row r="252" spans="1:10" ht="18.75" customHeight="1">
      <c r="A252" s="70"/>
      <c r="B252" s="75"/>
      <c r="C252" s="71" t="s">
        <v>12</v>
      </c>
      <c r="D252" s="18" t="s">
        <v>5</v>
      </c>
      <c r="E252" s="34">
        <f>E253+E255+E257+E258</f>
        <v>5232</v>
      </c>
      <c r="F252" s="34">
        <f>F253+F255+F257+F258</f>
        <v>2616</v>
      </c>
      <c r="G252" s="34">
        <f>G253+G255+G257+G258</f>
        <v>0</v>
      </c>
      <c r="H252" s="34">
        <f>H253+H255+H257+H258</f>
        <v>0</v>
      </c>
      <c r="I252" s="28">
        <v>0</v>
      </c>
      <c r="J252" s="28">
        <f t="shared" si="19"/>
        <v>0</v>
      </c>
    </row>
    <row r="253" spans="1:10" ht="30" customHeight="1">
      <c r="A253" s="70"/>
      <c r="B253" s="75"/>
      <c r="C253" s="71"/>
      <c r="D253" s="18" t="s">
        <v>6</v>
      </c>
      <c r="E253" s="18">
        <f aca="true" t="shared" si="22" ref="E253:H254">E274</f>
        <v>5232</v>
      </c>
      <c r="F253" s="18">
        <f t="shared" si="22"/>
        <v>2616</v>
      </c>
      <c r="G253" s="18">
        <f t="shared" si="22"/>
        <v>0</v>
      </c>
      <c r="H253" s="18">
        <f t="shared" si="22"/>
        <v>0</v>
      </c>
      <c r="I253" s="28">
        <v>0</v>
      </c>
      <c r="J253" s="28">
        <f t="shared" si="19"/>
        <v>0</v>
      </c>
    </row>
    <row r="254" spans="1:10" ht="78" customHeight="1">
      <c r="A254" s="70"/>
      <c r="B254" s="75"/>
      <c r="C254" s="71"/>
      <c r="D254" s="29" t="s">
        <v>189</v>
      </c>
      <c r="E254" s="18">
        <f t="shared" si="22"/>
        <v>0</v>
      </c>
      <c r="F254" s="18">
        <f t="shared" si="22"/>
        <v>0</v>
      </c>
      <c r="G254" s="18">
        <f t="shared" si="22"/>
        <v>0</v>
      </c>
      <c r="H254" s="18">
        <f t="shared" si="22"/>
        <v>0</v>
      </c>
      <c r="I254" s="28">
        <v>0</v>
      </c>
      <c r="J254" s="28" t="e">
        <f t="shared" si="19"/>
        <v>#DIV/0!</v>
      </c>
    </row>
    <row r="255" spans="1:10" ht="56.25">
      <c r="A255" s="70"/>
      <c r="B255" s="75"/>
      <c r="C255" s="71"/>
      <c r="D255" s="18" t="s">
        <v>7</v>
      </c>
      <c r="E255" s="18">
        <f>E269+E276</f>
        <v>0</v>
      </c>
      <c r="F255" s="18">
        <f>F269+F276</f>
        <v>0</v>
      </c>
      <c r="G255" s="18">
        <f>G269+G276</f>
        <v>0</v>
      </c>
      <c r="H255" s="18">
        <f>H269+H276</f>
        <v>0</v>
      </c>
      <c r="I255" s="28">
        <v>0</v>
      </c>
      <c r="J255" s="28" t="e">
        <f t="shared" si="19"/>
        <v>#DIV/0!</v>
      </c>
    </row>
    <row r="256" spans="1:10" ht="96.75" customHeight="1">
      <c r="A256" s="70"/>
      <c r="B256" s="75"/>
      <c r="C256" s="71"/>
      <c r="D256" s="29" t="s">
        <v>190</v>
      </c>
      <c r="E256" s="18">
        <v>0</v>
      </c>
      <c r="F256" s="18">
        <v>0</v>
      </c>
      <c r="G256" s="18">
        <v>0</v>
      </c>
      <c r="H256" s="18">
        <v>0</v>
      </c>
      <c r="I256" s="28">
        <v>0</v>
      </c>
      <c r="J256" s="28" t="e">
        <f t="shared" si="19"/>
        <v>#DIV/0!</v>
      </c>
    </row>
    <row r="257" spans="1:10" ht="45.75" customHeight="1">
      <c r="A257" s="70"/>
      <c r="B257" s="75"/>
      <c r="C257" s="71"/>
      <c r="D257" s="18" t="s">
        <v>8</v>
      </c>
      <c r="E257" s="18">
        <f aca="true" t="shared" si="23" ref="E257:H258">E271+E278</f>
        <v>0</v>
      </c>
      <c r="F257" s="18">
        <f t="shared" si="23"/>
        <v>0</v>
      </c>
      <c r="G257" s="18">
        <f t="shared" si="23"/>
        <v>0</v>
      </c>
      <c r="H257" s="18">
        <f t="shared" si="23"/>
        <v>0</v>
      </c>
      <c r="I257" s="28">
        <v>0</v>
      </c>
      <c r="J257" s="28" t="e">
        <f t="shared" si="19"/>
        <v>#DIV/0!</v>
      </c>
    </row>
    <row r="258" spans="1:10" ht="56.25">
      <c r="A258" s="70"/>
      <c r="B258" s="75"/>
      <c r="C258" s="71"/>
      <c r="D258" s="18" t="s">
        <v>9</v>
      </c>
      <c r="E258" s="18">
        <f t="shared" si="23"/>
        <v>0</v>
      </c>
      <c r="F258" s="18">
        <f t="shared" si="23"/>
        <v>0</v>
      </c>
      <c r="G258" s="18">
        <f t="shared" si="23"/>
        <v>0</v>
      </c>
      <c r="H258" s="18">
        <f t="shared" si="23"/>
        <v>0</v>
      </c>
      <c r="I258" s="28">
        <v>0</v>
      </c>
      <c r="J258" s="28" t="e">
        <f t="shared" si="19"/>
        <v>#DIV/0!</v>
      </c>
    </row>
    <row r="259" spans="1:10" ht="18.75" customHeight="1">
      <c r="A259" s="70" t="s">
        <v>54</v>
      </c>
      <c r="B259" s="72" t="s">
        <v>55</v>
      </c>
      <c r="C259" s="71" t="s">
        <v>11</v>
      </c>
      <c r="D259" s="18" t="s">
        <v>5</v>
      </c>
      <c r="E259" s="18">
        <f>E260+E262+E264+E265</f>
        <v>0</v>
      </c>
      <c r="F259" s="18">
        <f>F260+F262+F264+F265</f>
        <v>0</v>
      </c>
      <c r="G259" s="18">
        <f>G260+G262+G264+G265</f>
        <v>0</v>
      </c>
      <c r="H259" s="18">
        <f>H260+H262+H264+H265</f>
        <v>0</v>
      </c>
      <c r="I259" s="28">
        <v>0</v>
      </c>
      <c r="J259" s="28" t="e">
        <f t="shared" si="19"/>
        <v>#DIV/0!</v>
      </c>
    </row>
    <row r="260" spans="1:10" ht="23.25" customHeight="1">
      <c r="A260" s="70"/>
      <c r="B260" s="72"/>
      <c r="C260" s="71"/>
      <c r="D260" s="18" t="s">
        <v>6</v>
      </c>
      <c r="E260" s="18">
        <v>0</v>
      </c>
      <c r="F260" s="18">
        <v>0</v>
      </c>
      <c r="G260" s="18">
        <v>0</v>
      </c>
      <c r="H260" s="18">
        <v>0</v>
      </c>
      <c r="I260" s="28">
        <v>0</v>
      </c>
      <c r="J260" s="28" t="e">
        <f t="shared" si="19"/>
        <v>#DIV/0!</v>
      </c>
    </row>
    <row r="261" spans="1:10" ht="75" customHeight="1">
      <c r="A261" s="70"/>
      <c r="B261" s="72"/>
      <c r="C261" s="71"/>
      <c r="D261" s="29" t="s">
        <v>189</v>
      </c>
      <c r="E261" s="18">
        <v>0</v>
      </c>
      <c r="F261" s="18">
        <v>0</v>
      </c>
      <c r="G261" s="18">
        <v>0</v>
      </c>
      <c r="H261" s="18">
        <v>0</v>
      </c>
      <c r="I261" s="28">
        <v>0</v>
      </c>
      <c r="J261" s="28" t="e">
        <f t="shared" si="19"/>
        <v>#DIV/0!</v>
      </c>
    </row>
    <row r="262" spans="1:10" ht="56.25">
      <c r="A262" s="70"/>
      <c r="B262" s="72"/>
      <c r="C262" s="71"/>
      <c r="D262" s="18" t="s">
        <v>7</v>
      </c>
      <c r="E262" s="18">
        <v>0</v>
      </c>
      <c r="F262" s="18">
        <v>0</v>
      </c>
      <c r="G262" s="18">
        <v>0</v>
      </c>
      <c r="H262" s="18">
        <v>0</v>
      </c>
      <c r="I262" s="28">
        <v>0</v>
      </c>
      <c r="J262" s="28" t="e">
        <f t="shared" si="19"/>
        <v>#DIV/0!</v>
      </c>
    </row>
    <row r="263" spans="1:10" ht="99" customHeight="1">
      <c r="A263" s="70"/>
      <c r="B263" s="72"/>
      <c r="C263" s="71"/>
      <c r="D263" s="29" t="s">
        <v>190</v>
      </c>
      <c r="E263" s="18">
        <v>0</v>
      </c>
      <c r="F263" s="18">
        <v>0</v>
      </c>
      <c r="G263" s="18">
        <v>0</v>
      </c>
      <c r="H263" s="18">
        <v>0</v>
      </c>
      <c r="I263" s="28">
        <v>0</v>
      </c>
      <c r="J263" s="28" t="e">
        <f t="shared" si="19"/>
        <v>#DIV/0!</v>
      </c>
    </row>
    <row r="264" spans="1:10" ht="46.5" customHeight="1">
      <c r="A264" s="70"/>
      <c r="B264" s="72"/>
      <c r="C264" s="71"/>
      <c r="D264" s="18" t="s">
        <v>8</v>
      </c>
      <c r="E264" s="18">
        <v>0</v>
      </c>
      <c r="F264" s="18">
        <v>0</v>
      </c>
      <c r="G264" s="18">
        <v>0</v>
      </c>
      <c r="H264" s="18">
        <v>0</v>
      </c>
      <c r="I264" s="28">
        <v>0</v>
      </c>
      <c r="J264" s="28" t="e">
        <f t="shared" si="19"/>
        <v>#DIV/0!</v>
      </c>
    </row>
    <row r="265" spans="1:10" ht="56.25">
      <c r="A265" s="70"/>
      <c r="B265" s="72"/>
      <c r="C265" s="71"/>
      <c r="D265" s="18" t="s">
        <v>9</v>
      </c>
      <c r="E265" s="18">
        <v>0</v>
      </c>
      <c r="F265" s="18">
        <v>0</v>
      </c>
      <c r="G265" s="18">
        <v>0</v>
      </c>
      <c r="H265" s="18">
        <v>0</v>
      </c>
      <c r="I265" s="28">
        <v>0</v>
      </c>
      <c r="J265" s="28" t="e">
        <f t="shared" si="19"/>
        <v>#DIV/0!</v>
      </c>
    </row>
    <row r="266" spans="1:10" ht="18.75" customHeight="1">
      <c r="A266" s="70" t="s">
        <v>56</v>
      </c>
      <c r="B266" s="75" t="s">
        <v>57</v>
      </c>
      <c r="C266" s="71" t="s">
        <v>11</v>
      </c>
      <c r="D266" s="18" t="s">
        <v>5</v>
      </c>
      <c r="E266" s="18">
        <f>E267+E269+E271+E272</f>
        <v>352.9</v>
      </c>
      <c r="F266" s="18">
        <f>F267+F269+F271+F272</f>
        <v>352.9</v>
      </c>
      <c r="G266" s="18">
        <f>G267+G269+G271+G272</f>
        <v>352.9</v>
      </c>
      <c r="H266" s="18">
        <f>H267+H269+H271+H272</f>
        <v>352.9</v>
      </c>
      <c r="I266" s="28">
        <f>G266/E266*100</f>
        <v>100</v>
      </c>
      <c r="J266" s="28">
        <f t="shared" si="19"/>
        <v>100</v>
      </c>
    </row>
    <row r="267" spans="1:10" ht="24.75" customHeight="1">
      <c r="A267" s="70"/>
      <c r="B267" s="75"/>
      <c r="C267" s="71"/>
      <c r="D267" s="18" t="s">
        <v>6</v>
      </c>
      <c r="E267" s="18">
        <v>352.9</v>
      </c>
      <c r="F267" s="18">
        <v>352.9</v>
      </c>
      <c r="G267" s="18">
        <v>352.9</v>
      </c>
      <c r="H267" s="18">
        <v>352.9</v>
      </c>
      <c r="I267" s="28">
        <f>G267/E267*100</f>
        <v>100</v>
      </c>
      <c r="J267" s="28">
        <f t="shared" si="19"/>
        <v>100</v>
      </c>
    </row>
    <row r="268" spans="1:10" ht="76.5" customHeight="1">
      <c r="A268" s="70"/>
      <c r="B268" s="75"/>
      <c r="C268" s="71"/>
      <c r="D268" s="29" t="s">
        <v>189</v>
      </c>
      <c r="E268" s="18">
        <v>0</v>
      </c>
      <c r="F268" s="18">
        <v>0</v>
      </c>
      <c r="G268" s="18">
        <v>0</v>
      </c>
      <c r="H268" s="18">
        <v>0</v>
      </c>
      <c r="I268" s="28">
        <v>0</v>
      </c>
      <c r="J268" s="28" t="e">
        <f t="shared" si="19"/>
        <v>#DIV/0!</v>
      </c>
    </row>
    <row r="269" spans="1:10" ht="56.25">
      <c r="A269" s="70"/>
      <c r="B269" s="75"/>
      <c r="C269" s="71"/>
      <c r="D269" s="18" t="s">
        <v>7</v>
      </c>
      <c r="E269" s="18">
        <v>0</v>
      </c>
      <c r="F269" s="18">
        <v>0</v>
      </c>
      <c r="G269" s="18">
        <v>0</v>
      </c>
      <c r="H269" s="18">
        <v>0</v>
      </c>
      <c r="I269" s="28">
        <v>0</v>
      </c>
      <c r="J269" s="28" t="e">
        <f t="shared" si="19"/>
        <v>#DIV/0!</v>
      </c>
    </row>
    <row r="270" spans="1:10" ht="96" customHeight="1">
      <c r="A270" s="70"/>
      <c r="B270" s="75"/>
      <c r="C270" s="71"/>
      <c r="D270" s="29" t="s">
        <v>190</v>
      </c>
      <c r="E270" s="18">
        <v>0</v>
      </c>
      <c r="F270" s="18">
        <v>0</v>
      </c>
      <c r="G270" s="18">
        <v>0</v>
      </c>
      <c r="H270" s="18">
        <v>0</v>
      </c>
      <c r="I270" s="28">
        <v>0</v>
      </c>
      <c r="J270" s="28" t="e">
        <f t="shared" si="19"/>
        <v>#DIV/0!</v>
      </c>
    </row>
    <row r="271" spans="1:10" ht="39" customHeight="1">
      <c r="A271" s="70"/>
      <c r="B271" s="75"/>
      <c r="C271" s="71"/>
      <c r="D271" s="18" t="s">
        <v>8</v>
      </c>
      <c r="E271" s="18">
        <v>0</v>
      </c>
      <c r="F271" s="18">
        <v>0</v>
      </c>
      <c r="G271" s="18">
        <v>0</v>
      </c>
      <c r="H271" s="18">
        <v>0</v>
      </c>
      <c r="I271" s="28">
        <v>0</v>
      </c>
      <c r="J271" s="28" t="e">
        <f t="shared" si="19"/>
        <v>#DIV/0!</v>
      </c>
    </row>
    <row r="272" spans="1:10" ht="56.25">
      <c r="A272" s="70"/>
      <c r="B272" s="75"/>
      <c r="C272" s="71"/>
      <c r="D272" s="18" t="s">
        <v>9</v>
      </c>
      <c r="E272" s="18">
        <v>0</v>
      </c>
      <c r="F272" s="18">
        <v>0</v>
      </c>
      <c r="G272" s="18">
        <v>0</v>
      </c>
      <c r="H272" s="18">
        <v>0</v>
      </c>
      <c r="I272" s="28">
        <v>0</v>
      </c>
      <c r="J272" s="28" t="e">
        <f t="shared" si="19"/>
        <v>#DIV/0!</v>
      </c>
    </row>
    <row r="273" spans="1:10" ht="18.75" customHeight="1">
      <c r="A273" s="70"/>
      <c r="B273" s="75"/>
      <c r="C273" s="71" t="s">
        <v>12</v>
      </c>
      <c r="D273" s="18" t="s">
        <v>5</v>
      </c>
      <c r="E273" s="18">
        <f>E274+E276+E278+E279</f>
        <v>5232</v>
      </c>
      <c r="F273" s="18">
        <f>F274+F276+F278+F279</f>
        <v>2616</v>
      </c>
      <c r="G273" s="18">
        <f>G274+G276+G278+G279</f>
        <v>0</v>
      </c>
      <c r="H273" s="18">
        <f>H274+H276+H278+H279</f>
        <v>0</v>
      </c>
      <c r="I273" s="28">
        <v>0</v>
      </c>
      <c r="J273" s="28">
        <f t="shared" si="19"/>
        <v>0</v>
      </c>
    </row>
    <row r="274" spans="1:10" ht="25.5" customHeight="1">
      <c r="A274" s="70"/>
      <c r="B274" s="75"/>
      <c r="C274" s="71"/>
      <c r="D274" s="18" t="s">
        <v>6</v>
      </c>
      <c r="E274" s="18">
        <v>5232</v>
      </c>
      <c r="F274" s="18">
        <v>2616</v>
      </c>
      <c r="G274" s="18">
        <v>0</v>
      </c>
      <c r="H274" s="18">
        <v>0</v>
      </c>
      <c r="I274" s="28">
        <v>0</v>
      </c>
      <c r="J274" s="28">
        <f t="shared" si="19"/>
        <v>0</v>
      </c>
    </row>
    <row r="275" spans="1:10" ht="75" customHeight="1">
      <c r="A275" s="70"/>
      <c r="B275" s="75"/>
      <c r="C275" s="71"/>
      <c r="D275" s="29" t="s">
        <v>189</v>
      </c>
      <c r="E275" s="18">
        <v>0</v>
      </c>
      <c r="F275" s="18">
        <v>0</v>
      </c>
      <c r="G275" s="18">
        <v>0</v>
      </c>
      <c r="H275" s="18">
        <v>0</v>
      </c>
      <c r="I275" s="28">
        <v>0</v>
      </c>
      <c r="J275" s="28" t="e">
        <f t="shared" si="19"/>
        <v>#DIV/0!</v>
      </c>
    </row>
    <row r="276" spans="1:10" ht="56.25">
      <c r="A276" s="70"/>
      <c r="B276" s="75"/>
      <c r="C276" s="71"/>
      <c r="D276" s="18" t="s">
        <v>7</v>
      </c>
      <c r="E276" s="18">
        <v>0</v>
      </c>
      <c r="F276" s="18">
        <v>0</v>
      </c>
      <c r="G276" s="18">
        <v>0</v>
      </c>
      <c r="H276" s="18">
        <v>0</v>
      </c>
      <c r="I276" s="28">
        <v>0</v>
      </c>
      <c r="J276" s="28" t="e">
        <f t="shared" si="19"/>
        <v>#DIV/0!</v>
      </c>
    </row>
    <row r="277" spans="1:10" ht="98.25" customHeight="1">
      <c r="A277" s="70"/>
      <c r="B277" s="75"/>
      <c r="C277" s="71"/>
      <c r="D277" s="29" t="s">
        <v>190</v>
      </c>
      <c r="E277" s="18">
        <v>0</v>
      </c>
      <c r="F277" s="18">
        <v>0</v>
      </c>
      <c r="G277" s="18">
        <v>0</v>
      </c>
      <c r="H277" s="18">
        <v>0</v>
      </c>
      <c r="I277" s="28">
        <v>0</v>
      </c>
      <c r="J277" s="28" t="e">
        <f t="shared" si="19"/>
        <v>#DIV/0!</v>
      </c>
    </row>
    <row r="278" spans="1:10" ht="42" customHeight="1">
      <c r="A278" s="70"/>
      <c r="B278" s="75"/>
      <c r="C278" s="71"/>
      <c r="D278" s="18" t="s">
        <v>8</v>
      </c>
      <c r="E278" s="18">
        <v>0</v>
      </c>
      <c r="F278" s="18">
        <v>0</v>
      </c>
      <c r="G278" s="18">
        <v>0</v>
      </c>
      <c r="H278" s="18">
        <v>0</v>
      </c>
      <c r="I278" s="28">
        <v>0</v>
      </c>
      <c r="J278" s="28" t="e">
        <f t="shared" si="19"/>
        <v>#DIV/0!</v>
      </c>
    </row>
    <row r="279" spans="1:10" ht="56.25">
      <c r="A279" s="70"/>
      <c r="B279" s="75"/>
      <c r="C279" s="71"/>
      <c r="D279" s="18" t="s">
        <v>9</v>
      </c>
      <c r="E279" s="18">
        <v>0</v>
      </c>
      <c r="F279" s="18">
        <v>0</v>
      </c>
      <c r="G279" s="18">
        <v>0</v>
      </c>
      <c r="H279" s="18">
        <v>0</v>
      </c>
      <c r="I279" s="28">
        <v>0</v>
      </c>
      <c r="J279" s="28" t="e">
        <f t="shared" si="19"/>
        <v>#DIV/0!</v>
      </c>
    </row>
    <row r="280" spans="1:10" ht="18.75" customHeight="1">
      <c r="A280" s="70" t="s">
        <v>58</v>
      </c>
      <c r="B280" s="75" t="s">
        <v>59</v>
      </c>
      <c r="C280" s="71" t="s">
        <v>11</v>
      </c>
      <c r="D280" s="18" t="s">
        <v>5</v>
      </c>
      <c r="E280" s="18">
        <f>E281+E283+E285+E286</f>
        <v>515760.2</v>
      </c>
      <c r="F280" s="18">
        <f>F281+F283+F285+F286</f>
        <v>515760.2</v>
      </c>
      <c r="G280" s="18">
        <f>G281+G283+G285+G286</f>
        <v>364707.79999999993</v>
      </c>
      <c r="H280" s="18">
        <f>H281+H283+H285+H286</f>
        <v>364707.79999999993</v>
      </c>
      <c r="I280" s="28">
        <f>G280/E280*100</f>
        <v>70.7126684067518</v>
      </c>
      <c r="J280" s="28">
        <f t="shared" si="19"/>
        <v>70.7126684067518</v>
      </c>
    </row>
    <row r="281" spans="1:10" ht="30" customHeight="1">
      <c r="A281" s="70"/>
      <c r="B281" s="75"/>
      <c r="C281" s="71"/>
      <c r="D281" s="18" t="s">
        <v>6</v>
      </c>
      <c r="E281" s="34">
        <f>E295+E302+E309+E316+E330+E337+E344+E351+E358</f>
        <v>507826.8</v>
      </c>
      <c r="F281" s="34">
        <f>F295+F302+F309+F316+F330+F337+F344+F351+F358</f>
        <v>507826.8</v>
      </c>
      <c r="G281" s="34">
        <f>G295+G302+G309+G316+G330+G337+G344+G351+G358</f>
        <v>360715.69999999995</v>
      </c>
      <c r="H281" s="34">
        <f>H295+H302+H309+H316+H330+H337+H344+H351+H358</f>
        <v>360715.69999999995</v>
      </c>
      <c r="I281" s="28">
        <f>G281/E281*100</f>
        <v>71.03124529859393</v>
      </c>
      <c r="J281" s="28">
        <f t="shared" si="19"/>
        <v>71.03124529859393</v>
      </c>
    </row>
    <row r="282" spans="1:10" ht="78.75" customHeight="1">
      <c r="A282" s="70"/>
      <c r="B282" s="75"/>
      <c r="C282" s="71"/>
      <c r="D282" s="29" t="s">
        <v>189</v>
      </c>
      <c r="E282" s="18">
        <f aca="true" t="shared" si="24" ref="E282:H286">E296+E303+E310+E317+E331+E338+E345+E352+E359</f>
        <v>417.78</v>
      </c>
      <c r="F282" s="18">
        <f t="shared" si="24"/>
        <v>553.5</v>
      </c>
      <c r="G282" s="18">
        <f t="shared" si="24"/>
        <v>402.7</v>
      </c>
      <c r="H282" s="18">
        <f t="shared" si="24"/>
        <v>402.7</v>
      </c>
      <c r="I282" s="28">
        <f>G282/E282*100</f>
        <v>96.39044473167696</v>
      </c>
      <c r="J282" s="28">
        <f t="shared" si="19"/>
        <v>72.75519421860885</v>
      </c>
    </row>
    <row r="283" spans="1:10" ht="56.25">
      <c r="A283" s="70"/>
      <c r="B283" s="75"/>
      <c r="C283" s="71"/>
      <c r="D283" s="18" t="s">
        <v>7</v>
      </c>
      <c r="E283" s="18">
        <f t="shared" si="24"/>
        <v>7933.4</v>
      </c>
      <c r="F283" s="18">
        <f t="shared" si="24"/>
        <v>7933.4</v>
      </c>
      <c r="G283" s="18">
        <f t="shared" si="24"/>
        <v>3992.1</v>
      </c>
      <c r="H283" s="18">
        <f t="shared" si="24"/>
        <v>3992.1</v>
      </c>
      <c r="I283" s="28">
        <f>G283/E283*100</f>
        <v>50.32016537676154</v>
      </c>
      <c r="J283" s="28">
        <f t="shared" si="19"/>
        <v>50.32016537676154</v>
      </c>
    </row>
    <row r="284" spans="1:10" ht="97.5" customHeight="1">
      <c r="A284" s="70"/>
      <c r="B284" s="75"/>
      <c r="C284" s="71"/>
      <c r="D284" s="29" t="s">
        <v>190</v>
      </c>
      <c r="E284" s="18">
        <f t="shared" si="24"/>
        <v>7933.4</v>
      </c>
      <c r="F284" s="18">
        <f t="shared" si="24"/>
        <v>7933.4</v>
      </c>
      <c r="G284" s="18">
        <f t="shared" si="24"/>
        <v>3992.1</v>
      </c>
      <c r="H284" s="18">
        <f t="shared" si="24"/>
        <v>3992.1</v>
      </c>
      <c r="I284" s="28">
        <f>G284/E284*100</f>
        <v>50.32016537676154</v>
      </c>
      <c r="J284" s="28">
        <f t="shared" si="19"/>
        <v>50.32016537676154</v>
      </c>
    </row>
    <row r="285" spans="1:10" ht="44.25" customHeight="1">
      <c r="A285" s="70"/>
      <c r="B285" s="75"/>
      <c r="C285" s="71"/>
      <c r="D285" s="18" t="s">
        <v>8</v>
      </c>
      <c r="E285" s="18">
        <f t="shared" si="24"/>
        <v>0</v>
      </c>
      <c r="F285" s="18">
        <f t="shared" si="24"/>
        <v>0</v>
      </c>
      <c r="G285" s="18">
        <f t="shared" si="24"/>
        <v>0</v>
      </c>
      <c r="H285" s="18">
        <f t="shared" si="24"/>
        <v>0</v>
      </c>
      <c r="I285" s="28">
        <v>0</v>
      </c>
      <c r="J285" s="28" t="e">
        <f t="shared" si="19"/>
        <v>#DIV/0!</v>
      </c>
    </row>
    <row r="286" spans="1:10" ht="56.25">
      <c r="A286" s="70"/>
      <c r="B286" s="75"/>
      <c r="C286" s="71"/>
      <c r="D286" s="18" t="s">
        <v>9</v>
      </c>
      <c r="E286" s="18">
        <f t="shared" si="24"/>
        <v>0</v>
      </c>
      <c r="F286" s="18">
        <f t="shared" si="24"/>
        <v>0</v>
      </c>
      <c r="G286" s="18">
        <f t="shared" si="24"/>
        <v>0</v>
      </c>
      <c r="H286" s="18">
        <f t="shared" si="24"/>
        <v>0</v>
      </c>
      <c r="I286" s="28">
        <v>0</v>
      </c>
      <c r="J286" s="28" t="e">
        <f t="shared" si="19"/>
        <v>#DIV/0!</v>
      </c>
    </row>
    <row r="287" spans="1:10" ht="18.75">
      <c r="A287" s="70"/>
      <c r="B287" s="75"/>
      <c r="C287" s="71" t="s">
        <v>12</v>
      </c>
      <c r="D287" s="18" t="s">
        <v>5</v>
      </c>
      <c r="E287" s="18">
        <f>E288+E290+E292+E293</f>
        <v>110</v>
      </c>
      <c r="F287" s="18">
        <f>F288+F290+F292+F293</f>
        <v>110</v>
      </c>
      <c r="G287" s="18">
        <f>G288+G290+G292+G293</f>
        <v>0</v>
      </c>
      <c r="H287" s="18">
        <f>H288+H290+H292+H293</f>
        <v>0</v>
      </c>
      <c r="I287" s="28">
        <v>0</v>
      </c>
      <c r="J287" s="28">
        <f t="shared" si="19"/>
        <v>0</v>
      </c>
    </row>
    <row r="288" spans="1:10" ht="25.5" customHeight="1">
      <c r="A288" s="70"/>
      <c r="B288" s="75"/>
      <c r="C288" s="71"/>
      <c r="D288" s="18" t="s">
        <v>6</v>
      </c>
      <c r="E288" s="34">
        <f aca="true" t="shared" si="25" ref="E288:H293">E323</f>
        <v>7.3</v>
      </c>
      <c r="F288" s="34">
        <f t="shared" si="25"/>
        <v>7.3</v>
      </c>
      <c r="G288" s="34">
        <f t="shared" si="25"/>
        <v>0</v>
      </c>
      <c r="H288" s="34">
        <f t="shared" si="25"/>
        <v>0</v>
      </c>
      <c r="I288" s="28">
        <v>0</v>
      </c>
      <c r="J288" s="28">
        <f t="shared" si="19"/>
        <v>0</v>
      </c>
    </row>
    <row r="289" spans="1:10" ht="79.5" customHeight="1">
      <c r="A289" s="70"/>
      <c r="B289" s="75"/>
      <c r="C289" s="71"/>
      <c r="D289" s="29" t="s">
        <v>189</v>
      </c>
      <c r="E289" s="18">
        <f t="shared" si="25"/>
        <v>7.3</v>
      </c>
      <c r="F289" s="18">
        <f t="shared" si="25"/>
        <v>7.3</v>
      </c>
      <c r="G289" s="18">
        <f t="shared" si="25"/>
        <v>0</v>
      </c>
      <c r="H289" s="18">
        <f t="shared" si="25"/>
        <v>0</v>
      </c>
      <c r="I289" s="28">
        <v>0</v>
      </c>
      <c r="J289" s="28">
        <f t="shared" si="19"/>
        <v>0</v>
      </c>
    </row>
    <row r="290" spans="1:10" ht="56.25">
      <c r="A290" s="70"/>
      <c r="B290" s="75"/>
      <c r="C290" s="71"/>
      <c r="D290" s="18" t="s">
        <v>7</v>
      </c>
      <c r="E290" s="18">
        <f t="shared" si="25"/>
        <v>102.7</v>
      </c>
      <c r="F290" s="18">
        <f t="shared" si="25"/>
        <v>102.7</v>
      </c>
      <c r="G290" s="18">
        <f t="shared" si="25"/>
        <v>0</v>
      </c>
      <c r="H290" s="18">
        <f t="shared" si="25"/>
        <v>0</v>
      </c>
      <c r="I290" s="28">
        <v>0</v>
      </c>
      <c r="J290" s="28">
        <f t="shared" si="19"/>
        <v>0</v>
      </c>
    </row>
    <row r="291" spans="1:10" ht="94.5" customHeight="1">
      <c r="A291" s="70"/>
      <c r="B291" s="75"/>
      <c r="C291" s="71"/>
      <c r="D291" s="29" t="s">
        <v>190</v>
      </c>
      <c r="E291" s="18">
        <f t="shared" si="25"/>
        <v>102.7</v>
      </c>
      <c r="F291" s="18">
        <f t="shared" si="25"/>
        <v>102.7</v>
      </c>
      <c r="G291" s="18">
        <f t="shared" si="25"/>
        <v>0</v>
      </c>
      <c r="H291" s="18">
        <f t="shared" si="25"/>
        <v>0</v>
      </c>
      <c r="I291" s="28">
        <v>0</v>
      </c>
      <c r="J291" s="28">
        <f t="shared" si="19"/>
        <v>0</v>
      </c>
    </row>
    <row r="292" spans="1:10" ht="40.5" customHeight="1">
      <c r="A292" s="70"/>
      <c r="B292" s="75"/>
      <c r="C292" s="71"/>
      <c r="D292" s="18" t="s">
        <v>8</v>
      </c>
      <c r="E292" s="18">
        <f t="shared" si="25"/>
        <v>0</v>
      </c>
      <c r="F292" s="18">
        <f t="shared" si="25"/>
        <v>0</v>
      </c>
      <c r="G292" s="18">
        <f t="shared" si="25"/>
        <v>0</v>
      </c>
      <c r="H292" s="18">
        <f>H327</f>
        <v>0</v>
      </c>
      <c r="I292" s="28">
        <v>0</v>
      </c>
      <c r="J292" s="28" t="e">
        <f t="shared" si="19"/>
        <v>#DIV/0!</v>
      </c>
    </row>
    <row r="293" spans="1:10" ht="56.25">
      <c r="A293" s="70"/>
      <c r="B293" s="75"/>
      <c r="C293" s="71"/>
      <c r="D293" s="18" t="s">
        <v>9</v>
      </c>
      <c r="E293" s="18">
        <f t="shared" si="25"/>
        <v>0</v>
      </c>
      <c r="F293" s="18">
        <f t="shared" si="25"/>
        <v>0</v>
      </c>
      <c r="G293" s="18">
        <f t="shared" si="25"/>
        <v>0</v>
      </c>
      <c r="H293" s="18">
        <f>H328</f>
        <v>0</v>
      </c>
      <c r="I293" s="28">
        <v>0</v>
      </c>
      <c r="J293" s="28" t="e">
        <f t="shared" si="19"/>
        <v>#DIV/0!</v>
      </c>
    </row>
    <row r="294" spans="1:10" ht="18.75" customHeight="1">
      <c r="A294" s="70" t="s">
        <v>60</v>
      </c>
      <c r="B294" s="72" t="s">
        <v>61</v>
      </c>
      <c r="C294" s="71" t="s">
        <v>11</v>
      </c>
      <c r="D294" s="18" t="s">
        <v>5</v>
      </c>
      <c r="E294" s="18">
        <f>E295+E297+E299+E300</f>
        <v>3418</v>
      </c>
      <c r="F294" s="18">
        <f>F295+F297+F299+F300</f>
        <v>3418</v>
      </c>
      <c r="G294" s="18">
        <f>G295+G297+G299+G300</f>
        <v>1912.1</v>
      </c>
      <c r="H294" s="18">
        <f>H295+H297+H299+H300</f>
        <v>1912.1</v>
      </c>
      <c r="I294" s="28">
        <f>G294/E294*100</f>
        <v>55.94207138677589</v>
      </c>
      <c r="J294" s="28">
        <f t="shared" si="19"/>
        <v>55.94207138677589</v>
      </c>
    </row>
    <row r="295" spans="1:10" ht="33" customHeight="1">
      <c r="A295" s="70"/>
      <c r="B295" s="72"/>
      <c r="C295" s="71"/>
      <c r="D295" s="18" t="s">
        <v>6</v>
      </c>
      <c r="E295" s="18">
        <v>3418</v>
      </c>
      <c r="F295" s="18">
        <v>3418</v>
      </c>
      <c r="G295" s="18">
        <v>1912.1</v>
      </c>
      <c r="H295" s="18">
        <v>1912.1</v>
      </c>
      <c r="I295" s="28">
        <f>G295/E295*100</f>
        <v>55.94207138677589</v>
      </c>
      <c r="J295" s="28">
        <f t="shared" si="19"/>
        <v>55.94207138677589</v>
      </c>
    </row>
    <row r="296" spans="1:10" ht="76.5" customHeight="1">
      <c r="A296" s="70"/>
      <c r="B296" s="72"/>
      <c r="C296" s="71"/>
      <c r="D296" s="29" t="s">
        <v>189</v>
      </c>
      <c r="E296" s="18">
        <v>0</v>
      </c>
      <c r="F296" s="18">
        <v>0</v>
      </c>
      <c r="G296" s="18">
        <v>0</v>
      </c>
      <c r="H296" s="18">
        <v>0</v>
      </c>
      <c r="I296" s="28">
        <v>0</v>
      </c>
      <c r="J296" s="28" t="e">
        <f t="shared" si="19"/>
        <v>#DIV/0!</v>
      </c>
    </row>
    <row r="297" spans="1:10" ht="56.25">
      <c r="A297" s="70"/>
      <c r="B297" s="72"/>
      <c r="C297" s="71"/>
      <c r="D297" s="18" t="s">
        <v>7</v>
      </c>
      <c r="E297" s="18">
        <v>0</v>
      </c>
      <c r="F297" s="18">
        <v>0</v>
      </c>
      <c r="G297" s="18">
        <v>0</v>
      </c>
      <c r="H297" s="18">
        <v>0</v>
      </c>
      <c r="I297" s="28">
        <v>0</v>
      </c>
      <c r="J297" s="28" t="e">
        <f t="shared" si="19"/>
        <v>#DIV/0!</v>
      </c>
    </row>
    <row r="298" spans="1:10" ht="98.25" customHeight="1">
      <c r="A298" s="70"/>
      <c r="B298" s="72"/>
      <c r="C298" s="71"/>
      <c r="D298" s="29" t="s">
        <v>190</v>
      </c>
      <c r="E298" s="18">
        <v>0</v>
      </c>
      <c r="F298" s="18">
        <v>0</v>
      </c>
      <c r="G298" s="18">
        <v>0</v>
      </c>
      <c r="H298" s="18">
        <v>0</v>
      </c>
      <c r="I298" s="28">
        <v>0</v>
      </c>
      <c r="J298" s="28" t="e">
        <f t="shared" si="19"/>
        <v>#DIV/0!</v>
      </c>
    </row>
    <row r="299" spans="1:10" ht="44.25" customHeight="1">
      <c r="A299" s="70"/>
      <c r="B299" s="72"/>
      <c r="C299" s="71"/>
      <c r="D299" s="18" t="s">
        <v>8</v>
      </c>
      <c r="E299" s="18">
        <v>0</v>
      </c>
      <c r="F299" s="18">
        <v>0</v>
      </c>
      <c r="G299" s="18">
        <v>0</v>
      </c>
      <c r="H299" s="18">
        <v>0</v>
      </c>
      <c r="I299" s="28">
        <v>0</v>
      </c>
      <c r="J299" s="28" t="e">
        <f t="shared" si="19"/>
        <v>#DIV/0!</v>
      </c>
    </row>
    <row r="300" spans="1:10" ht="66.75" customHeight="1">
      <c r="A300" s="70"/>
      <c r="B300" s="72"/>
      <c r="C300" s="71"/>
      <c r="D300" s="18" t="s">
        <v>9</v>
      </c>
      <c r="E300" s="18">
        <v>0</v>
      </c>
      <c r="F300" s="18">
        <v>0</v>
      </c>
      <c r="G300" s="18">
        <v>0</v>
      </c>
      <c r="H300" s="18">
        <v>0</v>
      </c>
      <c r="I300" s="28">
        <v>0</v>
      </c>
      <c r="J300" s="28" t="e">
        <f t="shared" si="19"/>
        <v>#DIV/0!</v>
      </c>
    </row>
    <row r="301" spans="1:10" ht="18.75" customHeight="1">
      <c r="A301" s="70" t="s">
        <v>62</v>
      </c>
      <c r="B301" s="72" t="s">
        <v>63</v>
      </c>
      <c r="C301" s="71" t="s">
        <v>11</v>
      </c>
      <c r="D301" s="18" t="s">
        <v>5</v>
      </c>
      <c r="E301" s="18">
        <f>E302+E304+E306+E307</f>
        <v>800</v>
      </c>
      <c r="F301" s="18">
        <f>F302+F304+F306+F307</f>
        <v>800</v>
      </c>
      <c r="G301" s="18">
        <f>G302+G304+G306+G307</f>
        <v>725</v>
      </c>
      <c r="H301" s="18">
        <f>H302+H304+H306+H307</f>
        <v>725</v>
      </c>
      <c r="I301" s="28">
        <f>G301/E301*100</f>
        <v>90.625</v>
      </c>
      <c r="J301" s="28">
        <f t="shared" si="19"/>
        <v>90.625</v>
      </c>
    </row>
    <row r="302" spans="1:10" ht="27" customHeight="1">
      <c r="A302" s="70"/>
      <c r="B302" s="72"/>
      <c r="C302" s="71"/>
      <c r="D302" s="18" t="s">
        <v>6</v>
      </c>
      <c r="E302" s="18">
        <v>800</v>
      </c>
      <c r="F302" s="18">
        <v>800</v>
      </c>
      <c r="G302" s="18">
        <v>725</v>
      </c>
      <c r="H302" s="18">
        <v>725</v>
      </c>
      <c r="I302" s="28">
        <f>G302/E302*100</f>
        <v>90.625</v>
      </c>
      <c r="J302" s="28">
        <f t="shared" si="19"/>
        <v>90.625</v>
      </c>
    </row>
    <row r="303" spans="1:10" ht="77.25" customHeight="1">
      <c r="A303" s="70"/>
      <c r="B303" s="72"/>
      <c r="C303" s="71"/>
      <c r="D303" s="29" t="s">
        <v>189</v>
      </c>
      <c r="E303" s="18">
        <v>0</v>
      </c>
      <c r="F303" s="18">
        <v>0</v>
      </c>
      <c r="G303" s="18">
        <v>0</v>
      </c>
      <c r="H303" s="18">
        <v>0</v>
      </c>
      <c r="I303" s="28">
        <v>0</v>
      </c>
      <c r="J303" s="28" t="e">
        <f t="shared" si="19"/>
        <v>#DIV/0!</v>
      </c>
    </row>
    <row r="304" spans="1:10" ht="56.25">
      <c r="A304" s="70"/>
      <c r="B304" s="72"/>
      <c r="C304" s="71"/>
      <c r="D304" s="18" t="s">
        <v>7</v>
      </c>
      <c r="E304" s="18">
        <v>0</v>
      </c>
      <c r="F304" s="18">
        <v>0</v>
      </c>
      <c r="G304" s="18">
        <v>0</v>
      </c>
      <c r="H304" s="18">
        <v>0</v>
      </c>
      <c r="I304" s="28">
        <v>0</v>
      </c>
      <c r="J304" s="28" t="e">
        <f t="shared" si="19"/>
        <v>#DIV/0!</v>
      </c>
    </row>
    <row r="305" spans="1:10" ht="99.75" customHeight="1">
      <c r="A305" s="70"/>
      <c r="B305" s="72"/>
      <c r="C305" s="71"/>
      <c r="D305" s="29" t="s">
        <v>190</v>
      </c>
      <c r="E305" s="18">
        <v>0</v>
      </c>
      <c r="F305" s="18">
        <v>0</v>
      </c>
      <c r="G305" s="18">
        <v>0</v>
      </c>
      <c r="H305" s="18">
        <v>0</v>
      </c>
      <c r="I305" s="28">
        <v>0</v>
      </c>
      <c r="J305" s="28" t="e">
        <f t="shared" si="19"/>
        <v>#DIV/0!</v>
      </c>
    </row>
    <row r="306" spans="1:10" ht="45.75" customHeight="1">
      <c r="A306" s="70"/>
      <c r="B306" s="72"/>
      <c r="C306" s="71"/>
      <c r="D306" s="18" t="s">
        <v>8</v>
      </c>
      <c r="E306" s="18">
        <v>0</v>
      </c>
      <c r="F306" s="18">
        <v>0</v>
      </c>
      <c r="G306" s="18">
        <v>0</v>
      </c>
      <c r="H306" s="18">
        <v>0</v>
      </c>
      <c r="I306" s="28">
        <v>0</v>
      </c>
      <c r="J306" s="28" t="e">
        <f aca="true" t="shared" si="26" ref="J306:J376">H306/F306*100</f>
        <v>#DIV/0!</v>
      </c>
    </row>
    <row r="307" spans="1:10" ht="62.25" customHeight="1">
      <c r="A307" s="70"/>
      <c r="B307" s="72"/>
      <c r="C307" s="71"/>
      <c r="D307" s="18" t="s">
        <v>9</v>
      </c>
      <c r="E307" s="18">
        <v>0</v>
      </c>
      <c r="F307" s="18">
        <v>0</v>
      </c>
      <c r="G307" s="18">
        <v>0</v>
      </c>
      <c r="H307" s="18">
        <v>0</v>
      </c>
      <c r="I307" s="28">
        <v>0</v>
      </c>
      <c r="J307" s="28" t="e">
        <f t="shared" si="26"/>
        <v>#DIV/0!</v>
      </c>
    </row>
    <row r="308" spans="1:10" ht="18.75" customHeight="1">
      <c r="A308" s="70" t="s">
        <v>64</v>
      </c>
      <c r="B308" s="72" t="s">
        <v>65</v>
      </c>
      <c r="C308" s="71" t="s">
        <v>11</v>
      </c>
      <c r="D308" s="18" t="s">
        <v>5</v>
      </c>
      <c r="E308" s="18">
        <f>E309+E311+E313+E314</f>
        <v>14877.8</v>
      </c>
      <c r="F308" s="18">
        <f>F309+F311+F313+F314</f>
        <v>14877.8</v>
      </c>
      <c r="G308" s="18">
        <f>G309+G311+G313+G314</f>
        <v>13877.8</v>
      </c>
      <c r="H308" s="18">
        <f>H309+H311+H313+H314</f>
        <v>13877.8</v>
      </c>
      <c r="I308" s="28">
        <f>G308/E308*100</f>
        <v>93.27857613356814</v>
      </c>
      <c r="J308" s="28">
        <f t="shared" si="26"/>
        <v>93.27857613356814</v>
      </c>
    </row>
    <row r="309" spans="1:10" ht="27.75" customHeight="1">
      <c r="A309" s="70"/>
      <c r="B309" s="72"/>
      <c r="C309" s="71"/>
      <c r="D309" s="18" t="s">
        <v>6</v>
      </c>
      <c r="E309" s="18">
        <v>14877.8</v>
      </c>
      <c r="F309" s="18">
        <v>14877.8</v>
      </c>
      <c r="G309" s="18">
        <v>13877.8</v>
      </c>
      <c r="H309" s="18">
        <v>13877.8</v>
      </c>
      <c r="I309" s="28">
        <f>G309/E309*100</f>
        <v>93.27857613356814</v>
      </c>
      <c r="J309" s="28">
        <f t="shared" si="26"/>
        <v>93.27857613356814</v>
      </c>
    </row>
    <row r="310" spans="1:10" ht="77.25" customHeight="1">
      <c r="A310" s="70"/>
      <c r="B310" s="72"/>
      <c r="C310" s="71"/>
      <c r="D310" s="29" t="s">
        <v>189</v>
      </c>
      <c r="E310" s="18">
        <v>0</v>
      </c>
      <c r="F310" s="18">
        <v>0</v>
      </c>
      <c r="G310" s="18">
        <v>0</v>
      </c>
      <c r="H310" s="18">
        <v>0</v>
      </c>
      <c r="I310" s="28">
        <v>0</v>
      </c>
      <c r="J310" s="28" t="e">
        <f t="shared" si="26"/>
        <v>#DIV/0!</v>
      </c>
    </row>
    <row r="311" spans="1:10" ht="56.25">
      <c r="A311" s="70"/>
      <c r="B311" s="72"/>
      <c r="C311" s="71"/>
      <c r="D311" s="18" t="s">
        <v>7</v>
      </c>
      <c r="E311" s="18">
        <v>0</v>
      </c>
      <c r="F311" s="18">
        <v>0</v>
      </c>
      <c r="G311" s="18">
        <v>0</v>
      </c>
      <c r="H311" s="18">
        <v>0</v>
      </c>
      <c r="I311" s="28">
        <v>0</v>
      </c>
      <c r="J311" s="28" t="e">
        <f t="shared" si="26"/>
        <v>#DIV/0!</v>
      </c>
    </row>
    <row r="312" spans="1:10" ht="93" customHeight="1">
      <c r="A312" s="70"/>
      <c r="B312" s="72"/>
      <c r="C312" s="71"/>
      <c r="D312" s="29" t="s">
        <v>190</v>
      </c>
      <c r="E312" s="18">
        <v>0</v>
      </c>
      <c r="F312" s="18">
        <v>0</v>
      </c>
      <c r="G312" s="18">
        <v>0</v>
      </c>
      <c r="H312" s="18">
        <v>0</v>
      </c>
      <c r="I312" s="28">
        <v>0</v>
      </c>
      <c r="J312" s="28" t="e">
        <f t="shared" si="26"/>
        <v>#DIV/0!</v>
      </c>
    </row>
    <row r="313" spans="1:10" ht="42" customHeight="1">
      <c r="A313" s="70"/>
      <c r="B313" s="72"/>
      <c r="C313" s="71"/>
      <c r="D313" s="18" t="s">
        <v>8</v>
      </c>
      <c r="E313" s="18">
        <v>0</v>
      </c>
      <c r="F313" s="18">
        <v>0</v>
      </c>
      <c r="G313" s="18">
        <v>0</v>
      </c>
      <c r="H313" s="18">
        <v>0</v>
      </c>
      <c r="I313" s="28">
        <v>0</v>
      </c>
      <c r="J313" s="28" t="e">
        <f t="shared" si="26"/>
        <v>#DIV/0!</v>
      </c>
    </row>
    <row r="314" spans="1:10" ht="112.5" customHeight="1">
      <c r="A314" s="70"/>
      <c r="B314" s="72"/>
      <c r="C314" s="71"/>
      <c r="D314" s="18" t="s">
        <v>9</v>
      </c>
      <c r="E314" s="18">
        <v>0</v>
      </c>
      <c r="F314" s="18">
        <v>0</v>
      </c>
      <c r="G314" s="18">
        <v>0</v>
      </c>
      <c r="H314" s="18">
        <v>0</v>
      </c>
      <c r="I314" s="28">
        <v>0</v>
      </c>
      <c r="J314" s="28" t="e">
        <f t="shared" si="26"/>
        <v>#DIV/0!</v>
      </c>
    </row>
    <row r="315" spans="1:10" s="6" customFormat="1" ht="18.75" customHeight="1">
      <c r="A315" s="70" t="s">
        <v>66</v>
      </c>
      <c r="B315" s="75" t="s">
        <v>67</v>
      </c>
      <c r="C315" s="71" t="s">
        <v>11</v>
      </c>
      <c r="D315" s="18" t="s">
        <v>5</v>
      </c>
      <c r="E315" s="18">
        <f>E316+E318+E320+E321</f>
        <v>6090.599999999999</v>
      </c>
      <c r="F315" s="18">
        <f>F316+F318+F320+F321</f>
        <v>6090.599999999999</v>
      </c>
      <c r="G315" s="18">
        <f>G316+G318+G320+G321</f>
        <v>4394.8</v>
      </c>
      <c r="H315" s="18">
        <f>H316+H318+H320+H321</f>
        <v>4394.8</v>
      </c>
      <c r="I315" s="28">
        <f>G315/E315*100</f>
        <v>72.15709453912588</v>
      </c>
      <c r="J315" s="28">
        <f t="shared" si="26"/>
        <v>72.15709453912588</v>
      </c>
    </row>
    <row r="316" spans="1:10" s="6" customFormat="1" ht="27.75" customHeight="1">
      <c r="A316" s="70"/>
      <c r="B316" s="75"/>
      <c r="C316" s="71"/>
      <c r="D316" s="18" t="s">
        <v>6</v>
      </c>
      <c r="E316" s="18">
        <v>402.7</v>
      </c>
      <c r="F316" s="18">
        <v>402.7</v>
      </c>
      <c r="G316" s="18">
        <v>402.7</v>
      </c>
      <c r="H316" s="18">
        <v>402.7</v>
      </c>
      <c r="I316" s="28">
        <v>0</v>
      </c>
      <c r="J316" s="28">
        <f t="shared" si="26"/>
        <v>100</v>
      </c>
    </row>
    <row r="317" spans="1:10" s="6" customFormat="1" ht="79.5" customHeight="1">
      <c r="A317" s="70"/>
      <c r="B317" s="75"/>
      <c r="C317" s="71"/>
      <c r="D317" s="29" t="s">
        <v>189</v>
      </c>
      <c r="E317" s="18">
        <v>402.7</v>
      </c>
      <c r="F317" s="18">
        <v>402.7</v>
      </c>
      <c r="G317" s="18">
        <v>402.7</v>
      </c>
      <c r="H317" s="18">
        <v>402.7</v>
      </c>
      <c r="I317" s="28">
        <v>0</v>
      </c>
      <c r="J317" s="28">
        <f t="shared" si="26"/>
        <v>100</v>
      </c>
    </row>
    <row r="318" spans="1:10" s="6" customFormat="1" ht="56.25">
      <c r="A318" s="70"/>
      <c r="B318" s="75"/>
      <c r="C318" s="71"/>
      <c r="D318" s="18" t="s">
        <v>7</v>
      </c>
      <c r="E318" s="18">
        <v>5687.9</v>
      </c>
      <c r="F318" s="18">
        <v>5687.9</v>
      </c>
      <c r="G318" s="18">
        <v>3992.1</v>
      </c>
      <c r="H318" s="18">
        <v>3992.1</v>
      </c>
      <c r="I318" s="28">
        <f>G318/E318*100</f>
        <v>70.1858330842666</v>
      </c>
      <c r="J318" s="28">
        <f t="shared" si="26"/>
        <v>70.1858330842666</v>
      </c>
    </row>
    <row r="319" spans="1:10" s="6" customFormat="1" ht="100.5" customHeight="1">
      <c r="A319" s="70"/>
      <c r="B319" s="75"/>
      <c r="C319" s="71"/>
      <c r="D319" s="29" t="s">
        <v>190</v>
      </c>
      <c r="E319" s="18">
        <v>5687.9</v>
      </c>
      <c r="F319" s="18">
        <v>5687.9</v>
      </c>
      <c r="G319" s="18">
        <v>3992.1</v>
      </c>
      <c r="H319" s="18">
        <v>3992.1</v>
      </c>
      <c r="I319" s="28">
        <f>G319/E319*100</f>
        <v>70.1858330842666</v>
      </c>
      <c r="J319" s="28">
        <f t="shared" si="26"/>
        <v>70.1858330842666</v>
      </c>
    </row>
    <row r="320" spans="1:10" s="6" customFormat="1" ht="37.5">
      <c r="A320" s="70"/>
      <c r="B320" s="75"/>
      <c r="C320" s="71"/>
      <c r="D320" s="18" t="s">
        <v>8</v>
      </c>
      <c r="E320" s="18">
        <v>0</v>
      </c>
      <c r="F320" s="18">
        <v>0</v>
      </c>
      <c r="G320" s="18">
        <v>0</v>
      </c>
      <c r="H320" s="18">
        <v>0</v>
      </c>
      <c r="I320" s="28">
        <v>0</v>
      </c>
      <c r="J320" s="28" t="e">
        <f t="shared" si="26"/>
        <v>#DIV/0!</v>
      </c>
    </row>
    <row r="321" spans="1:10" s="6" customFormat="1" ht="63.75" customHeight="1">
      <c r="A321" s="70"/>
      <c r="B321" s="75"/>
      <c r="C321" s="71"/>
      <c r="D321" s="18" t="s">
        <v>9</v>
      </c>
      <c r="E321" s="18">
        <v>0</v>
      </c>
      <c r="F321" s="18">
        <v>0</v>
      </c>
      <c r="G321" s="18">
        <v>0</v>
      </c>
      <c r="H321" s="18">
        <v>0</v>
      </c>
      <c r="I321" s="28">
        <v>0</v>
      </c>
      <c r="J321" s="28" t="e">
        <f t="shared" si="26"/>
        <v>#DIV/0!</v>
      </c>
    </row>
    <row r="322" spans="1:10" s="6" customFormat="1" ht="18.75" customHeight="1">
      <c r="A322" s="83"/>
      <c r="B322" s="75"/>
      <c r="C322" s="71" t="s">
        <v>12</v>
      </c>
      <c r="D322" s="18" t="s">
        <v>5</v>
      </c>
      <c r="E322" s="18">
        <f>E323+E325+E327+E328</f>
        <v>110</v>
      </c>
      <c r="F322" s="18">
        <f>F323+F325+F327+F328</f>
        <v>110</v>
      </c>
      <c r="G322" s="18">
        <f>G323+G325+G327+G328</f>
        <v>0</v>
      </c>
      <c r="H322" s="18">
        <f>H323+H325+H327+H328</f>
        <v>0</v>
      </c>
      <c r="I322" s="28">
        <v>0</v>
      </c>
      <c r="J322" s="28">
        <f t="shared" si="26"/>
        <v>0</v>
      </c>
    </row>
    <row r="323" spans="1:10" s="6" customFormat="1" ht="27.75" customHeight="1">
      <c r="A323" s="83"/>
      <c r="B323" s="75"/>
      <c r="C323" s="71"/>
      <c r="D323" s="18" t="s">
        <v>6</v>
      </c>
      <c r="E323" s="18">
        <v>7.3</v>
      </c>
      <c r="F323" s="18">
        <v>7.3</v>
      </c>
      <c r="G323" s="18">
        <v>0</v>
      </c>
      <c r="H323" s="18">
        <v>0</v>
      </c>
      <c r="I323" s="28">
        <v>0</v>
      </c>
      <c r="J323" s="28">
        <f t="shared" si="26"/>
        <v>0</v>
      </c>
    </row>
    <row r="324" spans="1:10" s="6" customFormat="1" ht="77.25" customHeight="1">
      <c r="A324" s="83"/>
      <c r="B324" s="75"/>
      <c r="C324" s="71"/>
      <c r="D324" s="29" t="s">
        <v>189</v>
      </c>
      <c r="E324" s="18">
        <v>7.3</v>
      </c>
      <c r="F324" s="18">
        <v>7.3</v>
      </c>
      <c r="G324" s="18">
        <v>0</v>
      </c>
      <c r="H324" s="18">
        <v>0</v>
      </c>
      <c r="I324" s="28">
        <v>0</v>
      </c>
      <c r="J324" s="28">
        <f t="shared" si="26"/>
        <v>0</v>
      </c>
    </row>
    <row r="325" spans="1:10" s="6" customFormat="1" ht="56.25">
      <c r="A325" s="83"/>
      <c r="B325" s="75"/>
      <c r="C325" s="71"/>
      <c r="D325" s="18" t="s">
        <v>7</v>
      </c>
      <c r="E325" s="18">
        <v>102.7</v>
      </c>
      <c r="F325" s="18">
        <v>102.7</v>
      </c>
      <c r="G325" s="18">
        <v>0</v>
      </c>
      <c r="H325" s="18">
        <v>0</v>
      </c>
      <c r="I325" s="28">
        <v>0</v>
      </c>
      <c r="J325" s="28">
        <f t="shared" si="26"/>
        <v>0</v>
      </c>
    </row>
    <row r="326" spans="1:10" s="6" customFormat="1" ht="101.25" customHeight="1">
      <c r="A326" s="83"/>
      <c r="B326" s="75"/>
      <c r="C326" s="71"/>
      <c r="D326" s="29" t="s">
        <v>190</v>
      </c>
      <c r="E326" s="18">
        <v>102.7</v>
      </c>
      <c r="F326" s="18">
        <v>102.7</v>
      </c>
      <c r="G326" s="18">
        <v>0</v>
      </c>
      <c r="H326" s="18">
        <v>0</v>
      </c>
      <c r="I326" s="28">
        <v>0</v>
      </c>
      <c r="J326" s="28">
        <f t="shared" si="26"/>
        <v>0</v>
      </c>
    </row>
    <row r="327" spans="1:10" s="6" customFormat="1" ht="51" customHeight="1">
      <c r="A327" s="83"/>
      <c r="B327" s="75"/>
      <c r="C327" s="71"/>
      <c r="D327" s="18" t="s">
        <v>8</v>
      </c>
      <c r="E327" s="18">
        <v>0</v>
      </c>
      <c r="F327" s="18">
        <v>0</v>
      </c>
      <c r="G327" s="18">
        <v>0</v>
      </c>
      <c r="H327" s="18">
        <v>0</v>
      </c>
      <c r="I327" s="28">
        <v>0</v>
      </c>
      <c r="J327" s="28" t="e">
        <f t="shared" si="26"/>
        <v>#DIV/0!</v>
      </c>
    </row>
    <row r="328" spans="1:10" s="6" customFormat="1" ht="56.25">
      <c r="A328" s="83"/>
      <c r="B328" s="75"/>
      <c r="C328" s="71"/>
      <c r="D328" s="18" t="s">
        <v>9</v>
      </c>
      <c r="E328" s="18">
        <v>0</v>
      </c>
      <c r="F328" s="18">
        <v>0</v>
      </c>
      <c r="G328" s="18">
        <v>0</v>
      </c>
      <c r="H328" s="18">
        <v>0</v>
      </c>
      <c r="I328" s="28">
        <v>0</v>
      </c>
      <c r="J328" s="28" t="e">
        <f t="shared" si="26"/>
        <v>#DIV/0!</v>
      </c>
    </row>
    <row r="329" spans="1:10" ht="18.75" customHeight="1">
      <c r="A329" s="70" t="s">
        <v>68</v>
      </c>
      <c r="B329" s="72" t="s">
        <v>69</v>
      </c>
      <c r="C329" s="71" t="s">
        <v>11</v>
      </c>
      <c r="D329" s="18" t="s">
        <v>5</v>
      </c>
      <c r="E329" s="18">
        <f>E330+E332+E334+E335</f>
        <v>484721.1</v>
      </c>
      <c r="F329" s="18">
        <f>F330+F332+F334+F335</f>
        <v>484721.1</v>
      </c>
      <c r="G329" s="18">
        <f>G330+G332+G334+G335</f>
        <v>341857.6</v>
      </c>
      <c r="H329" s="18">
        <f>H330+H332+H334+H335</f>
        <v>341857.6</v>
      </c>
      <c r="I329" s="28">
        <f>G329/E329*100</f>
        <v>70.52665955742384</v>
      </c>
      <c r="J329" s="28">
        <f t="shared" si="26"/>
        <v>70.52665955742384</v>
      </c>
    </row>
    <row r="330" spans="1:10" ht="30.75" customHeight="1">
      <c r="A330" s="70"/>
      <c r="B330" s="72"/>
      <c r="C330" s="71"/>
      <c r="D330" s="18" t="s">
        <v>6</v>
      </c>
      <c r="E330" s="18">
        <v>484721.1</v>
      </c>
      <c r="F330" s="18">
        <v>484721.1</v>
      </c>
      <c r="G330" s="18">
        <v>341857.6</v>
      </c>
      <c r="H330" s="18">
        <v>341857.6</v>
      </c>
      <c r="I330" s="28">
        <f>G330/E330*100</f>
        <v>70.52665955742384</v>
      </c>
      <c r="J330" s="28">
        <f t="shared" si="26"/>
        <v>70.52665955742384</v>
      </c>
    </row>
    <row r="331" spans="1:10" ht="72.75" customHeight="1">
      <c r="A331" s="70"/>
      <c r="B331" s="72"/>
      <c r="C331" s="71"/>
      <c r="D331" s="29" t="s">
        <v>189</v>
      </c>
      <c r="E331" s="18">
        <v>0</v>
      </c>
      <c r="F331" s="18">
        <v>0</v>
      </c>
      <c r="G331" s="18">
        <v>0</v>
      </c>
      <c r="H331" s="18">
        <v>0</v>
      </c>
      <c r="I331" s="28">
        <v>0</v>
      </c>
      <c r="J331" s="28" t="e">
        <f t="shared" si="26"/>
        <v>#DIV/0!</v>
      </c>
    </row>
    <row r="332" spans="1:10" ht="56.25">
      <c r="A332" s="70"/>
      <c r="B332" s="72"/>
      <c r="C332" s="71"/>
      <c r="D332" s="18" t="s">
        <v>7</v>
      </c>
      <c r="E332" s="18">
        <v>0</v>
      </c>
      <c r="F332" s="18">
        <v>0</v>
      </c>
      <c r="G332" s="18">
        <v>0</v>
      </c>
      <c r="H332" s="18">
        <v>0</v>
      </c>
      <c r="I332" s="28">
        <v>0</v>
      </c>
      <c r="J332" s="28" t="e">
        <f t="shared" si="26"/>
        <v>#DIV/0!</v>
      </c>
    </row>
    <row r="333" spans="1:10" ht="95.25" customHeight="1">
      <c r="A333" s="70"/>
      <c r="B333" s="72"/>
      <c r="C333" s="71"/>
      <c r="D333" s="29" t="s">
        <v>190</v>
      </c>
      <c r="E333" s="18">
        <v>0</v>
      </c>
      <c r="F333" s="18">
        <v>0</v>
      </c>
      <c r="G333" s="18">
        <v>0</v>
      </c>
      <c r="H333" s="18">
        <v>0</v>
      </c>
      <c r="I333" s="28">
        <v>0</v>
      </c>
      <c r="J333" s="28" t="e">
        <f t="shared" si="26"/>
        <v>#DIV/0!</v>
      </c>
    </row>
    <row r="334" spans="1:10" ht="37.5">
      <c r="A334" s="70"/>
      <c r="B334" s="72"/>
      <c r="C334" s="71"/>
      <c r="D334" s="18" t="s">
        <v>8</v>
      </c>
      <c r="E334" s="18">
        <v>0</v>
      </c>
      <c r="F334" s="18">
        <v>0</v>
      </c>
      <c r="G334" s="18">
        <v>0</v>
      </c>
      <c r="H334" s="18">
        <v>0</v>
      </c>
      <c r="I334" s="28">
        <v>0</v>
      </c>
      <c r="J334" s="28" t="e">
        <f t="shared" si="26"/>
        <v>#DIV/0!</v>
      </c>
    </row>
    <row r="335" spans="1:10" ht="65.25" customHeight="1">
      <c r="A335" s="70"/>
      <c r="B335" s="72"/>
      <c r="C335" s="71"/>
      <c r="D335" s="18" t="s">
        <v>9</v>
      </c>
      <c r="E335" s="18">
        <v>0</v>
      </c>
      <c r="F335" s="18">
        <v>0</v>
      </c>
      <c r="G335" s="18">
        <v>0</v>
      </c>
      <c r="H335" s="18">
        <v>0</v>
      </c>
      <c r="I335" s="28">
        <v>0</v>
      </c>
      <c r="J335" s="28" t="e">
        <f t="shared" si="26"/>
        <v>#DIV/0!</v>
      </c>
    </row>
    <row r="336" spans="1:10" ht="18.75" customHeight="1">
      <c r="A336" s="70" t="s">
        <v>70</v>
      </c>
      <c r="B336" s="72" t="s">
        <v>71</v>
      </c>
      <c r="C336" s="71" t="s">
        <v>11</v>
      </c>
      <c r="D336" s="18" t="s">
        <v>5</v>
      </c>
      <c r="E336" s="18">
        <f>E337+E339+E341+E342</f>
        <v>132.5</v>
      </c>
      <c r="F336" s="18">
        <f>F337+F339+F341+F342</f>
        <v>132.5</v>
      </c>
      <c r="G336" s="18">
        <f>G337+G339+G341+G342</f>
        <v>93.5</v>
      </c>
      <c r="H336" s="18">
        <f>H337+H339+H341+H342</f>
        <v>93.5</v>
      </c>
      <c r="I336" s="28">
        <f>G336/E336*100</f>
        <v>70.56603773584905</v>
      </c>
      <c r="J336" s="28">
        <f t="shared" si="26"/>
        <v>70.56603773584905</v>
      </c>
    </row>
    <row r="337" spans="1:10" ht="26.25" customHeight="1">
      <c r="A337" s="70"/>
      <c r="B337" s="72"/>
      <c r="C337" s="71"/>
      <c r="D337" s="18" t="s">
        <v>6</v>
      </c>
      <c r="E337" s="18">
        <v>132.5</v>
      </c>
      <c r="F337" s="18">
        <v>132.5</v>
      </c>
      <c r="G337" s="18">
        <v>93.5</v>
      </c>
      <c r="H337" s="18">
        <v>93.5</v>
      </c>
      <c r="I337" s="28">
        <f>G337/E337*100</f>
        <v>70.56603773584905</v>
      </c>
      <c r="J337" s="28">
        <f t="shared" si="26"/>
        <v>70.56603773584905</v>
      </c>
    </row>
    <row r="338" spans="1:10" ht="74.25" customHeight="1">
      <c r="A338" s="70"/>
      <c r="B338" s="72"/>
      <c r="C338" s="71"/>
      <c r="D338" s="29" t="s">
        <v>189</v>
      </c>
      <c r="E338" s="18">
        <v>0</v>
      </c>
      <c r="F338" s="18">
        <v>0</v>
      </c>
      <c r="G338" s="18">
        <v>0</v>
      </c>
      <c r="H338" s="18">
        <v>0</v>
      </c>
      <c r="I338" s="28">
        <v>0</v>
      </c>
      <c r="J338" s="28" t="e">
        <f t="shared" si="26"/>
        <v>#DIV/0!</v>
      </c>
    </row>
    <row r="339" spans="1:10" ht="65.25" customHeight="1">
      <c r="A339" s="70"/>
      <c r="B339" s="72"/>
      <c r="C339" s="71"/>
      <c r="D339" s="18" t="s">
        <v>7</v>
      </c>
      <c r="E339" s="18">
        <v>0</v>
      </c>
      <c r="F339" s="18">
        <v>0</v>
      </c>
      <c r="G339" s="18">
        <v>0</v>
      </c>
      <c r="H339" s="18">
        <v>0</v>
      </c>
      <c r="I339" s="28">
        <v>0</v>
      </c>
      <c r="J339" s="28" t="e">
        <f t="shared" si="26"/>
        <v>#DIV/0!</v>
      </c>
    </row>
    <row r="340" spans="1:10" ht="101.25" customHeight="1">
      <c r="A340" s="70"/>
      <c r="B340" s="72"/>
      <c r="C340" s="71"/>
      <c r="D340" s="29" t="s">
        <v>190</v>
      </c>
      <c r="E340" s="18">
        <v>0</v>
      </c>
      <c r="F340" s="18">
        <v>0</v>
      </c>
      <c r="G340" s="18">
        <v>0</v>
      </c>
      <c r="H340" s="18">
        <v>0</v>
      </c>
      <c r="I340" s="28">
        <v>0</v>
      </c>
      <c r="J340" s="28" t="e">
        <f t="shared" si="26"/>
        <v>#DIV/0!</v>
      </c>
    </row>
    <row r="341" spans="1:10" ht="45.75" customHeight="1">
      <c r="A341" s="70"/>
      <c r="B341" s="72"/>
      <c r="C341" s="71"/>
      <c r="D341" s="18" t="s">
        <v>8</v>
      </c>
      <c r="E341" s="18">
        <v>0</v>
      </c>
      <c r="F341" s="18">
        <v>0</v>
      </c>
      <c r="G341" s="18">
        <v>0</v>
      </c>
      <c r="H341" s="18">
        <v>0</v>
      </c>
      <c r="I341" s="28">
        <v>0</v>
      </c>
      <c r="J341" s="28" t="e">
        <f t="shared" si="26"/>
        <v>#DIV/0!</v>
      </c>
    </row>
    <row r="342" spans="1:10" ht="56.25">
      <c r="A342" s="70"/>
      <c r="B342" s="72"/>
      <c r="C342" s="71"/>
      <c r="D342" s="18" t="s">
        <v>9</v>
      </c>
      <c r="E342" s="18">
        <v>0</v>
      </c>
      <c r="F342" s="18">
        <v>0</v>
      </c>
      <c r="G342" s="18">
        <v>0</v>
      </c>
      <c r="H342" s="18">
        <v>0</v>
      </c>
      <c r="I342" s="28">
        <v>0</v>
      </c>
      <c r="J342" s="28" t="e">
        <f t="shared" si="26"/>
        <v>#DIV/0!</v>
      </c>
    </row>
    <row r="343" spans="1:10" ht="18.75" customHeight="1">
      <c r="A343" s="70" t="s">
        <v>72</v>
      </c>
      <c r="B343" s="72" t="s">
        <v>73</v>
      </c>
      <c r="C343" s="71" t="s">
        <v>11</v>
      </c>
      <c r="D343" s="18" t="s">
        <v>5</v>
      </c>
      <c r="E343" s="18">
        <f>E344+E346+E348+E349</f>
        <v>2323.9</v>
      </c>
      <c r="F343" s="18">
        <f>F344+F346+F348+F349</f>
        <v>2323.9</v>
      </c>
      <c r="G343" s="18">
        <f>G344+G346+G348+G349</f>
        <v>1347</v>
      </c>
      <c r="H343" s="18">
        <f>H344+H346+H348+H349</f>
        <v>1347</v>
      </c>
      <c r="I343" s="28">
        <f>G343/E343*100</f>
        <v>57.96290718189251</v>
      </c>
      <c r="J343" s="28">
        <f t="shared" si="26"/>
        <v>57.96290718189251</v>
      </c>
    </row>
    <row r="344" spans="1:10" ht="27" customHeight="1">
      <c r="A344" s="70"/>
      <c r="B344" s="72"/>
      <c r="C344" s="71"/>
      <c r="D344" s="18" t="s">
        <v>6</v>
      </c>
      <c r="E344" s="18">
        <v>2323.9</v>
      </c>
      <c r="F344" s="18">
        <v>2323.9</v>
      </c>
      <c r="G344" s="18">
        <v>1347</v>
      </c>
      <c r="H344" s="18">
        <v>1347</v>
      </c>
      <c r="I344" s="28">
        <f>G344/E344*100</f>
        <v>57.96290718189251</v>
      </c>
      <c r="J344" s="28">
        <f t="shared" si="26"/>
        <v>57.96290718189251</v>
      </c>
    </row>
    <row r="345" spans="1:10" ht="72" customHeight="1">
      <c r="A345" s="70"/>
      <c r="B345" s="72"/>
      <c r="C345" s="71"/>
      <c r="D345" s="29" t="s">
        <v>189</v>
      </c>
      <c r="E345" s="18">
        <v>0</v>
      </c>
      <c r="F345" s="18">
        <v>0</v>
      </c>
      <c r="G345" s="18">
        <v>0</v>
      </c>
      <c r="H345" s="18">
        <v>0</v>
      </c>
      <c r="I345" s="28">
        <v>0</v>
      </c>
      <c r="J345" s="28" t="e">
        <f t="shared" si="26"/>
        <v>#DIV/0!</v>
      </c>
    </row>
    <row r="346" spans="1:10" ht="56.25">
      <c r="A346" s="70"/>
      <c r="B346" s="72"/>
      <c r="C346" s="71"/>
      <c r="D346" s="18" t="s">
        <v>7</v>
      </c>
      <c r="E346" s="18">
        <v>0</v>
      </c>
      <c r="F346" s="18">
        <v>0</v>
      </c>
      <c r="G346" s="18">
        <v>0</v>
      </c>
      <c r="H346" s="18">
        <v>0</v>
      </c>
      <c r="I346" s="28">
        <v>0</v>
      </c>
      <c r="J346" s="28" t="e">
        <f t="shared" si="26"/>
        <v>#DIV/0!</v>
      </c>
    </row>
    <row r="347" spans="1:10" ht="96.75" customHeight="1">
      <c r="A347" s="70"/>
      <c r="B347" s="72"/>
      <c r="C347" s="71"/>
      <c r="D347" s="29" t="s">
        <v>190</v>
      </c>
      <c r="E347" s="18">
        <v>0</v>
      </c>
      <c r="F347" s="18">
        <v>0</v>
      </c>
      <c r="G347" s="18">
        <v>0</v>
      </c>
      <c r="H347" s="18">
        <v>0</v>
      </c>
      <c r="I347" s="28">
        <v>0</v>
      </c>
      <c r="J347" s="28" t="e">
        <f t="shared" si="26"/>
        <v>#DIV/0!</v>
      </c>
    </row>
    <row r="348" spans="1:10" ht="46.5" customHeight="1">
      <c r="A348" s="70"/>
      <c r="B348" s="72"/>
      <c r="C348" s="71"/>
      <c r="D348" s="18" t="s">
        <v>8</v>
      </c>
      <c r="E348" s="18">
        <v>0</v>
      </c>
      <c r="F348" s="18">
        <v>0</v>
      </c>
      <c r="G348" s="18">
        <v>0</v>
      </c>
      <c r="H348" s="18">
        <v>0</v>
      </c>
      <c r="I348" s="28">
        <v>0</v>
      </c>
      <c r="J348" s="28" t="e">
        <f t="shared" si="26"/>
        <v>#DIV/0!</v>
      </c>
    </row>
    <row r="349" spans="1:10" ht="56.25">
      <c r="A349" s="70"/>
      <c r="B349" s="72"/>
      <c r="C349" s="71"/>
      <c r="D349" s="18" t="s">
        <v>9</v>
      </c>
      <c r="E349" s="18">
        <v>0</v>
      </c>
      <c r="F349" s="18">
        <v>0</v>
      </c>
      <c r="G349" s="18">
        <v>0</v>
      </c>
      <c r="H349" s="18">
        <v>0</v>
      </c>
      <c r="I349" s="28">
        <v>0</v>
      </c>
      <c r="J349" s="28" t="e">
        <f t="shared" si="26"/>
        <v>#DIV/0!</v>
      </c>
    </row>
    <row r="350" spans="1:10" s="6" customFormat="1" ht="18.75" customHeight="1">
      <c r="A350" s="70" t="s">
        <v>74</v>
      </c>
      <c r="B350" s="75" t="s">
        <v>75</v>
      </c>
      <c r="C350" s="71" t="s">
        <v>11</v>
      </c>
      <c r="D350" s="18" t="s">
        <v>5</v>
      </c>
      <c r="E350" s="18">
        <f>E351+E353+E355+E356</f>
        <v>2396.3</v>
      </c>
      <c r="F350" s="18">
        <f>F351+F353+F355+F356</f>
        <v>2396.3</v>
      </c>
      <c r="G350" s="18">
        <f>G351+G353+G355+G356</f>
        <v>0</v>
      </c>
      <c r="H350" s="18">
        <f>H351+H353+H355+H356</f>
        <v>0</v>
      </c>
      <c r="I350" s="28">
        <f aca="true" t="shared" si="27" ref="I350:I365">G350/E350*100</f>
        <v>0</v>
      </c>
      <c r="J350" s="28">
        <f t="shared" si="26"/>
        <v>0</v>
      </c>
    </row>
    <row r="351" spans="1:10" s="6" customFormat="1" ht="29.25" customHeight="1">
      <c r="A351" s="70"/>
      <c r="B351" s="75"/>
      <c r="C351" s="71"/>
      <c r="D351" s="18" t="s">
        <v>6</v>
      </c>
      <c r="E351" s="18">
        <v>150.8</v>
      </c>
      <c r="F351" s="18">
        <v>150.8</v>
      </c>
      <c r="G351" s="18">
        <v>0</v>
      </c>
      <c r="H351" s="18">
        <v>0</v>
      </c>
      <c r="I351" s="28">
        <f t="shared" si="27"/>
        <v>0</v>
      </c>
      <c r="J351" s="28">
        <f t="shared" si="26"/>
        <v>0</v>
      </c>
    </row>
    <row r="352" spans="1:10" s="6" customFormat="1" ht="79.5" customHeight="1">
      <c r="A352" s="70"/>
      <c r="B352" s="75"/>
      <c r="C352" s="71"/>
      <c r="D352" s="29" t="s">
        <v>189</v>
      </c>
      <c r="E352" s="18">
        <v>15.08</v>
      </c>
      <c r="F352" s="18">
        <v>150.8</v>
      </c>
      <c r="G352" s="18">
        <v>0</v>
      </c>
      <c r="H352" s="18">
        <v>0</v>
      </c>
      <c r="I352" s="28">
        <f t="shared" si="27"/>
        <v>0</v>
      </c>
      <c r="J352" s="28">
        <f t="shared" si="26"/>
        <v>0</v>
      </c>
    </row>
    <row r="353" spans="1:10" s="6" customFormat="1" ht="56.25">
      <c r="A353" s="70"/>
      <c r="B353" s="75"/>
      <c r="C353" s="71"/>
      <c r="D353" s="18" t="s">
        <v>7</v>
      </c>
      <c r="E353" s="18">
        <v>2245.5</v>
      </c>
      <c r="F353" s="18">
        <v>2245.5</v>
      </c>
      <c r="G353" s="18">
        <v>0</v>
      </c>
      <c r="H353" s="18">
        <v>0</v>
      </c>
      <c r="I353" s="28">
        <f t="shared" si="27"/>
        <v>0</v>
      </c>
      <c r="J353" s="28">
        <f t="shared" si="26"/>
        <v>0</v>
      </c>
    </row>
    <row r="354" spans="1:10" s="6" customFormat="1" ht="96" customHeight="1">
      <c r="A354" s="70"/>
      <c r="B354" s="75"/>
      <c r="C354" s="71"/>
      <c r="D354" s="29" t="s">
        <v>190</v>
      </c>
      <c r="E354" s="18">
        <v>2245.5</v>
      </c>
      <c r="F354" s="18">
        <v>2245.5</v>
      </c>
      <c r="G354" s="18">
        <v>0</v>
      </c>
      <c r="H354" s="18">
        <v>0</v>
      </c>
      <c r="I354" s="28">
        <f t="shared" si="27"/>
        <v>0</v>
      </c>
      <c r="J354" s="28">
        <f t="shared" si="26"/>
        <v>0</v>
      </c>
    </row>
    <row r="355" spans="1:10" s="6" customFormat="1" ht="44.25" customHeight="1">
      <c r="A355" s="70"/>
      <c r="B355" s="75"/>
      <c r="C355" s="71"/>
      <c r="D355" s="18" t="s">
        <v>8</v>
      </c>
      <c r="E355" s="18">
        <v>0</v>
      </c>
      <c r="F355" s="18">
        <v>0</v>
      </c>
      <c r="G355" s="18">
        <v>0</v>
      </c>
      <c r="H355" s="18">
        <v>0</v>
      </c>
      <c r="I355" s="28" t="e">
        <f t="shared" si="27"/>
        <v>#DIV/0!</v>
      </c>
      <c r="J355" s="28" t="e">
        <f t="shared" si="26"/>
        <v>#DIV/0!</v>
      </c>
    </row>
    <row r="356" spans="1:10" s="6" customFormat="1" ht="62.25" customHeight="1">
      <c r="A356" s="70"/>
      <c r="B356" s="75"/>
      <c r="C356" s="71"/>
      <c r="D356" s="18" t="s">
        <v>9</v>
      </c>
      <c r="E356" s="18">
        <v>0</v>
      </c>
      <c r="F356" s="18">
        <v>0</v>
      </c>
      <c r="G356" s="18">
        <v>0</v>
      </c>
      <c r="H356" s="18">
        <v>0</v>
      </c>
      <c r="I356" s="28" t="e">
        <f t="shared" si="27"/>
        <v>#DIV/0!</v>
      </c>
      <c r="J356" s="28" t="e">
        <f t="shared" si="26"/>
        <v>#DIV/0!</v>
      </c>
    </row>
    <row r="357" spans="1:10" s="6" customFormat="1" ht="62.25" customHeight="1">
      <c r="A357" s="89"/>
      <c r="B357" s="95" t="s">
        <v>199</v>
      </c>
      <c r="C357" s="71" t="s">
        <v>11</v>
      </c>
      <c r="D357" s="18" t="s">
        <v>5</v>
      </c>
      <c r="E357" s="18">
        <f>E358+E360+E362+E363</f>
        <v>1000</v>
      </c>
      <c r="F357" s="18">
        <f>F358+F360+F362+F363</f>
        <v>1000</v>
      </c>
      <c r="G357" s="18">
        <f>G358+G360+G362+G363</f>
        <v>500</v>
      </c>
      <c r="H357" s="18">
        <f>H358+H360+H362+H363</f>
        <v>500</v>
      </c>
      <c r="I357" s="28">
        <f t="shared" si="27"/>
        <v>50</v>
      </c>
      <c r="J357" s="28">
        <f aca="true" t="shared" si="28" ref="J357:J363">H357/F357*100</f>
        <v>50</v>
      </c>
    </row>
    <row r="358" spans="1:10" s="6" customFormat="1" ht="37.5" customHeight="1">
      <c r="A358" s="90"/>
      <c r="B358" s="96"/>
      <c r="C358" s="71"/>
      <c r="D358" s="18" t="s">
        <v>6</v>
      </c>
      <c r="E358" s="18">
        <v>1000</v>
      </c>
      <c r="F358" s="18">
        <v>1000</v>
      </c>
      <c r="G358" s="18">
        <v>500</v>
      </c>
      <c r="H358" s="18">
        <v>500</v>
      </c>
      <c r="I358" s="28">
        <f t="shared" si="27"/>
        <v>50</v>
      </c>
      <c r="J358" s="28">
        <f t="shared" si="28"/>
        <v>50</v>
      </c>
    </row>
    <row r="359" spans="1:10" s="6" customFormat="1" ht="81.75" customHeight="1">
      <c r="A359" s="90"/>
      <c r="B359" s="96"/>
      <c r="C359" s="71"/>
      <c r="D359" s="29" t="s">
        <v>189</v>
      </c>
      <c r="E359" s="18">
        <v>0</v>
      </c>
      <c r="F359" s="18">
        <v>0</v>
      </c>
      <c r="G359" s="18">
        <v>0</v>
      </c>
      <c r="H359" s="18">
        <v>0</v>
      </c>
      <c r="I359" s="28" t="e">
        <f t="shared" si="27"/>
        <v>#DIV/0!</v>
      </c>
      <c r="J359" s="28" t="e">
        <f t="shared" si="28"/>
        <v>#DIV/0!</v>
      </c>
    </row>
    <row r="360" spans="1:10" s="6" customFormat="1" ht="62.25" customHeight="1">
      <c r="A360" s="90"/>
      <c r="B360" s="96"/>
      <c r="C360" s="71"/>
      <c r="D360" s="18" t="s">
        <v>7</v>
      </c>
      <c r="E360" s="18">
        <v>0</v>
      </c>
      <c r="F360" s="18">
        <v>0</v>
      </c>
      <c r="G360" s="18">
        <v>0</v>
      </c>
      <c r="H360" s="18">
        <v>0</v>
      </c>
      <c r="I360" s="28" t="e">
        <f t="shared" si="27"/>
        <v>#DIV/0!</v>
      </c>
      <c r="J360" s="28" t="e">
        <f t="shared" si="28"/>
        <v>#DIV/0!</v>
      </c>
    </row>
    <row r="361" spans="1:10" s="6" customFormat="1" ht="85.5" customHeight="1">
      <c r="A361" s="90"/>
      <c r="B361" s="96"/>
      <c r="C361" s="71"/>
      <c r="D361" s="29" t="s">
        <v>190</v>
      </c>
      <c r="E361" s="18">
        <v>0</v>
      </c>
      <c r="F361" s="18">
        <v>0</v>
      </c>
      <c r="G361" s="18">
        <v>0</v>
      </c>
      <c r="H361" s="18">
        <v>0</v>
      </c>
      <c r="I361" s="28" t="e">
        <f t="shared" si="27"/>
        <v>#DIV/0!</v>
      </c>
      <c r="J361" s="28" t="e">
        <f t="shared" si="28"/>
        <v>#DIV/0!</v>
      </c>
    </row>
    <row r="362" spans="1:10" s="6" customFormat="1" ht="62.25" customHeight="1">
      <c r="A362" s="90"/>
      <c r="B362" s="96"/>
      <c r="C362" s="71"/>
      <c r="D362" s="18" t="s">
        <v>8</v>
      </c>
      <c r="E362" s="18">
        <v>0</v>
      </c>
      <c r="F362" s="18">
        <v>0</v>
      </c>
      <c r="G362" s="18">
        <v>0</v>
      </c>
      <c r="H362" s="18">
        <v>0</v>
      </c>
      <c r="I362" s="28" t="e">
        <f t="shared" si="27"/>
        <v>#DIV/0!</v>
      </c>
      <c r="J362" s="28" t="e">
        <f t="shared" si="28"/>
        <v>#DIV/0!</v>
      </c>
    </row>
    <row r="363" spans="1:10" s="6" customFormat="1" ht="62.25" customHeight="1">
      <c r="A363" s="91"/>
      <c r="B363" s="97"/>
      <c r="C363" s="71"/>
      <c r="D363" s="18" t="s">
        <v>9</v>
      </c>
      <c r="E363" s="18">
        <v>0</v>
      </c>
      <c r="F363" s="18">
        <v>0</v>
      </c>
      <c r="G363" s="18">
        <v>0</v>
      </c>
      <c r="H363" s="18">
        <v>0</v>
      </c>
      <c r="I363" s="28" t="e">
        <f t="shared" si="27"/>
        <v>#DIV/0!</v>
      </c>
      <c r="J363" s="28" t="e">
        <f t="shared" si="28"/>
        <v>#DIV/0!</v>
      </c>
    </row>
    <row r="364" spans="1:10" s="6" customFormat="1" ht="18.75" customHeight="1">
      <c r="A364" s="70" t="s">
        <v>76</v>
      </c>
      <c r="B364" s="84" t="s">
        <v>165</v>
      </c>
      <c r="C364" s="71" t="s">
        <v>11</v>
      </c>
      <c r="D364" s="18" t="s">
        <v>5</v>
      </c>
      <c r="E364" s="34">
        <f>E365+E367+E369+E370</f>
        <v>1515.6</v>
      </c>
      <c r="F364" s="34">
        <f>F365+F367+F369+F370</f>
        <v>1515.6</v>
      </c>
      <c r="G364" s="34">
        <f>G365+G367+G369+G370</f>
        <v>986.4</v>
      </c>
      <c r="H364" s="34">
        <f>H365+H367+H369+H370</f>
        <v>986.4</v>
      </c>
      <c r="I364" s="28">
        <f t="shared" si="27"/>
        <v>65.083135391924</v>
      </c>
      <c r="J364" s="28">
        <f t="shared" si="26"/>
        <v>65.083135391924</v>
      </c>
    </row>
    <row r="365" spans="1:10" s="6" customFormat="1" ht="29.25" customHeight="1">
      <c r="A365" s="70"/>
      <c r="B365" s="84"/>
      <c r="C365" s="71"/>
      <c r="D365" s="18" t="s">
        <v>6</v>
      </c>
      <c r="E365" s="18">
        <f aca="true" t="shared" si="29" ref="E365:H366">E379</f>
        <v>1515.6</v>
      </c>
      <c r="F365" s="18">
        <f t="shared" si="29"/>
        <v>1515.6</v>
      </c>
      <c r="G365" s="18">
        <f t="shared" si="29"/>
        <v>986.4</v>
      </c>
      <c r="H365" s="18">
        <f t="shared" si="29"/>
        <v>986.4</v>
      </c>
      <c r="I365" s="28">
        <f t="shared" si="27"/>
        <v>65.083135391924</v>
      </c>
      <c r="J365" s="28">
        <f t="shared" si="26"/>
        <v>65.083135391924</v>
      </c>
    </row>
    <row r="366" spans="1:10" s="6" customFormat="1" ht="78" customHeight="1">
      <c r="A366" s="70"/>
      <c r="B366" s="84"/>
      <c r="C366" s="71"/>
      <c r="D366" s="29" t="s">
        <v>189</v>
      </c>
      <c r="E366" s="18">
        <f t="shared" si="29"/>
        <v>0</v>
      </c>
      <c r="F366" s="18">
        <f t="shared" si="29"/>
        <v>0</v>
      </c>
      <c r="G366" s="18">
        <f t="shared" si="29"/>
        <v>0</v>
      </c>
      <c r="H366" s="18">
        <f t="shared" si="29"/>
        <v>0</v>
      </c>
      <c r="I366" s="28">
        <v>0</v>
      </c>
      <c r="J366" s="28" t="e">
        <f t="shared" si="26"/>
        <v>#DIV/0!</v>
      </c>
    </row>
    <row r="367" spans="1:10" s="6" customFormat="1" ht="56.25">
      <c r="A367" s="70"/>
      <c r="B367" s="84"/>
      <c r="C367" s="71"/>
      <c r="D367" s="18" t="s">
        <v>7</v>
      </c>
      <c r="E367" s="18">
        <v>0</v>
      </c>
      <c r="F367" s="18">
        <v>0</v>
      </c>
      <c r="G367" s="18">
        <v>0</v>
      </c>
      <c r="H367" s="18">
        <v>0</v>
      </c>
      <c r="I367" s="28">
        <v>0</v>
      </c>
      <c r="J367" s="28" t="e">
        <f t="shared" si="26"/>
        <v>#DIV/0!</v>
      </c>
    </row>
    <row r="368" spans="1:10" s="6" customFormat="1" ht="91.5" customHeight="1">
      <c r="A368" s="70"/>
      <c r="B368" s="84"/>
      <c r="C368" s="71"/>
      <c r="D368" s="29" t="s">
        <v>190</v>
      </c>
      <c r="E368" s="18">
        <v>0</v>
      </c>
      <c r="F368" s="18">
        <v>0</v>
      </c>
      <c r="G368" s="18">
        <v>0</v>
      </c>
      <c r="H368" s="18">
        <v>0</v>
      </c>
      <c r="I368" s="28">
        <v>0</v>
      </c>
      <c r="J368" s="28" t="e">
        <f t="shared" si="26"/>
        <v>#DIV/0!</v>
      </c>
    </row>
    <row r="369" spans="1:10" s="6" customFormat="1" ht="46.5" customHeight="1">
      <c r="A369" s="70"/>
      <c r="B369" s="84"/>
      <c r="C369" s="71"/>
      <c r="D369" s="18" t="s">
        <v>8</v>
      </c>
      <c r="E369" s="18">
        <v>0</v>
      </c>
      <c r="F369" s="18">
        <v>0</v>
      </c>
      <c r="G369" s="18">
        <v>0</v>
      </c>
      <c r="H369" s="18">
        <v>0</v>
      </c>
      <c r="I369" s="28">
        <v>0</v>
      </c>
      <c r="J369" s="28" t="e">
        <f t="shared" si="26"/>
        <v>#DIV/0!</v>
      </c>
    </row>
    <row r="370" spans="1:10" s="6" customFormat="1" ht="56.25">
      <c r="A370" s="70"/>
      <c r="B370" s="84"/>
      <c r="C370" s="71"/>
      <c r="D370" s="18" t="s">
        <v>9</v>
      </c>
      <c r="E370" s="18">
        <v>0</v>
      </c>
      <c r="F370" s="18">
        <v>0</v>
      </c>
      <c r="G370" s="18">
        <v>0</v>
      </c>
      <c r="H370" s="18">
        <v>0</v>
      </c>
      <c r="I370" s="28">
        <v>0</v>
      </c>
      <c r="J370" s="28" t="e">
        <f t="shared" si="26"/>
        <v>#DIV/0!</v>
      </c>
    </row>
    <row r="371" spans="1:10" s="6" customFormat="1" ht="18.75" customHeight="1">
      <c r="A371" s="70"/>
      <c r="B371" s="84"/>
      <c r="C371" s="71" t="s">
        <v>12</v>
      </c>
      <c r="D371" s="18" t="s">
        <v>5</v>
      </c>
      <c r="E371" s="18">
        <f>E372+E374+E376+E377</f>
        <v>6022.6</v>
      </c>
      <c r="F371" s="18">
        <f>F372+F374+F376+F377</f>
        <v>6022.6</v>
      </c>
      <c r="G371" s="18">
        <f>G372+G374+G376+G377</f>
        <v>3166.5</v>
      </c>
      <c r="H371" s="18">
        <f>H372+H374+H376+H377</f>
        <v>3166.5</v>
      </c>
      <c r="I371" s="28">
        <f>G371/E371*100</f>
        <v>52.576960116893034</v>
      </c>
      <c r="J371" s="28">
        <f t="shared" si="26"/>
        <v>52.576960116893034</v>
      </c>
    </row>
    <row r="372" spans="1:10" s="6" customFormat="1" ht="23.25" customHeight="1">
      <c r="A372" s="70"/>
      <c r="B372" s="84"/>
      <c r="C372" s="71"/>
      <c r="D372" s="18" t="s">
        <v>6</v>
      </c>
      <c r="E372" s="18">
        <f aca="true" t="shared" si="30" ref="E372:H373">E386+E393+E398+E403+E410</f>
        <v>6022.6</v>
      </c>
      <c r="F372" s="18">
        <f t="shared" si="30"/>
        <v>6022.6</v>
      </c>
      <c r="G372" s="18">
        <f t="shared" si="30"/>
        <v>3166.5</v>
      </c>
      <c r="H372" s="18">
        <f t="shared" si="30"/>
        <v>3166.5</v>
      </c>
      <c r="I372" s="28">
        <f>G372/E372*100</f>
        <v>52.576960116893034</v>
      </c>
      <c r="J372" s="28">
        <f t="shared" si="26"/>
        <v>52.576960116893034</v>
      </c>
    </row>
    <row r="373" spans="1:10" s="6" customFormat="1" ht="75.75" customHeight="1">
      <c r="A373" s="70"/>
      <c r="B373" s="84"/>
      <c r="C373" s="71"/>
      <c r="D373" s="29" t="s">
        <v>189</v>
      </c>
      <c r="E373" s="18">
        <f t="shared" si="30"/>
        <v>0</v>
      </c>
      <c r="F373" s="18">
        <f t="shared" si="30"/>
        <v>0</v>
      </c>
      <c r="G373" s="18">
        <f t="shared" si="30"/>
        <v>0</v>
      </c>
      <c r="H373" s="18">
        <f t="shared" si="30"/>
        <v>0</v>
      </c>
      <c r="I373" s="28" t="e">
        <f>G373/E373*100</f>
        <v>#DIV/0!</v>
      </c>
      <c r="J373" s="28" t="e">
        <f t="shared" si="26"/>
        <v>#DIV/0!</v>
      </c>
    </row>
    <row r="374" spans="1:10" s="6" customFormat="1" ht="60" customHeight="1">
      <c r="A374" s="70"/>
      <c r="B374" s="84"/>
      <c r="C374" s="71"/>
      <c r="D374" s="18" t="s">
        <v>7</v>
      </c>
      <c r="E374" s="18">
        <f>E388+E394+E399+E405+E412</f>
        <v>0</v>
      </c>
      <c r="F374" s="18">
        <f>F388+F394+F399+F405+F412</f>
        <v>0</v>
      </c>
      <c r="G374" s="18">
        <f>G388+G394+G399+G405+G412</f>
        <v>0</v>
      </c>
      <c r="H374" s="18">
        <f>H388+H394+H399+H405+H412</f>
        <v>0</v>
      </c>
      <c r="I374" s="28">
        <v>0</v>
      </c>
      <c r="J374" s="28" t="e">
        <f t="shared" si="26"/>
        <v>#DIV/0!</v>
      </c>
    </row>
    <row r="375" spans="1:10" s="6" customFormat="1" ht="98.25" customHeight="1">
      <c r="A375" s="70"/>
      <c r="B375" s="84"/>
      <c r="C375" s="71"/>
      <c r="D375" s="29" t="s">
        <v>190</v>
      </c>
      <c r="E375" s="18">
        <v>0</v>
      </c>
      <c r="F375" s="18">
        <v>0</v>
      </c>
      <c r="G375" s="18">
        <v>0</v>
      </c>
      <c r="H375" s="18">
        <v>0</v>
      </c>
      <c r="I375" s="28">
        <v>0</v>
      </c>
      <c r="J375" s="28" t="e">
        <f t="shared" si="26"/>
        <v>#DIV/0!</v>
      </c>
    </row>
    <row r="376" spans="1:10" s="6" customFormat="1" ht="43.5" customHeight="1">
      <c r="A376" s="70"/>
      <c r="B376" s="84"/>
      <c r="C376" s="71"/>
      <c r="D376" s="18" t="s">
        <v>8</v>
      </c>
      <c r="E376" s="18">
        <f aca="true" t="shared" si="31" ref="E376:G377">E390+E395+E400+E407+E414</f>
        <v>0</v>
      </c>
      <c r="F376" s="18">
        <f t="shared" si="31"/>
        <v>0</v>
      </c>
      <c r="G376" s="18">
        <f t="shared" si="31"/>
        <v>0</v>
      </c>
      <c r="H376" s="18">
        <f>H390+H395+H400+H407+H414</f>
        <v>0</v>
      </c>
      <c r="I376" s="28">
        <v>0</v>
      </c>
      <c r="J376" s="28" t="e">
        <f t="shared" si="26"/>
        <v>#DIV/0!</v>
      </c>
    </row>
    <row r="377" spans="1:10" s="6" customFormat="1" ht="58.5" customHeight="1">
      <c r="A377" s="70"/>
      <c r="B377" s="84"/>
      <c r="C377" s="71"/>
      <c r="D377" s="18" t="s">
        <v>9</v>
      </c>
      <c r="E377" s="18">
        <f t="shared" si="31"/>
        <v>0</v>
      </c>
      <c r="F377" s="18">
        <f t="shared" si="31"/>
        <v>0</v>
      </c>
      <c r="G377" s="18">
        <f t="shared" si="31"/>
        <v>0</v>
      </c>
      <c r="H377" s="18">
        <f>H391+H396+H401+H408+H415</f>
        <v>0</v>
      </c>
      <c r="I377" s="28">
        <v>0</v>
      </c>
      <c r="J377" s="28" t="e">
        <f aca="true" t="shared" si="32" ref="J377:J440">H377/F377*100</f>
        <v>#DIV/0!</v>
      </c>
    </row>
    <row r="378" spans="1:10" s="6" customFormat="1" ht="18.75" customHeight="1">
      <c r="A378" s="70" t="s">
        <v>77</v>
      </c>
      <c r="B378" s="84" t="s">
        <v>78</v>
      </c>
      <c r="C378" s="71" t="s">
        <v>11</v>
      </c>
      <c r="D378" s="18" t="s">
        <v>5</v>
      </c>
      <c r="E378" s="18">
        <v>1515.6</v>
      </c>
      <c r="F378" s="18">
        <f>F379+F381+F383+F384</f>
        <v>1515.6</v>
      </c>
      <c r="G378" s="18">
        <f>G379+G381+G383+G384</f>
        <v>986.4</v>
      </c>
      <c r="H378" s="18">
        <f>H379+H381+H383+H384</f>
        <v>986.4</v>
      </c>
      <c r="I378" s="28">
        <f>G378/E378*100</f>
        <v>65.083135391924</v>
      </c>
      <c r="J378" s="28">
        <f t="shared" si="32"/>
        <v>65.083135391924</v>
      </c>
    </row>
    <row r="379" spans="1:10" s="6" customFormat="1" ht="30" customHeight="1">
      <c r="A379" s="70"/>
      <c r="B379" s="84"/>
      <c r="C379" s="71"/>
      <c r="D379" s="18" t="s">
        <v>6</v>
      </c>
      <c r="E379" s="18">
        <v>1515.6</v>
      </c>
      <c r="F379" s="18">
        <v>1515.6</v>
      </c>
      <c r="G379" s="18">
        <v>986.4</v>
      </c>
      <c r="H379" s="18">
        <v>986.4</v>
      </c>
      <c r="I379" s="28">
        <f>G379/E379*100</f>
        <v>65.083135391924</v>
      </c>
      <c r="J379" s="28">
        <f t="shared" si="32"/>
        <v>65.083135391924</v>
      </c>
    </row>
    <row r="380" spans="1:10" s="6" customFormat="1" ht="78" customHeight="1">
      <c r="A380" s="70"/>
      <c r="B380" s="84"/>
      <c r="C380" s="71"/>
      <c r="D380" s="29" t="s">
        <v>189</v>
      </c>
      <c r="E380" s="18">
        <v>0</v>
      </c>
      <c r="F380" s="18">
        <v>0</v>
      </c>
      <c r="G380" s="18">
        <v>0</v>
      </c>
      <c r="H380" s="18">
        <v>0</v>
      </c>
      <c r="I380" s="28">
        <v>0</v>
      </c>
      <c r="J380" s="28" t="e">
        <f t="shared" si="32"/>
        <v>#DIV/0!</v>
      </c>
    </row>
    <row r="381" spans="1:10" s="6" customFormat="1" ht="63.75" customHeight="1">
      <c r="A381" s="70"/>
      <c r="B381" s="84"/>
      <c r="C381" s="71"/>
      <c r="D381" s="18" t="s">
        <v>7</v>
      </c>
      <c r="E381" s="18">
        <v>0</v>
      </c>
      <c r="F381" s="18">
        <v>0</v>
      </c>
      <c r="G381" s="18">
        <v>0</v>
      </c>
      <c r="H381" s="18">
        <v>0</v>
      </c>
      <c r="I381" s="28">
        <v>0</v>
      </c>
      <c r="J381" s="28" t="e">
        <f t="shared" si="32"/>
        <v>#DIV/0!</v>
      </c>
    </row>
    <row r="382" spans="1:10" s="6" customFormat="1" ht="96" customHeight="1">
      <c r="A382" s="70"/>
      <c r="B382" s="84"/>
      <c r="C382" s="71"/>
      <c r="D382" s="29" t="s">
        <v>190</v>
      </c>
      <c r="E382" s="18">
        <v>0</v>
      </c>
      <c r="F382" s="18">
        <v>0</v>
      </c>
      <c r="G382" s="18">
        <v>0</v>
      </c>
      <c r="H382" s="18">
        <v>0</v>
      </c>
      <c r="I382" s="28">
        <v>0</v>
      </c>
      <c r="J382" s="28" t="e">
        <f t="shared" si="32"/>
        <v>#DIV/0!</v>
      </c>
    </row>
    <row r="383" spans="1:10" s="6" customFormat="1" ht="46.5" customHeight="1">
      <c r="A383" s="70"/>
      <c r="B383" s="84"/>
      <c r="C383" s="71"/>
      <c r="D383" s="18" t="s">
        <v>8</v>
      </c>
      <c r="E383" s="18">
        <v>0</v>
      </c>
      <c r="F383" s="18">
        <v>0</v>
      </c>
      <c r="G383" s="18">
        <v>0</v>
      </c>
      <c r="H383" s="18">
        <v>0</v>
      </c>
      <c r="I383" s="28">
        <v>0</v>
      </c>
      <c r="J383" s="28" t="e">
        <f t="shared" si="32"/>
        <v>#DIV/0!</v>
      </c>
    </row>
    <row r="384" spans="1:10" s="6" customFormat="1" ht="60" customHeight="1">
      <c r="A384" s="70"/>
      <c r="B384" s="84"/>
      <c r="C384" s="71"/>
      <c r="D384" s="18" t="s">
        <v>9</v>
      </c>
      <c r="E384" s="18">
        <v>0</v>
      </c>
      <c r="F384" s="18">
        <v>0</v>
      </c>
      <c r="G384" s="18">
        <v>0</v>
      </c>
      <c r="H384" s="18">
        <v>0</v>
      </c>
      <c r="I384" s="28">
        <v>0</v>
      </c>
      <c r="J384" s="28" t="e">
        <f t="shared" si="32"/>
        <v>#DIV/0!</v>
      </c>
    </row>
    <row r="385" spans="1:10" s="6" customFormat="1" ht="18.75" customHeight="1">
      <c r="A385" s="70"/>
      <c r="B385" s="84"/>
      <c r="C385" s="71" t="s">
        <v>12</v>
      </c>
      <c r="D385" s="18" t="s">
        <v>5</v>
      </c>
      <c r="E385" s="18">
        <f>E386+E388+E390+E391</f>
        <v>0</v>
      </c>
      <c r="F385" s="18">
        <f>F386+F388+F390+F391</f>
        <v>0</v>
      </c>
      <c r="G385" s="18">
        <f>G386+G388+G390+G391</f>
        <v>0</v>
      </c>
      <c r="H385" s="18">
        <f>H386+H388+H390+H391</f>
        <v>0</v>
      </c>
      <c r="I385" s="28">
        <v>0</v>
      </c>
      <c r="J385" s="28" t="e">
        <f t="shared" si="32"/>
        <v>#DIV/0!</v>
      </c>
    </row>
    <row r="386" spans="1:10" s="6" customFormat="1" ht="26.25" customHeight="1">
      <c r="A386" s="70"/>
      <c r="B386" s="84"/>
      <c r="C386" s="71"/>
      <c r="D386" s="18" t="s">
        <v>6</v>
      </c>
      <c r="E386" s="18">
        <v>0</v>
      </c>
      <c r="F386" s="18">
        <v>0</v>
      </c>
      <c r="G386" s="18">
        <v>0</v>
      </c>
      <c r="H386" s="18">
        <v>0</v>
      </c>
      <c r="I386" s="28">
        <v>0</v>
      </c>
      <c r="J386" s="28" t="e">
        <f t="shared" si="32"/>
        <v>#DIV/0!</v>
      </c>
    </row>
    <row r="387" spans="1:10" s="6" customFormat="1" ht="79.5" customHeight="1">
      <c r="A387" s="70"/>
      <c r="B387" s="84"/>
      <c r="C387" s="71"/>
      <c r="D387" s="29" t="s">
        <v>189</v>
      </c>
      <c r="E387" s="18">
        <v>0</v>
      </c>
      <c r="F387" s="18">
        <v>0</v>
      </c>
      <c r="G387" s="18">
        <v>0</v>
      </c>
      <c r="H387" s="18">
        <v>0</v>
      </c>
      <c r="I387" s="28">
        <v>0</v>
      </c>
      <c r="J387" s="28" t="e">
        <f t="shared" si="32"/>
        <v>#DIV/0!</v>
      </c>
    </row>
    <row r="388" spans="1:10" s="6" customFormat="1" ht="56.25">
      <c r="A388" s="70"/>
      <c r="B388" s="84"/>
      <c r="C388" s="71"/>
      <c r="D388" s="18" t="s">
        <v>7</v>
      </c>
      <c r="E388" s="18">
        <v>0</v>
      </c>
      <c r="F388" s="18">
        <v>0</v>
      </c>
      <c r="G388" s="18">
        <v>0</v>
      </c>
      <c r="H388" s="18">
        <v>0</v>
      </c>
      <c r="I388" s="28">
        <v>0</v>
      </c>
      <c r="J388" s="28" t="e">
        <f t="shared" si="32"/>
        <v>#DIV/0!</v>
      </c>
    </row>
    <row r="389" spans="1:10" s="6" customFormat="1" ht="93.75" customHeight="1">
      <c r="A389" s="70"/>
      <c r="B389" s="84"/>
      <c r="C389" s="71"/>
      <c r="D389" s="29" t="s">
        <v>190</v>
      </c>
      <c r="E389" s="18">
        <v>0</v>
      </c>
      <c r="F389" s="18">
        <v>0</v>
      </c>
      <c r="G389" s="18">
        <v>0</v>
      </c>
      <c r="H389" s="18">
        <v>0</v>
      </c>
      <c r="I389" s="28">
        <v>0</v>
      </c>
      <c r="J389" s="28" t="e">
        <f t="shared" si="32"/>
        <v>#DIV/0!</v>
      </c>
    </row>
    <row r="390" spans="1:10" s="6" customFormat="1" ht="48" customHeight="1">
      <c r="A390" s="70"/>
      <c r="B390" s="84"/>
      <c r="C390" s="71"/>
      <c r="D390" s="18" t="s">
        <v>8</v>
      </c>
      <c r="E390" s="18">
        <v>0</v>
      </c>
      <c r="F390" s="18">
        <v>0</v>
      </c>
      <c r="G390" s="18">
        <v>0</v>
      </c>
      <c r="H390" s="18">
        <v>0</v>
      </c>
      <c r="I390" s="28">
        <v>0</v>
      </c>
      <c r="J390" s="28" t="e">
        <f t="shared" si="32"/>
        <v>#DIV/0!</v>
      </c>
    </row>
    <row r="391" spans="1:10" s="6" customFormat="1" ht="56.25">
      <c r="A391" s="70"/>
      <c r="B391" s="84"/>
      <c r="C391" s="71"/>
      <c r="D391" s="18" t="s">
        <v>9</v>
      </c>
      <c r="E391" s="18">
        <v>0</v>
      </c>
      <c r="F391" s="18">
        <v>0</v>
      </c>
      <c r="G391" s="18">
        <v>0</v>
      </c>
      <c r="H391" s="18">
        <v>0</v>
      </c>
      <c r="I391" s="28">
        <v>0</v>
      </c>
      <c r="J391" s="28" t="e">
        <f t="shared" si="32"/>
        <v>#DIV/0!</v>
      </c>
    </row>
    <row r="392" spans="1:10" s="6" customFormat="1" ht="1.5" customHeight="1">
      <c r="A392" s="70"/>
      <c r="B392" s="84"/>
      <c r="C392" s="71"/>
      <c r="D392" s="18" t="s">
        <v>5</v>
      </c>
      <c r="E392" s="18">
        <f>E393+E394+E395+E396</f>
        <v>0</v>
      </c>
      <c r="F392" s="18">
        <f>F393+F394+F395+F396</f>
        <v>0</v>
      </c>
      <c r="G392" s="18">
        <f>G393+G394+G395+G396</f>
        <v>0</v>
      </c>
      <c r="H392" s="18">
        <f>H393+H394+H395+H396</f>
        <v>0</v>
      </c>
      <c r="I392" s="28"/>
      <c r="J392" s="28" t="e">
        <f t="shared" si="32"/>
        <v>#DIV/0!</v>
      </c>
    </row>
    <row r="393" spans="1:10" s="6" customFormat="1" ht="24" customHeight="1" hidden="1">
      <c r="A393" s="70"/>
      <c r="B393" s="84"/>
      <c r="C393" s="71"/>
      <c r="D393" s="18" t="s">
        <v>6</v>
      </c>
      <c r="E393" s="18">
        <v>0</v>
      </c>
      <c r="F393" s="18">
        <v>0</v>
      </c>
      <c r="G393" s="18">
        <v>0</v>
      </c>
      <c r="H393" s="18">
        <v>0</v>
      </c>
      <c r="I393" s="28"/>
      <c r="J393" s="28" t="e">
        <f t="shared" si="32"/>
        <v>#DIV/0!</v>
      </c>
    </row>
    <row r="394" spans="1:10" s="6" customFormat="1" ht="56.25" customHeight="1" hidden="1">
      <c r="A394" s="70"/>
      <c r="B394" s="84"/>
      <c r="C394" s="71"/>
      <c r="D394" s="18" t="s">
        <v>7</v>
      </c>
      <c r="E394" s="18">
        <v>0</v>
      </c>
      <c r="F394" s="18">
        <v>0</v>
      </c>
      <c r="G394" s="18">
        <v>0</v>
      </c>
      <c r="H394" s="18">
        <v>0</v>
      </c>
      <c r="I394" s="28"/>
      <c r="J394" s="28" t="e">
        <f t="shared" si="32"/>
        <v>#DIV/0!</v>
      </c>
    </row>
    <row r="395" spans="1:10" s="6" customFormat="1" ht="56.25" customHeight="1" hidden="1">
      <c r="A395" s="70"/>
      <c r="B395" s="84"/>
      <c r="C395" s="71"/>
      <c r="D395" s="18" t="s">
        <v>8</v>
      </c>
      <c r="E395" s="18">
        <v>0</v>
      </c>
      <c r="F395" s="18">
        <v>0</v>
      </c>
      <c r="G395" s="18">
        <v>0</v>
      </c>
      <c r="H395" s="18">
        <v>0</v>
      </c>
      <c r="I395" s="28"/>
      <c r="J395" s="28" t="e">
        <f t="shared" si="32"/>
        <v>#DIV/0!</v>
      </c>
    </row>
    <row r="396" spans="1:10" s="6" customFormat="1" ht="56.25" customHeight="1" hidden="1">
      <c r="A396" s="70"/>
      <c r="B396" s="84"/>
      <c r="C396" s="71"/>
      <c r="D396" s="18" t="s">
        <v>9</v>
      </c>
      <c r="E396" s="18">
        <v>0</v>
      </c>
      <c r="F396" s="18">
        <v>0</v>
      </c>
      <c r="G396" s="18">
        <v>0</v>
      </c>
      <c r="H396" s="18">
        <v>0</v>
      </c>
      <c r="I396" s="28"/>
      <c r="J396" s="28" t="e">
        <f t="shared" si="32"/>
        <v>#DIV/0!</v>
      </c>
    </row>
    <row r="397" spans="1:10" s="6" customFormat="1" ht="18.75" customHeight="1" hidden="1">
      <c r="A397" s="70" t="s">
        <v>79</v>
      </c>
      <c r="B397" s="84"/>
      <c r="C397" s="71"/>
      <c r="D397" s="18" t="s">
        <v>5</v>
      </c>
      <c r="E397" s="18">
        <f>E398+E399+E400+E401</f>
        <v>0</v>
      </c>
      <c r="F397" s="18">
        <f>F398+F399+F400+F401</f>
        <v>0</v>
      </c>
      <c r="G397" s="18">
        <f>G398+G399+G400+G401</f>
        <v>0</v>
      </c>
      <c r="H397" s="18">
        <f>H398+H399+H400+H401</f>
        <v>0</v>
      </c>
      <c r="I397" s="28"/>
      <c r="J397" s="28" t="e">
        <f t="shared" si="32"/>
        <v>#DIV/0!</v>
      </c>
    </row>
    <row r="398" spans="1:10" s="6" customFormat="1" ht="48" customHeight="1" hidden="1">
      <c r="A398" s="70"/>
      <c r="B398" s="84"/>
      <c r="C398" s="71"/>
      <c r="D398" s="18" t="s">
        <v>6</v>
      </c>
      <c r="E398" s="18">
        <v>0</v>
      </c>
      <c r="F398" s="18">
        <v>0</v>
      </c>
      <c r="G398" s="18">
        <v>0</v>
      </c>
      <c r="H398" s="18">
        <v>0</v>
      </c>
      <c r="I398" s="28"/>
      <c r="J398" s="28" t="e">
        <f t="shared" si="32"/>
        <v>#DIV/0!</v>
      </c>
    </row>
    <row r="399" spans="1:10" s="6" customFormat="1" ht="56.25" hidden="1">
      <c r="A399" s="70"/>
      <c r="B399" s="84"/>
      <c r="C399" s="71"/>
      <c r="D399" s="18" t="s">
        <v>7</v>
      </c>
      <c r="E399" s="18">
        <v>0</v>
      </c>
      <c r="F399" s="18">
        <v>0</v>
      </c>
      <c r="G399" s="18">
        <v>0</v>
      </c>
      <c r="H399" s="18">
        <v>0</v>
      </c>
      <c r="I399" s="28"/>
      <c r="J399" s="28" t="e">
        <f t="shared" si="32"/>
        <v>#DIV/0!</v>
      </c>
    </row>
    <row r="400" spans="1:10" s="6" customFormat="1" ht="37.5" hidden="1">
      <c r="A400" s="70"/>
      <c r="B400" s="84"/>
      <c r="C400" s="71"/>
      <c r="D400" s="18" t="s">
        <v>8</v>
      </c>
      <c r="E400" s="18">
        <v>0</v>
      </c>
      <c r="F400" s="18">
        <v>0</v>
      </c>
      <c r="G400" s="18">
        <v>0</v>
      </c>
      <c r="H400" s="18">
        <v>0</v>
      </c>
      <c r="I400" s="28"/>
      <c r="J400" s="28" t="e">
        <f t="shared" si="32"/>
        <v>#DIV/0!</v>
      </c>
    </row>
    <row r="401" spans="1:10" s="6" customFormat="1" ht="56.25" hidden="1">
      <c r="A401" s="70"/>
      <c r="B401" s="84"/>
      <c r="C401" s="71"/>
      <c r="D401" s="18" t="s">
        <v>9</v>
      </c>
      <c r="E401" s="18">
        <v>0</v>
      </c>
      <c r="F401" s="18">
        <v>0</v>
      </c>
      <c r="G401" s="18">
        <v>0</v>
      </c>
      <c r="H401" s="18">
        <v>0</v>
      </c>
      <c r="I401" s="28"/>
      <c r="J401" s="28" t="e">
        <f t="shared" si="32"/>
        <v>#DIV/0!</v>
      </c>
    </row>
    <row r="402" spans="1:10" s="6" customFormat="1" ht="18.75" customHeight="1">
      <c r="A402" s="70" t="s">
        <v>184</v>
      </c>
      <c r="B402" s="84" t="s">
        <v>175</v>
      </c>
      <c r="C402" s="71" t="s">
        <v>12</v>
      </c>
      <c r="D402" s="18" t="s">
        <v>5</v>
      </c>
      <c r="E402" s="18">
        <f>E403+E405+E407+E408</f>
        <v>4222.6</v>
      </c>
      <c r="F402" s="18">
        <f>F403+F405+F407+F408</f>
        <v>4222.6</v>
      </c>
      <c r="G402" s="18">
        <f>G403+G405+G407+G408</f>
        <v>3166.5</v>
      </c>
      <c r="H402" s="18">
        <f>H403+H405+H407+H408</f>
        <v>3166.5</v>
      </c>
      <c r="I402" s="28">
        <f>G402/E402*100</f>
        <v>74.98934305877894</v>
      </c>
      <c r="J402" s="28">
        <f t="shared" si="32"/>
        <v>74.98934305877894</v>
      </c>
    </row>
    <row r="403" spans="1:10" ht="29.25" customHeight="1">
      <c r="A403" s="70"/>
      <c r="B403" s="84"/>
      <c r="C403" s="71"/>
      <c r="D403" s="18" t="s">
        <v>6</v>
      </c>
      <c r="E403" s="18">
        <v>4222.6</v>
      </c>
      <c r="F403" s="18">
        <v>4222.6</v>
      </c>
      <c r="G403" s="18">
        <v>3166.5</v>
      </c>
      <c r="H403" s="18">
        <v>3166.5</v>
      </c>
      <c r="I403" s="28">
        <f>G403/E403*100</f>
        <v>74.98934305877894</v>
      </c>
      <c r="J403" s="28">
        <f t="shared" si="32"/>
        <v>74.98934305877894</v>
      </c>
    </row>
    <row r="404" spans="1:10" ht="76.5" customHeight="1">
      <c r="A404" s="70"/>
      <c r="B404" s="84"/>
      <c r="C404" s="71"/>
      <c r="D404" s="29" t="s">
        <v>189</v>
      </c>
      <c r="E404" s="18">
        <v>0</v>
      </c>
      <c r="F404" s="18">
        <v>0</v>
      </c>
      <c r="G404" s="18">
        <v>0</v>
      </c>
      <c r="H404" s="18">
        <v>0</v>
      </c>
      <c r="I404" s="28">
        <v>0</v>
      </c>
      <c r="J404" s="28" t="e">
        <f t="shared" si="32"/>
        <v>#DIV/0!</v>
      </c>
    </row>
    <row r="405" spans="1:10" ht="56.25">
      <c r="A405" s="70"/>
      <c r="B405" s="84"/>
      <c r="C405" s="71"/>
      <c r="D405" s="18" t="s">
        <v>7</v>
      </c>
      <c r="E405" s="18">
        <v>0</v>
      </c>
      <c r="F405" s="18">
        <v>0</v>
      </c>
      <c r="G405" s="18">
        <v>0</v>
      </c>
      <c r="H405" s="18">
        <v>0</v>
      </c>
      <c r="I405" s="28">
        <v>0</v>
      </c>
      <c r="J405" s="28" t="e">
        <f t="shared" si="32"/>
        <v>#DIV/0!</v>
      </c>
    </row>
    <row r="406" spans="1:10" ht="94.5" customHeight="1">
      <c r="A406" s="70"/>
      <c r="B406" s="84"/>
      <c r="C406" s="71"/>
      <c r="D406" s="29" t="s">
        <v>190</v>
      </c>
      <c r="E406" s="18">
        <v>0</v>
      </c>
      <c r="F406" s="18">
        <v>0</v>
      </c>
      <c r="G406" s="18">
        <v>0</v>
      </c>
      <c r="H406" s="18">
        <v>0</v>
      </c>
      <c r="I406" s="28">
        <v>0</v>
      </c>
      <c r="J406" s="28" t="e">
        <f t="shared" si="32"/>
        <v>#DIV/0!</v>
      </c>
    </row>
    <row r="407" spans="1:10" ht="42.75" customHeight="1">
      <c r="A407" s="70"/>
      <c r="B407" s="84"/>
      <c r="C407" s="71"/>
      <c r="D407" s="18" t="s">
        <v>8</v>
      </c>
      <c r="E407" s="18">
        <v>0</v>
      </c>
      <c r="F407" s="18">
        <v>0</v>
      </c>
      <c r="G407" s="18">
        <v>0</v>
      </c>
      <c r="H407" s="18">
        <v>0</v>
      </c>
      <c r="I407" s="28">
        <v>0</v>
      </c>
      <c r="J407" s="28" t="e">
        <f t="shared" si="32"/>
        <v>#DIV/0!</v>
      </c>
    </row>
    <row r="408" spans="1:10" ht="249.75" customHeight="1">
      <c r="A408" s="70"/>
      <c r="B408" s="84"/>
      <c r="C408" s="71"/>
      <c r="D408" s="18" t="s">
        <v>9</v>
      </c>
      <c r="E408" s="18">
        <v>0</v>
      </c>
      <c r="F408" s="18">
        <v>0</v>
      </c>
      <c r="G408" s="18">
        <v>0</v>
      </c>
      <c r="H408" s="18">
        <v>0</v>
      </c>
      <c r="I408" s="28">
        <v>0</v>
      </c>
      <c r="J408" s="28" t="e">
        <f t="shared" si="32"/>
        <v>#DIV/0!</v>
      </c>
    </row>
    <row r="409" spans="1:10" ht="18.75" customHeight="1">
      <c r="A409" s="70" t="s">
        <v>79</v>
      </c>
      <c r="B409" s="84" t="s">
        <v>176</v>
      </c>
      <c r="C409" s="71" t="s">
        <v>12</v>
      </c>
      <c r="D409" s="18" t="s">
        <v>5</v>
      </c>
      <c r="E409" s="18">
        <f>E410+E412+E414+E415</f>
        <v>1800</v>
      </c>
      <c r="F409" s="18">
        <f>F410+F412+F414+F415</f>
        <v>1800</v>
      </c>
      <c r="G409" s="18">
        <f>G410+G412+G414+G415</f>
        <v>0</v>
      </c>
      <c r="H409" s="18">
        <f>H410+H412+H414+H415</f>
        <v>0</v>
      </c>
      <c r="I409" s="28">
        <v>0</v>
      </c>
      <c r="J409" s="28">
        <f t="shared" si="32"/>
        <v>0</v>
      </c>
    </row>
    <row r="410" spans="1:10" ht="30.75" customHeight="1">
      <c r="A410" s="70"/>
      <c r="B410" s="84"/>
      <c r="C410" s="71"/>
      <c r="D410" s="18" t="s">
        <v>6</v>
      </c>
      <c r="E410" s="18">
        <v>1800</v>
      </c>
      <c r="F410" s="18">
        <v>1800</v>
      </c>
      <c r="G410" s="18">
        <v>0</v>
      </c>
      <c r="H410" s="18">
        <v>0</v>
      </c>
      <c r="I410" s="28">
        <v>0</v>
      </c>
      <c r="J410" s="28">
        <f t="shared" si="32"/>
        <v>0</v>
      </c>
    </row>
    <row r="411" spans="1:10" ht="79.5" customHeight="1">
      <c r="A411" s="70"/>
      <c r="B411" s="84"/>
      <c r="C411" s="71"/>
      <c r="D411" s="29" t="s">
        <v>189</v>
      </c>
      <c r="E411" s="18">
        <v>0</v>
      </c>
      <c r="F411" s="18">
        <v>0</v>
      </c>
      <c r="G411" s="18">
        <v>0</v>
      </c>
      <c r="H411" s="18">
        <v>0</v>
      </c>
      <c r="I411" s="28">
        <v>0</v>
      </c>
      <c r="J411" s="28" t="e">
        <f t="shared" si="32"/>
        <v>#DIV/0!</v>
      </c>
    </row>
    <row r="412" spans="1:10" ht="56.25">
      <c r="A412" s="70"/>
      <c r="B412" s="84"/>
      <c r="C412" s="71"/>
      <c r="D412" s="18" t="s">
        <v>7</v>
      </c>
      <c r="E412" s="18">
        <v>0</v>
      </c>
      <c r="F412" s="18">
        <v>0</v>
      </c>
      <c r="G412" s="18">
        <v>0</v>
      </c>
      <c r="H412" s="18">
        <v>0</v>
      </c>
      <c r="I412" s="28">
        <v>0</v>
      </c>
      <c r="J412" s="28" t="e">
        <f t="shared" si="32"/>
        <v>#DIV/0!</v>
      </c>
    </row>
    <row r="413" spans="1:10" ht="97.5" customHeight="1">
      <c r="A413" s="70"/>
      <c r="B413" s="84"/>
      <c r="C413" s="71"/>
      <c r="D413" s="29" t="s">
        <v>190</v>
      </c>
      <c r="E413" s="18">
        <v>0</v>
      </c>
      <c r="F413" s="18">
        <v>0</v>
      </c>
      <c r="G413" s="18">
        <v>0</v>
      </c>
      <c r="H413" s="18">
        <v>0</v>
      </c>
      <c r="I413" s="28">
        <v>0</v>
      </c>
      <c r="J413" s="28" t="e">
        <f t="shared" si="32"/>
        <v>#DIV/0!</v>
      </c>
    </row>
    <row r="414" spans="1:10" ht="48" customHeight="1">
      <c r="A414" s="70"/>
      <c r="B414" s="84"/>
      <c r="C414" s="71"/>
      <c r="D414" s="18" t="s">
        <v>8</v>
      </c>
      <c r="E414" s="18">
        <v>0</v>
      </c>
      <c r="F414" s="18">
        <v>0</v>
      </c>
      <c r="G414" s="18">
        <v>0</v>
      </c>
      <c r="H414" s="18">
        <v>0</v>
      </c>
      <c r="I414" s="28">
        <v>0</v>
      </c>
      <c r="J414" s="28" t="e">
        <f t="shared" si="32"/>
        <v>#DIV/0!</v>
      </c>
    </row>
    <row r="415" spans="1:10" ht="66.75" customHeight="1">
      <c r="A415" s="70"/>
      <c r="B415" s="84"/>
      <c r="C415" s="71"/>
      <c r="D415" s="18" t="s">
        <v>9</v>
      </c>
      <c r="E415" s="18">
        <v>0</v>
      </c>
      <c r="F415" s="18">
        <v>0</v>
      </c>
      <c r="G415" s="18">
        <v>0</v>
      </c>
      <c r="H415" s="18">
        <v>0</v>
      </c>
      <c r="I415" s="28">
        <v>0</v>
      </c>
      <c r="J415" s="28" t="e">
        <f t="shared" si="32"/>
        <v>#DIV/0!</v>
      </c>
    </row>
    <row r="416" spans="1:10" ht="18.75" customHeight="1">
      <c r="A416" s="70" t="s">
        <v>80</v>
      </c>
      <c r="B416" s="72" t="s">
        <v>81</v>
      </c>
      <c r="C416" s="71" t="s">
        <v>11</v>
      </c>
      <c r="D416" s="18" t="s">
        <v>5</v>
      </c>
      <c r="E416" s="34">
        <f>E417+E419+E421+E422</f>
        <v>7500</v>
      </c>
      <c r="F416" s="34">
        <f>F417+F419+F421+F422</f>
        <v>7500</v>
      </c>
      <c r="G416" s="34">
        <f>G417+G419+G421+G422</f>
        <v>5000</v>
      </c>
      <c r="H416" s="34">
        <f>H417+H419+H421+H422</f>
        <v>5000</v>
      </c>
      <c r="I416" s="28">
        <f>G416/E416*100</f>
        <v>66.66666666666666</v>
      </c>
      <c r="J416" s="28">
        <f t="shared" si="32"/>
        <v>66.66666666666666</v>
      </c>
    </row>
    <row r="417" spans="1:10" ht="27.75" customHeight="1">
      <c r="A417" s="70"/>
      <c r="B417" s="72"/>
      <c r="C417" s="71"/>
      <c r="D417" s="18" t="s">
        <v>6</v>
      </c>
      <c r="E417" s="18">
        <v>7500</v>
      </c>
      <c r="F417" s="18">
        <v>7500</v>
      </c>
      <c r="G417" s="18">
        <v>5000</v>
      </c>
      <c r="H417" s="18">
        <v>5000</v>
      </c>
      <c r="I417" s="28">
        <f>G417/E417*100</f>
        <v>66.66666666666666</v>
      </c>
      <c r="J417" s="28">
        <f t="shared" si="32"/>
        <v>66.66666666666666</v>
      </c>
    </row>
    <row r="418" spans="1:10" ht="72.75" customHeight="1">
      <c r="A418" s="70"/>
      <c r="B418" s="72"/>
      <c r="C418" s="71"/>
      <c r="D418" s="29" t="s">
        <v>189</v>
      </c>
      <c r="E418" s="18">
        <v>0</v>
      </c>
      <c r="F418" s="18">
        <v>0</v>
      </c>
      <c r="G418" s="18">
        <v>0</v>
      </c>
      <c r="H418" s="18">
        <v>0</v>
      </c>
      <c r="I418" s="28">
        <v>0</v>
      </c>
      <c r="J418" s="28" t="e">
        <f t="shared" si="32"/>
        <v>#DIV/0!</v>
      </c>
    </row>
    <row r="419" spans="1:10" ht="56.25">
      <c r="A419" s="70"/>
      <c r="B419" s="72"/>
      <c r="C419" s="71"/>
      <c r="D419" s="18" t="s">
        <v>7</v>
      </c>
      <c r="E419" s="18">
        <v>0</v>
      </c>
      <c r="F419" s="18">
        <v>0</v>
      </c>
      <c r="G419" s="18">
        <v>0</v>
      </c>
      <c r="H419" s="18">
        <v>0</v>
      </c>
      <c r="I419" s="28">
        <v>0</v>
      </c>
      <c r="J419" s="28" t="e">
        <f t="shared" si="32"/>
        <v>#DIV/0!</v>
      </c>
    </row>
    <row r="420" spans="1:10" ht="94.5" customHeight="1">
      <c r="A420" s="70"/>
      <c r="B420" s="72"/>
      <c r="C420" s="71"/>
      <c r="D420" s="29" t="s">
        <v>190</v>
      </c>
      <c r="E420" s="18">
        <v>0</v>
      </c>
      <c r="F420" s="18">
        <v>0</v>
      </c>
      <c r="G420" s="18">
        <v>0</v>
      </c>
      <c r="H420" s="18">
        <v>0</v>
      </c>
      <c r="I420" s="28">
        <v>0</v>
      </c>
      <c r="J420" s="28" t="e">
        <f t="shared" si="32"/>
        <v>#DIV/0!</v>
      </c>
    </row>
    <row r="421" spans="1:10" ht="42" customHeight="1">
      <c r="A421" s="70"/>
      <c r="B421" s="72"/>
      <c r="C421" s="71"/>
      <c r="D421" s="18" t="s">
        <v>8</v>
      </c>
      <c r="E421" s="18">
        <v>0</v>
      </c>
      <c r="F421" s="18">
        <v>0</v>
      </c>
      <c r="G421" s="18">
        <v>0</v>
      </c>
      <c r="H421" s="18">
        <v>0</v>
      </c>
      <c r="I421" s="28">
        <v>0</v>
      </c>
      <c r="J421" s="28" t="e">
        <f t="shared" si="32"/>
        <v>#DIV/0!</v>
      </c>
    </row>
    <row r="422" spans="1:10" ht="97.5" customHeight="1">
      <c r="A422" s="70"/>
      <c r="B422" s="72"/>
      <c r="C422" s="71"/>
      <c r="D422" s="18" t="s">
        <v>9</v>
      </c>
      <c r="E422" s="18">
        <v>0</v>
      </c>
      <c r="F422" s="18">
        <v>0</v>
      </c>
      <c r="G422" s="18">
        <v>0</v>
      </c>
      <c r="H422" s="18">
        <v>0</v>
      </c>
      <c r="I422" s="28">
        <v>0</v>
      </c>
      <c r="J422" s="28" t="e">
        <f t="shared" si="32"/>
        <v>#DIV/0!</v>
      </c>
    </row>
    <row r="423" spans="1:10" ht="18.75" customHeight="1">
      <c r="A423" s="70" t="s">
        <v>82</v>
      </c>
      <c r="B423" s="72" t="s">
        <v>185</v>
      </c>
      <c r="C423" s="71" t="s">
        <v>13</v>
      </c>
      <c r="D423" s="18" t="s">
        <v>5</v>
      </c>
      <c r="E423" s="18">
        <f>E424+E426+E428+E429</f>
        <v>140228.9</v>
      </c>
      <c r="F423" s="18">
        <f>F424+F426+F428+F429</f>
        <v>50000</v>
      </c>
      <c r="G423" s="18">
        <f>G424+G426+G428+G429</f>
        <v>21820.5</v>
      </c>
      <c r="H423" s="18">
        <f>H424+H426+H428+H429</f>
        <v>21820.5</v>
      </c>
      <c r="I423" s="28">
        <v>0</v>
      </c>
      <c r="J423" s="28">
        <f t="shared" si="32"/>
        <v>43.641000000000005</v>
      </c>
    </row>
    <row r="424" spans="1:10" ht="30.75" customHeight="1">
      <c r="A424" s="70"/>
      <c r="B424" s="72"/>
      <c r="C424" s="71"/>
      <c r="D424" s="18" t="s">
        <v>6</v>
      </c>
      <c r="E424" s="18">
        <v>50000</v>
      </c>
      <c r="F424" s="18">
        <v>50000</v>
      </c>
      <c r="G424" s="18">
        <v>21820.5</v>
      </c>
      <c r="H424" s="18">
        <v>21820.5</v>
      </c>
      <c r="I424" s="28">
        <v>0</v>
      </c>
      <c r="J424" s="28">
        <f t="shared" si="32"/>
        <v>43.641000000000005</v>
      </c>
    </row>
    <row r="425" spans="1:10" ht="78.75" customHeight="1">
      <c r="A425" s="70"/>
      <c r="B425" s="72"/>
      <c r="C425" s="71"/>
      <c r="D425" s="29" t="s">
        <v>189</v>
      </c>
      <c r="E425" s="18">
        <v>50000</v>
      </c>
      <c r="F425" s="18">
        <v>0</v>
      </c>
      <c r="G425" s="18">
        <v>0</v>
      </c>
      <c r="H425" s="18">
        <v>0</v>
      </c>
      <c r="I425" s="28">
        <v>0</v>
      </c>
      <c r="J425" s="28" t="e">
        <f t="shared" si="32"/>
        <v>#DIV/0!</v>
      </c>
    </row>
    <row r="426" spans="1:10" ht="56.25">
      <c r="A426" s="70"/>
      <c r="B426" s="72"/>
      <c r="C426" s="71"/>
      <c r="D426" s="18" t="s">
        <v>7</v>
      </c>
      <c r="E426" s="18">
        <v>90228.9</v>
      </c>
      <c r="F426" s="18">
        <v>0</v>
      </c>
      <c r="G426" s="18">
        <v>0</v>
      </c>
      <c r="H426" s="18">
        <v>0</v>
      </c>
      <c r="I426" s="28">
        <v>0</v>
      </c>
      <c r="J426" s="28" t="e">
        <f t="shared" si="32"/>
        <v>#DIV/0!</v>
      </c>
    </row>
    <row r="427" spans="1:10" ht="93.75" customHeight="1">
      <c r="A427" s="70"/>
      <c r="B427" s="72"/>
      <c r="C427" s="71"/>
      <c r="D427" s="29" t="s">
        <v>190</v>
      </c>
      <c r="E427" s="18">
        <v>90228.9</v>
      </c>
      <c r="F427" s="18">
        <v>0</v>
      </c>
      <c r="G427" s="18">
        <v>0</v>
      </c>
      <c r="H427" s="18">
        <v>0</v>
      </c>
      <c r="I427" s="28">
        <v>0</v>
      </c>
      <c r="J427" s="28" t="e">
        <f t="shared" si="32"/>
        <v>#DIV/0!</v>
      </c>
    </row>
    <row r="428" spans="1:10" ht="46.5" customHeight="1">
      <c r="A428" s="70"/>
      <c r="B428" s="72"/>
      <c r="C428" s="71"/>
      <c r="D428" s="18" t="s">
        <v>8</v>
      </c>
      <c r="E428" s="18">
        <v>0</v>
      </c>
      <c r="F428" s="18">
        <v>0</v>
      </c>
      <c r="G428" s="18">
        <v>0</v>
      </c>
      <c r="H428" s="18">
        <v>0</v>
      </c>
      <c r="I428" s="28">
        <v>0</v>
      </c>
      <c r="J428" s="28" t="e">
        <f t="shared" si="32"/>
        <v>#DIV/0!</v>
      </c>
    </row>
    <row r="429" spans="1:10" ht="56.25">
      <c r="A429" s="70"/>
      <c r="B429" s="72"/>
      <c r="C429" s="71"/>
      <c r="D429" s="18" t="s">
        <v>9</v>
      </c>
      <c r="E429" s="18">
        <v>0</v>
      </c>
      <c r="F429" s="18">
        <v>0</v>
      </c>
      <c r="G429" s="18">
        <v>0</v>
      </c>
      <c r="H429" s="18">
        <v>0</v>
      </c>
      <c r="I429" s="28">
        <v>0</v>
      </c>
      <c r="J429" s="28" t="e">
        <f t="shared" si="32"/>
        <v>#DIV/0!</v>
      </c>
    </row>
    <row r="430" spans="1:10" ht="18.75" customHeight="1">
      <c r="A430" s="70" t="s">
        <v>83</v>
      </c>
      <c r="B430" s="72" t="s">
        <v>84</v>
      </c>
      <c r="C430" s="71" t="s">
        <v>13</v>
      </c>
      <c r="D430" s="7" t="s">
        <v>5</v>
      </c>
      <c r="E430" s="7">
        <f>E431+E433+E435+E436</f>
        <v>10724.6</v>
      </c>
      <c r="F430" s="7">
        <f>F431+F433+F435+F436</f>
        <v>10724.6</v>
      </c>
      <c r="G430" s="7">
        <f>G431+G433+G435+G436</f>
        <v>8235.8</v>
      </c>
      <c r="H430" s="7">
        <f>H431+H433+H435+H436</f>
        <v>8235.8</v>
      </c>
      <c r="I430" s="28">
        <v>0</v>
      </c>
      <c r="J430" s="28">
        <f t="shared" si="32"/>
        <v>76.79354008541111</v>
      </c>
    </row>
    <row r="431" spans="1:10" ht="28.5" customHeight="1">
      <c r="A431" s="70"/>
      <c r="B431" s="72"/>
      <c r="C431" s="71"/>
      <c r="D431" s="18" t="s">
        <v>6</v>
      </c>
      <c r="E431" s="18">
        <v>274.6</v>
      </c>
      <c r="F431" s="18">
        <v>274.6</v>
      </c>
      <c r="G431" s="18">
        <v>0</v>
      </c>
      <c r="H431" s="18">
        <v>0</v>
      </c>
      <c r="I431" s="28">
        <v>0</v>
      </c>
      <c r="J431" s="28">
        <f t="shared" si="32"/>
        <v>0</v>
      </c>
    </row>
    <row r="432" spans="1:10" ht="79.5" customHeight="1">
      <c r="A432" s="70"/>
      <c r="B432" s="72"/>
      <c r="C432" s="71"/>
      <c r="D432" s="29" t="s">
        <v>189</v>
      </c>
      <c r="E432" s="18">
        <v>274.6</v>
      </c>
      <c r="F432" s="18">
        <v>274.6</v>
      </c>
      <c r="G432" s="18">
        <v>0</v>
      </c>
      <c r="H432" s="18">
        <v>0</v>
      </c>
      <c r="I432" s="28">
        <v>0</v>
      </c>
      <c r="J432" s="28">
        <f t="shared" si="32"/>
        <v>0</v>
      </c>
    </row>
    <row r="433" spans="1:10" ht="56.25">
      <c r="A433" s="70"/>
      <c r="B433" s="72"/>
      <c r="C433" s="71"/>
      <c r="D433" s="18" t="s">
        <v>7</v>
      </c>
      <c r="E433" s="18">
        <v>10450</v>
      </c>
      <c r="F433" s="18">
        <v>10450</v>
      </c>
      <c r="G433" s="18">
        <v>8235.8</v>
      </c>
      <c r="H433" s="18">
        <v>8235.8</v>
      </c>
      <c r="I433" s="28">
        <v>0</v>
      </c>
      <c r="J433" s="28">
        <f t="shared" si="32"/>
        <v>78.8114832535885</v>
      </c>
    </row>
    <row r="434" spans="1:10" ht="91.5" customHeight="1">
      <c r="A434" s="70"/>
      <c r="B434" s="72"/>
      <c r="C434" s="71"/>
      <c r="D434" s="29" t="s">
        <v>190</v>
      </c>
      <c r="E434" s="18">
        <v>10450</v>
      </c>
      <c r="F434" s="18">
        <v>10450</v>
      </c>
      <c r="G434" s="18">
        <v>8235.8</v>
      </c>
      <c r="H434" s="18">
        <v>8235.8</v>
      </c>
      <c r="I434" s="28">
        <v>0</v>
      </c>
      <c r="J434" s="28">
        <f t="shared" si="32"/>
        <v>78.8114832535885</v>
      </c>
    </row>
    <row r="435" spans="1:10" ht="41.25" customHeight="1">
      <c r="A435" s="70"/>
      <c r="B435" s="72"/>
      <c r="C435" s="71"/>
      <c r="D435" s="18" t="s">
        <v>8</v>
      </c>
      <c r="E435" s="18">
        <v>0</v>
      </c>
      <c r="F435" s="18">
        <v>0</v>
      </c>
      <c r="G435" s="18">
        <v>0</v>
      </c>
      <c r="H435" s="18">
        <v>0</v>
      </c>
      <c r="I435" s="28">
        <v>0</v>
      </c>
      <c r="J435" s="28" t="e">
        <f t="shared" si="32"/>
        <v>#DIV/0!</v>
      </c>
    </row>
    <row r="436" spans="1:10" ht="56.25">
      <c r="A436" s="70"/>
      <c r="B436" s="72"/>
      <c r="C436" s="71"/>
      <c r="D436" s="18" t="s">
        <v>9</v>
      </c>
      <c r="E436" s="18">
        <v>0</v>
      </c>
      <c r="F436" s="18">
        <v>0</v>
      </c>
      <c r="G436" s="18">
        <v>0</v>
      </c>
      <c r="H436" s="18">
        <v>0</v>
      </c>
      <c r="I436" s="28">
        <v>0</v>
      </c>
      <c r="J436" s="28" t="e">
        <f t="shared" si="32"/>
        <v>#DIV/0!</v>
      </c>
    </row>
    <row r="437" spans="1:10" ht="18.75" customHeight="1">
      <c r="A437" s="70" t="s">
        <v>85</v>
      </c>
      <c r="B437" s="72" t="s">
        <v>86</v>
      </c>
      <c r="C437" s="71" t="s">
        <v>13</v>
      </c>
      <c r="D437" s="18" t="s">
        <v>5</v>
      </c>
      <c r="E437" s="18">
        <f>E438+E440+E442+E443</f>
        <v>8000</v>
      </c>
      <c r="F437" s="18">
        <f>F438+F440+F442+F443</f>
        <v>8000</v>
      </c>
      <c r="G437" s="18">
        <f>G438+G440+G442+G443</f>
        <v>2767.5</v>
      </c>
      <c r="H437" s="18">
        <f>H438+H440+H442+H443</f>
        <v>2767.5</v>
      </c>
      <c r="I437" s="28">
        <v>0</v>
      </c>
      <c r="J437" s="28">
        <f t="shared" si="32"/>
        <v>34.59375</v>
      </c>
    </row>
    <row r="438" spans="1:10" ht="32.25" customHeight="1">
      <c r="A438" s="70"/>
      <c r="B438" s="72"/>
      <c r="C438" s="71"/>
      <c r="D438" s="18" t="s">
        <v>6</v>
      </c>
      <c r="E438" s="18">
        <v>8000</v>
      </c>
      <c r="F438" s="18">
        <v>8000</v>
      </c>
      <c r="G438" s="18">
        <v>2767.5</v>
      </c>
      <c r="H438" s="18">
        <v>2767.5</v>
      </c>
      <c r="I438" s="28">
        <v>0</v>
      </c>
      <c r="J438" s="28">
        <f t="shared" si="32"/>
        <v>34.59375</v>
      </c>
    </row>
    <row r="439" spans="1:10" ht="80.25" customHeight="1">
      <c r="A439" s="70"/>
      <c r="B439" s="72"/>
      <c r="C439" s="71"/>
      <c r="D439" s="29" t="s">
        <v>189</v>
      </c>
      <c r="E439" s="18">
        <v>0</v>
      </c>
      <c r="F439" s="18">
        <v>0</v>
      </c>
      <c r="G439" s="18">
        <v>0</v>
      </c>
      <c r="H439" s="18">
        <v>0</v>
      </c>
      <c r="I439" s="28">
        <v>0</v>
      </c>
      <c r="J439" s="28" t="e">
        <f t="shared" si="32"/>
        <v>#DIV/0!</v>
      </c>
    </row>
    <row r="440" spans="1:10" ht="56.25">
      <c r="A440" s="70"/>
      <c r="B440" s="72"/>
      <c r="C440" s="71"/>
      <c r="D440" s="18" t="s">
        <v>7</v>
      </c>
      <c r="E440" s="18">
        <v>0</v>
      </c>
      <c r="F440" s="18">
        <v>0</v>
      </c>
      <c r="G440" s="18">
        <v>0</v>
      </c>
      <c r="H440" s="18">
        <v>0</v>
      </c>
      <c r="I440" s="28">
        <v>0</v>
      </c>
      <c r="J440" s="28" t="e">
        <f t="shared" si="32"/>
        <v>#DIV/0!</v>
      </c>
    </row>
    <row r="441" spans="1:10" ht="90.75" customHeight="1">
      <c r="A441" s="70"/>
      <c r="B441" s="72"/>
      <c r="C441" s="71"/>
      <c r="D441" s="29" t="s">
        <v>190</v>
      </c>
      <c r="E441" s="18">
        <v>0</v>
      </c>
      <c r="F441" s="18">
        <v>0</v>
      </c>
      <c r="G441" s="18">
        <v>0</v>
      </c>
      <c r="H441" s="18">
        <v>0</v>
      </c>
      <c r="I441" s="28">
        <v>0</v>
      </c>
      <c r="J441" s="28" t="e">
        <f aca="true" t="shared" si="33" ref="J441:J504">H441/F441*100</f>
        <v>#DIV/0!</v>
      </c>
    </row>
    <row r="442" spans="1:10" ht="45.75" customHeight="1">
      <c r="A442" s="70"/>
      <c r="B442" s="72"/>
      <c r="C442" s="71"/>
      <c r="D442" s="18" t="s">
        <v>8</v>
      </c>
      <c r="E442" s="18">
        <v>0</v>
      </c>
      <c r="F442" s="18">
        <v>0</v>
      </c>
      <c r="G442" s="18">
        <v>0</v>
      </c>
      <c r="H442" s="18">
        <v>0</v>
      </c>
      <c r="I442" s="28">
        <v>0</v>
      </c>
      <c r="J442" s="28" t="e">
        <f t="shared" si="33"/>
        <v>#DIV/0!</v>
      </c>
    </row>
    <row r="443" spans="1:10" ht="56.25">
      <c r="A443" s="70"/>
      <c r="B443" s="72"/>
      <c r="C443" s="71"/>
      <c r="D443" s="18" t="s">
        <v>9</v>
      </c>
      <c r="E443" s="18">
        <v>0</v>
      </c>
      <c r="F443" s="18">
        <v>0</v>
      </c>
      <c r="G443" s="18">
        <v>0</v>
      </c>
      <c r="H443" s="18">
        <v>0</v>
      </c>
      <c r="I443" s="28">
        <v>0</v>
      </c>
      <c r="J443" s="28" t="e">
        <f t="shared" si="33"/>
        <v>#DIV/0!</v>
      </c>
    </row>
    <row r="444" spans="1:10" ht="18.75" customHeight="1">
      <c r="A444" s="70" t="s">
        <v>87</v>
      </c>
      <c r="B444" s="75" t="s">
        <v>88</v>
      </c>
      <c r="C444" s="71" t="s">
        <v>11</v>
      </c>
      <c r="D444" s="18" t="s">
        <v>5</v>
      </c>
      <c r="E444" s="18">
        <f>E445+E447+E449+E450</f>
        <v>11328</v>
      </c>
      <c r="F444" s="18">
        <f>F445+F447+F449+F450</f>
        <v>11328</v>
      </c>
      <c r="G444" s="18">
        <f>G445+G447+G449+G450</f>
        <v>8421</v>
      </c>
      <c r="H444" s="18">
        <f>H445+H447+H449+H450</f>
        <v>8421</v>
      </c>
      <c r="I444" s="28">
        <v>0</v>
      </c>
      <c r="J444" s="28">
        <f t="shared" si="33"/>
        <v>74.33792372881356</v>
      </c>
    </row>
    <row r="445" spans="1:10" ht="28.5" customHeight="1">
      <c r="A445" s="70"/>
      <c r="B445" s="75"/>
      <c r="C445" s="71"/>
      <c r="D445" s="18" t="s">
        <v>6</v>
      </c>
      <c r="E445" s="18">
        <v>0</v>
      </c>
      <c r="F445" s="18">
        <v>0</v>
      </c>
      <c r="G445" s="18">
        <v>0</v>
      </c>
      <c r="H445" s="18">
        <v>0</v>
      </c>
      <c r="I445" s="28">
        <v>0</v>
      </c>
      <c r="J445" s="28" t="e">
        <f t="shared" si="33"/>
        <v>#DIV/0!</v>
      </c>
    </row>
    <row r="446" spans="1:10" ht="81" customHeight="1">
      <c r="A446" s="70"/>
      <c r="B446" s="75"/>
      <c r="C446" s="71"/>
      <c r="D446" s="29" t="s">
        <v>189</v>
      </c>
      <c r="E446" s="18">
        <v>0</v>
      </c>
      <c r="F446" s="18">
        <v>0</v>
      </c>
      <c r="G446" s="18">
        <v>0</v>
      </c>
      <c r="H446" s="18">
        <v>0</v>
      </c>
      <c r="I446" s="28">
        <v>0</v>
      </c>
      <c r="J446" s="28" t="e">
        <f t="shared" si="33"/>
        <v>#DIV/0!</v>
      </c>
    </row>
    <row r="447" spans="1:10" ht="56.25">
      <c r="A447" s="70"/>
      <c r="B447" s="75"/>
      <c r="C447" s="71"/>
      <c r="D447" s="18" t="s">
        <v>7</v>
      </c>
      <c r="E447" s="18">
        <v>8421</v>
      </c>
      <c r="F447" s="18">
        <v>8421</v>
      </c>
      <c r="G447" s="18">
        <v>8421</v>
      </c>
      <c r="H447" s="18">
        <v>8421</v>
      </c>
      <c r="I447" s="28">
        <v>0</v>
      </c>
      <c r="J447" s="28">
        <f t="shared" si="33"/>
        <v>100</v>
      </c>
    </row>
    <row r="448" spans="1:10" ht="99.75" customHeight="1">
      <c r="A448" s="70"/>
      <c r="B448" s="75"/>
      <c r="C448" s="71"/>
      <c r="D448" s="29" t="s">
        <v>190</v>
      </c>
      <c r="E448" s="18">
        <v>8421</v>
      </c>
      <c r="F448" s="18">
        <v>8421</v>
      </c>
      <c r="G448" s="18">
        <v>8421</v>
      </c>
      <c r="H448" s="18">
        <v>8421</v>
      </c>
      <c r="I448" s="28">
        <v>0</v>
      </c>
      <c r="J448" s="28">
        <f t="shared" si="33"/>
        <v>100</v>
      </c>
    </row>
    <row r="449" spans="1:10" ht="42" customHeight="1">
      <c r="A449" s="70"/>
      <c r="B449" s="75"/>
      <c r="C449" s="71"/>
      <c r="D449" s="18" t="s">
        <v>8</v>
      </c>
      <c r="E449" s="18">
        <v>100</v>
      </c>
      <c r="F449" s="18">
        <v>100</v>
      </c>
      <c r="G449" s="18">
        <v>0</v>
      </c>
      <c r="H449" s="18">
        <v>0</v>
      </c>
      <c r="I449" s="28">
        <v>0</v>
      </c>
      <c r="J449" s="28">
        <f t="shared" si="33"/>
        <v>0</v>
      </c>
    </row>
    <row r="450" spans="1:10" ht="56.25" customHeight="1">
      <c r="A450" s="70"/>
      <c r="B450" s="75"/>
      <c r="C450" s="71"/>
      <c r="D450" s="18" t="s">
        <v>9</v>
      </c>
      <c r="E450" s="18">
        <v>2807</v>
      </c>
      <c r="F450" s="18">
        <v>2807</v>
      </c>
      <c r="G450" s="18">
        <v>0</v>
      </c>
      <c r="H450" s="18">
        <v>0</v>
      </c>
      <c r="I450" s="28">
        <v>0</v>
      </c>
      <c r="J450" s="28">
        <f t="shared" si="33"/>
        <v>0</v>
      </c>
    </row>
    <row r="451" spans="1:10" ht="18.75" customHeight="1">
      <c r="A451" s="70" t="s">
        <v>89</v>
      </c>
      <c r="B451" s="72" t="s">
        <v>90</v>
      </c>
      <c r="C451" s="71" t="s">
        <v>11</v>
      </c>
      <c r="D451" s="18" t="s">
        <v>5</v>
      </c>
      <c r="E451" s="34">
        <f>E452+E454+E456+E457</f>
        <v>253500</v>
      </c>
      <c r="F451" s="34">
        <f>F452+F454+F456+F457</f>
        <v>253500</v>
      </c>
      <c r="G451" s="34">
        <f>G452+G454+G456+G457</f>
        <v>195000</v>
      </c>
      <c r="H451" s="34">
        <f>H452+H454+H456+H457</f>
        <v>195000</v>
      </c>
      <c r="I451" s="28">
        <f>G451/E451*100</f>
        <v>76.92307692307693</v>
      </c>
      <c r="J451" s="28">
        <f t="shared" si="33"/>
        <v>76.92307692307693</v>
      </c>
    </row>
    <row r="452" spans="1:10" ht="30.75" customHeight="1">
      <c r="A452" s="70"/>
      <c r="B452" s="72"/>
      <c r="C452" s="71"/>
      <c r="D452" s="18" t="s">
        <v>6</v>
      </c>
      <c r="E452" s="18">
        <v>253500</v>
      </c>
      <c r="F452" s="18">
        <v>253500</v>
      </c>
      <c r="G452" s="18">
        <v>195000</v>
      </c>
      <c r="H452" s="18">
        <v>195000</v>
      </c>
      <c r="I452" s="28">
        <f>G452/E452*100</f>
        <v>76.92307692307693</v>
      </c>
      <c r="J452" s="28">
        <f t="shared" si="33"/>
        <v>76.92307692307693</v>
      </c>
    </row>
    <row r="453" spans="1:10" ht="75.75" customHeight="1">
      <c r="A453" s="70"/>
      <c r="B453" s="72"/>
      <c r="C453" s="71"/>
      <c r="D453" s="29" t="s">
        <v>189</v>
      </c>
      <c r="E453" s="18">
        <v>0</v>
      </c>
      <c r="F453" s="18">
        <v>0</v>
      </c>
      <c r="G453" s="18">
        <v>0</v>
      </c>
      <c r="H453" s="18">
        <v>0</v>
      </c>
      <c r="I453" s="28">
        <v>0</v>
      </c>
      <c r="J453" s="28" t="e">
        <f t="shared" si="33"/>
        <v>#DIV/0!</v>
      </c>
    </row>
    <row r="454" spans="1:10" ht="56.25">
      <c r="A454" s="70"/>
      <c r="B454" s="72"/>
      <c r="C454" s="71"/>
      <c r="D454" s="18" t="s">
        <v>7</v>
      </c>
      <c r="E454" s="18">
        <v>0</v>
      </c>
      <c r="F454" s="18">
        <v>0</v>
      </c>
      <c r="G454" s="18">
        <v>0</v>
      </c>
      <c r="H454" s="18">
        <v>0</v>
      </c>
      <c r="I454" s="28">
        <v>0</v>
      </c>
      <c r="J454" s="28" t="e">
        <f t="shared" si="33"/>
        <v>#DIV/0!</v>
      </c>
    </row>
    <row r="455" spans="1:10" ht="95.25" customHeight="1">
      <c r="A455" s="70"/>
      <c r="B455" s="72"/>
      <c r="C455" s="71"/>
      <c r="D455" s="29" t="s">
        <v>190</v>
      </c>
      <c r="E455" s="18">
        <v>0</v>
      </c>
      <c r="F455" s="18">
        <v>0</v>
      </c>
      <c r="G455" s="18">
        <v>0</v>
      </c>
      <c r="H455" s="18">
        <v>0</v>
      </c>
      <c r="I455" s="28">
        <v>0</v>
      </c>
      <c r="J455" s="28" t="e">
        <f t="shared" si="33"/>
        <v>#DIV/0!</v>
      </c>
    </row>
    <row r="456" spans="1:10" ht="42" customHeight="1">
      <c r="A456" s="70"/>
      <c r="B456" s="72"/>
      <c r="C456" s="71"/>
      <c r="D456" s="18" t="s">
        <v>8</v>
      </c>
      <c r="E456" s="18">
        <v>0</v>
      </c>
      <c r="F456" s="18">
        <v>0</v>
      </c>
      <c r="G456" s="18">
        <v>0</v>
      </c>
      <c r="H456" s="18">
        <v>0</v>
      </c>
      <c r="I456" s="28">
        <v>0</v>
      </c>
      <c r="J456" s="28" t="e">
        <f t="shared" si="33"/>
        <v>#DIV/0!</v>
      </c>
    </row>
    <row r="457" spans="1:10" ht="56.25">
      <c r="A457" s="70"/>
      <c r="B457" s="72"/>
      <c r="C457" s="71"/>
      <c r="D457" s="18" t="s">
        <v>9</v>
      </c>
      <c r="E457" s="18">
        <v>0</v>
      </c>
      <c r="F457" s="18">
        <v>0</v>
      </c>
      <c r="G457" s="18">
        <v>0</v>
      </c>
      <c r="H457" s="18">
        <v>0</v>
      </c>
      <c r="I457" s="28">
        <v>0</v>
      </c>
      <c r="J457" s="28" t="e">
        <f t="shared" si="33"/>
        <v>#DIV/0!</v>
      </c>
    </row>
    <row r="458" spans="1:10" ht="18.75" customHeight="1">
      <c r="A458" s="70" t="s">
        <v>91</v>
      </c>
      <c r="B458" s="72" t="s">
        <v>92</v>
      </c>
      <c r="C458" s="71" t="s">
        <v>93</v>
      </c>
      <c r="D458" s="18" t="s">
        <v>5</v>
      </c>
      <c r="E458" s="18">
        <f>E459+E461+E463+E464</f>
        <v>0</v>
      </c>
      <c r="F458" s="18">
        <f>F459+F461+F463+F464</f>
        <v>0</v>
      </c>
      <c r="G458" s="18">
        <f>G459+G461+G463+G464</f>
        <v>0</v>
      </c>
      <c r="H458" s="18">
        <f>H459+H461+H463+H464</f>
        <v>0</v>
      </c>
      <c r="I458" s="28">
        <v>0</v>
      </c>
      <c r="J458" s="28" t="e">
        <f t="shared" si="33"/>
        <v>#DIV/0!</v>
      </c>
    </row>
    <row r="459" spans="1:10" ht="25.5" customHeight="1">
      <c r="A459" s="70"/>
      <c r="B459" s="72"/>
      <c r="C459" s="71"/>
      <c r="D459" s="18" t="s">
        <v>6</v>
      </c>
      <c r="E459" s="18">
        <v>0</v>
      </c>
      <c r="F459" s="18">
        <v>0</v>
      </c>
      <c r="G459" s="18">
        <v>0</v>
      </c>
      <c r="H459" s="18">
        <v>0</v>
      </c>
      <c r="I459" s="28">
        <v>0</v>
      </c>
      <c r="J459" s="28" t="e">
        <f t="shared" si="33"/>
        <v>#DIV/0!</v>
      </c>
    </row>
    <row r="460" spans="1:10" ht="78" customHeight="1">
      <c r="A460" s="70"/>
      <c r="B460" s="72"/>
      <c r="C460" s="71"/>
      <c r="D460" s="29" t="s">
        <v>189</v>
      </c>
      <c r="E460" s="18">
        <v>0</v>
      </c>
      <c r="F460" s="18">
        <v>0</v>
      </c>
      <c r="G460" s="18">
        <v>0</v>
      </c>
      <c r="H460" s="18">
        <v>0</v>
      </c>
      <c r="I460" s="28">
        <v>0</v>
      </c>
      <c r="J460" s="28" t="e">
        <f t="shared" si="33"/>
        <v>#DIV/0!</v>
      </c>
    </row>
    <row r="461" spans="1:10" ht="56.25">
      <c r="A461" s="70"/>
      <c r="B461" s="72"/>
      <c r="C461" s="71"/>
      <c r="D461" s="18" t="s">
        <v>7</v>
      </c>
      <c r="E461" s="18">
        <v>0</v>
      </c>
      <c r="F461" s="18">
        <v>0</v>
      </c>
      <c r="G461" s="18">
        <v>0</v>
      </c>
      <c r="H461" s="18">
        <v>0</v>
      </c>
      <c r="I461" s="28">
        <v>0</v>
      </c>
      <c r="J461" s="28" t="e">
        <f t="shared" si="33"/>
        <v>#DIV/0!</v>
      </c>
    </row>
    <row r="462" spans="1:10" ht="99.75" customHeight="1">
      <c r="A462" s="70"/>
      <c r="B462" s="72"/>
      <c r="C462" s="71"/>
      <c r="D462" s="29" t="s">
        <v>190</v>
      </c>
      <c r="E462" s="18">
        <v>0</v>
      </c>
      <c r="F462" s="18">
        <v>0</v>
      </c>
      <c r="G462" s="18">
        <v>0</v>
      </c>
      <c r="H462" s="18">
        <v>0</v>
      </c>
      <c r="I462" s="28">
        <v>0</v>
      </c>
      <c r="J462" s="28" t="e">
        <f t="shared" si="33"/>
        <v>#DIV/0!</v>
      </c>
    </row>
    <row r="463" spans="1:10" ht="44.25" customHeight="1">
      <c r="A463" s="70"/>
      <c r="B463" s="72"/>
      <c r="C463" s="71"/>
      <c r="D463" s="18" t="s">
        <v>8</v>
      </c>
      <c r="E463" s="18">
        <v>0</v>
      </c>
      <c r="F463" s="18">
        <v>0</v>
      </c>
      <c r="G463" s="18">
        <v>0</v>
      </c>
      <c r="H463" s="18">
        <v>0</v>
      </c>
      <c r="I463" s="28">
        <v>0</v>
      </c>
      <c r="J463" s="28" t="e">
        <f t="shared" si="33"/>
        <v>#DIV/0!</v>
      </c>
    </row>
    <row r="464" spans="1:10" ht="56.25">
      <c r="A464" s="70"/>
      <c r="B464" s="72"/>
      <c r="C464" s="71"/>
      <c r="D464" s="18" t="s">
        <v>9</v>
      </c>
      <c r="E464" s="18">
        <v>0</v>
      </c>
      <c r="F464" s="18">
        <v>0</v>
      </c>
      <c r="G464" s="18">
        <v>0</v>
      </c>
      <c r="H464" s="18">
        <v>0</v>
      </c>
      <c r="I464" s="28">
        <v>0</v>
      </c>
      <c r="J464" s="28" t="e">
        <f t="shared" si="33"/>
        <v>#DIV/0!</v>
      </c>
    </row>
    <row r="465" spans="1:10" ht="18.75" customHeight="1">
      <c r="A465" s="70" t="s">
        <v>94</v>
      </c>
      <c r="B465" s="72" t="s">
        <v>95</v>
      </c>
      <c r="C465" s="71" t="s">
        <v>93</v>
      </c>
      <c r="D465" s="18" t="s">
        <v>5</v>
      </c>
      <c r="E465" s="18">
        <f>E466+E468+E470+E471</f>
        <v>80000</v>
      </c>
      <c r="F465" s="18">
        <f>F466+F468+F470+F471</f>
        <v>80000</v>
      </c>
      <c r="G465" s="18">
        <f>G466+G468+G470+G471</f>
        <v>0</v>
      </c>
      <c r="H465" s="18">
        <f>H466+H468+H470+H471</f>
        <v>0</v>
      </c>
      <c r="I465" s="28">
        <v>0</v>
      </c>
      <c r="J465" s="28">
        <f t="shared" si="33"/>
        <v>0</v>
      </c>
    </row>
    <row r="466" spans="1:10" ht="30" customHeight="1">
      <c r="A466" s="70"/>
      <c r="B466" s="72"/>
      <c r="C466" s="71"/>
      <c r="D466" s="18" t="s">
        <v>6</v>
      </c>
      <c r="E466" s="18">
        <v>30000</v>
      </c>
      <c r="F466" s="18">
        <v>30000</v>
      </c>
      <c r="G466" s="18">
        <v>0</v>
      </c>
      <c r="H466" s="18">
        <v>0</v>
      </c>
      <c r="I466" s="28">
        <v>0</v>
      </c>
      <c r="J466" s="28">
        <f t="shared" si="33"/>
        <v>0</v>
      </c>
    </row>
    <row r="467" spans="1:10" ht="80.25" customHeight="1">
      <c r="A467" s="70"/>
      <c r="B467" s="72"/>
      <c r="C467" s="71"/>
      <c r="D467" s="29" t="s">
        <v>189</v>
      </c>
      <c r="E467" s="18">
        <v>30000</v>
      </c>
      <c r="F467" s="18">
        <v>30000</v>
      </c>
      <c r="G467" s="18">
        <v>0</v>
      </c>
      <c r="H467" s="18">
        <v>0</v>
      </c>
      <c r="I467" s="28">
        <v>0</v>
      </c>
      <c r="J467" s="28">
        <f t="shared" si="33"/>
        <v>0</v>
      </c>
    </row>
    <row r="468" spans="1:10" ht="56.25">
      <c r="A468" s="70"/>
      <c r="B468" s="72"/>
      <c r="C468" s="71"/>
      <c r="D468" s="18" t="s">
        <v>7</v>
      </c>
      <c r="E468" s="18">
        <v>50000</v>
      </c>
      <c r="F468" s="18">
        <v>50000</v>
      </c>
      <c r="G468" s="18">
        <v>0</v>
      </c>
      <c r="H468" s="18">
        <v>0</v>
      </c>
      <c r="I468" s="28">
        <v>0</v>
      </c>
      <c r="J468" s="28">
        <f t="shared" si="33"/>
        <v>0</v>
      </c>
    </row>
    <row r="469" spans="1:10" ht="93.75">
      <c r="A469" s="70"/>
      <c r="B469" s="72"/>
      <c r="C469" s="71"/>
      <c r="D469" s="29" t="s">
        <v>190</v>
      </c>
      <c r="E469" s="18">
        <v>50000</v>
      </c>
      <c r="F469" s="18">
        <v>50000</v>
      </c>
      <c r="G469" s="18">
        <v>0</v>
      </c>
      <c r="H469" s="18">
        <v>0</v>
      </c>
      <c r="I469" s="28">
        <v>0</v>
      </c>
      <c r="J469" s="28">
        <f t="shared" si="33"/>
        <v>0</v>
      </c>
    </row>
    <row r="470" spans="1:10" ht="48.75" customHeight="1">
      <c r="A470" s="70"/>
      <c r="B470" s="72"/>
      <c r="C470" s="71"/>
      <c r="D470" s="18" t="s">
        <v>8</v>
      </c>
      <c r="E470" s="18">
        <v>0</v>
      </c>
      <c r="F470" s="18">
        <v>0</v>
      </c>
      <c r="G470" s="18">
        <v>0</v>
      </c>
      <c r="H470" s="18">
        <v>0</v>
      </c>
      <c r="I470" s="28">
        <v>0</v>
      </c>
      <c r="J470" s="28" t="e">
        <f t="shared" si="33"/>
        <v>#DIV/0!</v>
      </c>
    </row>
    <row r="471" spans="1:10" ht="56.25">
      <c r="A471" s="70"/>
      <c r="B471" s="72"/>
      <c r="C471" s="71"/>
      <c r="D471" s="18" t="s">
        <v>9</v>
      </c>
      <c r="E471" s="18">
        <v>0</v>
      </c>
      <c r="F471" s="18">
        <v>0</v>
      </c>
      <c r="G471" s="18">
        <v>0</v>
      </c>
      <c r="H471" s="18">
        <v>0</v>
      </c>
      <c r="I471" s="28">
        <v>0</v>
      </c>
      <c r="J471" s="28" t="e">
        <f t="shared" si="33"/>
        <v>#DIV/0!</v>
      </c>
    </row>
    <row r="472" spans="1:10" ht="18.75" customHeight="1">
      <c r="A472" s="70" t="s">
        <v>96</v>
      </c>
      <c r="B472" s="75" t="s">
        <v>97</v>
      </c>
      <c r="C472" s="76" t="s">
        <v>11</v>
      </c>
      <c r="D472" s="18" t="s">
        <v>5</v>
      </c>
      <c r="E472" s="34">
        <f>E473+E475+E477+E478</f>
        <v>11228</v>
      </c>
      <c r="F472" s="34">
        <f>F473+F475+F477+F478</f>
        <v>11228</v>
      </c>
      <c r="G472" s="34">
        <f>G473+G475+G477+G478</f>
        <v>8421</v>
      </c>
      <c r="H472" s="34">
        <f>H473+H475+H477+H478</f>
        <v>8421</v>
      </c>
      <c r="I472" s="28">
        <v>0</v>
      </c>
      <c r="J472" s="28">
        <f t="shared" si="33"/>
        <v>75</v>
      </c>
    </row>
    <row r="473" spans="1:10" ht="27.75" customHeight="1">
      <c r="A473" s="70"/>
      <c r="B473" s="75"/>
      <c r="C473" s="76"/>
      <c r="D473" s="18" t="s">
        <v>6</v>
      </c>
      <c r="E473" s="18">
        <v>2807</v>
      </c>
      <c r="F473" s="18">
        <v>2807</v>
      </c>
      <c r="G473" s="18">
        <v>0</v>
      </c>
      <c r="H473" s="18">
        <v>0</v>
      </c>
      <c r="I473" s="28">
        <v>0</v>
      </c>
      <c r="J473" s="28">
        <f t="shared" si="33"/>
        <v>0</v>
      </c>
    </row>
    <row r="474" spans="1:10" ht="81" customHeight="1">
      <c r="A474" s="70"/>
      <c r="B474" s="75"/>
      <c r="C474" s="76"/>
      <c r="D474" s="29" t="s">
        <v>189</v>
      </c>
      <c r="E474" s="18">
        <v>2807</v>
      </c>
      <c r="F474" s="18">
        <v>2807</v>
      </c>
      <c r="G474" s="18">
        <v>0</v>
      </c>
      <c r="H474" s="18">
        <v>0</v>
      </c>
      <c r="I474" s="28">
        <v>0</v>
      </c>
      <c r="J474" s="28">
        <f t="shared" si="33"/>
        <v>0</v>
      </c>
    </row>
    <row r="475" spans="1:10" ht="56.25">
      <c r="A475" s="70"/>
      <c r="B475" s="75"/>
      <c r="C475" s="76"/>
      <c r="D475" s="18" t="s">
        <v>7</v>
      </c>
      <c r="E475" s="18">
        <v>8421</v>
      </c>
      <c r="F475" s="18">
        <v>8421</v>
      </c>
      <c r="G475" s="18">
        <v>8421</v>
      </c>
      <c r="H475" s="18">
        <v>8421</v>
      </c>
      <c r="I475" s="28">
        <v>0</v>
      </c>
      <c r="J475" s="28">
        <f t="shared" si="33"/>
        <v>100</v>
      </c>
    </row>
    <row r="476" spans="1:10" ht="95.25" customHeight="1">
      <c r="A476" s="70"/>
      <c r="B476" s="75"/>
      <c r="C476" s="76"/>
      <c r="D476" s="29" t="s">
        <v>190</v>
      </c>
      <c r="E476" s="18">
        <v>8421</v>
      </c>
      <c r="F476" s="18">
        <v>8421</v>
      </c>
      <c r="G476" s="18">
        <v>8421</v>
      </c>
      <c r="H476" s="18">
        <v>8421</v>
      </c>
      <c r="I476" s="28">
        <v>0</v>
      </c>
      <c r="J476" s="28">
        <f t="shared" si="33"/>
        <v>100</v>
      </c>
    </row>
    <row r="477" spans="1:10" ht="41.25" customHeight="1">
      <c r="A477" s="70"/>
      <c r="B477" s="75"/>
      <c r="C477" s="76"/>
      <c r="D477" s="18" t="s">
        <v>8</v>
      </c>
      <c r="E477" s="18">
        <v>0</v>
      </c>
      <c r="F477" s="18">
        <v>0</v>
      </c>
      <c r="G477" s="18">
        <v>0</v>
      </c>
      <c r="H477" s="18">
        <v>0</v>
      </c>
      <c r="I477" s="28">
        <v>0</v>
      </c>
      <c r="J477" s="28" t="e">
        <f t="shared" si="33"/>
        <v>#DIV/0!</v>
      </c>
    </row>
    <row r="478" spans="1:10" ht="56.25">
      <c r="A478" s="70"/>
      <c r="B478" s="75"/>
      <c r="C478" s="76"/>
      <c r="D478" s="18" t="s">
        <v>9</v>
      </c>
      <c r="E478" s="18">
        <v>0</v>
      </c>
      <c r="F478" s="18">
        <v>0</v>
      </c>
      <c r="G478" s="18">
        <v>0</v>
      </c>
      <c r="H478" s="18">
        <v>0</v>
      </c>
      <c r="I478" s="28">
        <v>0</v>
      </c>
      <c r="J478" s="28" t="e">
        <f t="shared" si="33"/>
        <v>#DIV/0!</v>
      </c>
    </row>
    <row r="479" spans="1:10" ht="18.75" customHeight="1">
      <c r="A479" s="70" t="s">
        <v>169</v>
      </c>
      <c r="B479" s="75" t="s">
        <v>170</v>
      </c>
      <c r="C479" s="76" t="s">
        <v>11</v>
      </c>
      <c r="D479" s="18" t="s">
        <v>5</v>
      </c>
      <c r="E479" s="34">
        <f>E480+E482+E484+E485</f>
        <v>487.7</v>
      </c>
      <c r="F479" s="34">
        <f>F480+F482</f>
        <v>487.7</v>
      </c>
      <c r="G479" s="34">
        <f>G480+G482+G484+G485</f>
        <v>487.7</v>
      </c>
      <c r="H479" s="34">
        <f>H480+H482+H484+H485</f>
        <v>487.7</v>
      </c>
      <c r="I479" s="28">
        <v>0</v>
      </c>
      <c r="J479" s="28">
        <f t="shared" si="33"/>
        <v>100</v>
      </c>
    </row>
    <row r="480" spans="1:10" ht="27.75" customHeight="1">
      <c r="A480" s="70"/>
      <c r="B480" s="75"/>
      <c r="C480" s="76"/>
      <c r="D480" s="18" t="s">
        <v>6</v>
      </c>
      <c r="E480" s="18">
        <v>300</v>
      </c>
      <c r="F480" s="18">
        <v>300</v>
      </c>
      <c r="G480" s="18">
        <v>300</v>
      </c>
      <c r="H480" s="18">
        <v>300</v>
      </c>
      <c r="I480" s="28">
        <v>0</v>
      </c>
      <c r="J480" s="28">
        <f t="shared" si="33"/>
        <v>100</v>
      </c>
    </row>
    <row r="481" spans="1:10" ht="78" customHeight="1">
      <c r="A481" s="70"/>
      <c r="B481" s="75"/>
      <c r="C481" s="76"/>
      <c r="D481" s="29" t="s">
        <v>189</v>
      </c>
      <c r="E481" s="18">
        <v>300</v>
      </c>
      <c r="F481" s="18">
        <v>300</v>
      </c>
      <c r="G481" s="18">
        <v>300</v>
      </c>
      <c r="H481" s="18">
        <v>300</v>
      </c>
      <c r="I481" s="28">
        <v>0</v>
      </c>
      <c r="J481" s="28">
        <f t="shared" si="33"/>
        <v>100</v>
      </c>
    </row>
    <row r="482" spans="1:10" ht="60.75" customHeight="1">
      <c r="A482" s="70"/>
      <c r="B482" s="75"/>
      <c r="C482" s="76"/>
      <c r="D482" s="18" t="s">
        <v>7</v>
      </c>
      <c r="E482" s="18">
        <v>187.7</v>
      </c>
      <c r="F482" s="18">
        <v>187.7</v>
      </c>
      <c r="G482" s="18">
        <v>187.7</v>
      </c>
      <c r="H482" s="18">
        <v>187.7</v>
      </c>
      <c r="I482" s="28">
        <v>0</v>
      </c>
      <c r="J482" s="28">
        <f t="shared" si="33"/>
        <v>100</v>
      </c>
    </row>
    <row r="483" spans="1:10" ht="93.75" customHeight="1">
      <c r="A483" s="70"/>
      <c r="B483" s="75"/>
      <c r="C483" s="76"/>
      <c r="D483" s="29" t="s">
        <v>190</v>
      </c>
      <c r="E483" s="18">
        <v>187.7</v>
      </c>
      <c r="F483" s="18">
        <v>187.7</v>
      </c>
      <c r="G483" s="18">
        <v>187.7</v>
      </c>
      <c r="H483" s="18">
        <v>187.7</v>
      </c>
      <c r="I483" s="28">
        <v>0</v>
      </c>
      <c r="J483" s="28">
        <f t="shared" si="33"/>
        <v>100</v>
      </c>
    </row>
    <row r="484" spans="1:10" ht="46.5" customHeight="1">
      <c r="A484" s="70"/>
      <c r="B484" s="75"/>
      <c r="C484" s="76"/>
      <c r="D484" s="18" t="s">
        <v>8</v>
      </c>
      <c r="E484" s="18">
        <v>0</v>
      </c>
      <c r="F484" s="18">
        <v>0</v>
      </c>
      <c r="G484" s="18">
        <v>0</v>
      </c>
      <c r="H484" s="18">
        <v>0</v>
      </c>
      <c r="I484" s="28">
        <v>0</v>
      </c>
      <c r="J484" s="28" t="e">
        <f t="shared" si="33"/>
        <v>#DIV/0!</v>
      </c>
    </row>
    <row r="485" spans="1:10" ht="56.25">
      <c r="A485" s="70"/>
      <c r="B485" s="75"/>
      <c r="C485" s="76"/>
      <c r="D485" s="18" t="s">
        <v>9</v>
      </c>
      <c r="E485" s="18">
        <v>0</v>
      </c>
      <c r="F485" s="18">
        <v>0</v>
      </c>
      <c r="G485" s="18">
        <v>0</v>
      </c>
      <c r="H485" s="18">
        <v>0</v>
      </c>
      <c r="I485" s="28">
        <v>0</v>
      </c>
      <c r="J485" s="28" t="e">
        <f t="shared" si="33"/>
        <v>#DIV/0!</v>
      </c>
    </row>
    <row r="486" spans="1:10" ht="18.75">
      <c r="A486" s="70"/>
      <c r="B486" s="75"/>
      <c r="C486" s="71" t="s">
        <v>12</v>
      </c>
      <c r="D486" s="18" t="s">
        <v>5</v>
      </c>
      <c r="E486" s="34">
        <f>E487+E489+E491+E492</f>
        <v>325.1</v>
      </c>
      <c r="F486" s="34">
        <f>F487+F489+F491+F492</f>
        <v>325.1</v>
      </c>
      <c r="G486" s="34">
        <f>G487+G489+G491+G492</f>
        <v>0</v>
      </c>
      <c r="H486" s="34">
        <f>H487+H489+H491+H492</f>
        <v>0</v>
      </c>
      <c r="I486" s="28">
        <v>0</v>
      </c>
      <c r="J486" s="28">
        <f t="shared" si="33"/>
        <v>0</v>
      </c>
    </row>
    <row r="487" spans="1:10" ht="24.75" customHeight="1">
      <c r="A487" s="70"/>
      <c r="B487" s="75"/>
      <c r="C487" s="71"/>
      <c r="D487" s="18" t="s">
        <v>6</v>
      </c>
      <c r="E487" s="18">
        <v>200</v>
      </c>
      <c r="F487" s="18">
        <v>200</v>
      </c>
      <c r="G487" s="18">
        <v>0</v>
      </c>
      <c r="H487" s="18">
        <v>0</v>
      </c>
      <c r="I487" s="28">
        <v>0</v>
      </c>
      <c r="J487" s="28">
        <f t="shared" si="33"/>
        <v>0</v>
      </c>
    </row>
    <row r="488" spans="1:10" ht="77.25" customHeight="1">
      <c r="A488" s="70"/>
      <c r="B488" s="75"/>
      <c r="C488" s="71"/>
      <c r="D488" s="29" t="s">
        <v>189</v>
      </c>
      <c r="E488" s="18">
        <v>200</v>
      </c>
      <c r="F488" s="18">
        <v>200</v>
      </c>
      <c r="G488" s="18">
        <v>0</v>
      </c>
      <c r="H488" s="18">
        <v>0</v>
      </c>
      <c r="I488" s="28">
        <v>0</v>
      </c>
      <c r="J488" s="28">
        <f t="shared" si="33"/>
        <v>0</v>
      </c>
    </row>
    <row r="489" spans="1:10" ht="56.25">
      <c r="A489" s="70"/>
      <c r="B489" s="75"/>
      <c r="C489" s="71"/>
      <c r="D489" s="18" t="s">
        <v>7</v>
      </c>
      <c r="E489" s="18">
        <v>125.1</v>
      </c>
      <c r="F489" s="18">
        <v>125.1</v>
      </c>
      <c r="G489" s="18">
        <v>0</v>
      </c>
      <c r="H489" s="18">
        <v>0</v>
      </c>
      <c r="I489" s="28">
        <v>0</v>
      </c>
      <c r="J489" s="28">
        <f t="shared" si="33"/>
        <v>0</v>
      </c>
    </row>
    <row r="490" spans="1:10" ht="90.75" customHeight="1">
      <c r="A490" s="70"/>
      <c r="B490" s="75"/>
      <c r="C490" s="71"/>
      <c r="D490" s="29" t="s">
        <v>190</v>
      </c>
      <c r="E490" s="18">
        <v>125.1</v>
      </c>
      <c r="F490" s="18">
        <v>125.1</v>
      </c>
      <c r="G490" s="18">
        <v>0</v>
      </c>
      <c r="H490" s="18">
        <v>0</v>
      </c>
      <c r="I490" s="28">
        <v>0</v>
      </c>
      <c r="J490" s="28">
        <f t="shared" si="33"/>
        <v>0</v>
      </c>
    </row>
    <row r="491" spans="1:10" ht="44.25" customHeight="1">
      <c r="A491" s="70"/>
      <c r="B491" s="75"/>
      <c r="C491" s="71"/>
      <c r="D491" s="18" t="s">
        <v>8</v>
      </c>
      <c r="E491" s="18">
        <v>0</v>
      </c>
      <c r="F491" s="18">
        <v>0</v>
      </c>
      <c r="G491" s="18">
        <v>0</v>
      </c>
      <c r="H491" s="18">
        <v>0</v>
      </c>
      <c r="I491" s="28">
        <v>0</v>
      </c>
      <c r="J491" s="28" t="e">
        <f t="shared" si="33"/>
        <v>#DIV/0!</v>
      </c>
    </row>
    <row r="492" spans="1:10" ht="56.25">
      <c r="A492" s="70"/>
      <c r="B492" s="75"/>
      <c r="C492" s="71"/>
      <c r="D492" s="18" t="s">
        <v>9</v>
      </c>
      <c r="E492" s="18">
        <v>0</v>
      </c>
      <c r="F492" s="18">
        <v>0</v>
      </c>
      <c r="G492" s="18">
        <v>0</v>
      </c>
      <c r="H492" s="18">
        <v>0</v>
      </c>
      <c r="I492" s="28">
        <v>0</v>
      </c>
      <c r="J492" s="28" t="e">
        <f t="shared" si="33"/>
        <v>#DIV/0!</v>
      </c>
    </row>
    <row r="493" spans="1:10" ht="18.75" customHeight="1">
      <c r="A493" s="70" t="s">
        <v>98</v>
      </c>
      <c r="B493" s="72" t="s">
        <v>99</v>
      </c>
      <c r="C493" s="71" t="s">
        <v>11</v>
      </c>
      <c r="D493" s="18" t="s">
        <v>5</v>
      </c>
      <c r="E493" s="18">
        <f>E494+E498+E499</f>
        <v>10845</v>
      </c>
      <c r="F493" s="18">
        <f>F494+F498+F499</f>
        <v>500</v>
      </c>
      <c r="G493" s="18">
        <f>G494+G498+G499</f>
        <v>120.6</v>
      </c>
      <c r="H493" s="18">
        <f>H494+H498+H499</f>
        <v>120.6</v>
      </c>
      <c r="I493" s="28">
        <f>G493/E493*100</f>
        <v>1.112033195020747</v>
      </c>
      <c r="J493" s="28">
        <f t="shared" si="33"/>
        <v>24.12</v>
      </c>
    </row>
    <row r="494" spans="1:10" ht="30.75" customHeight="1">
      <c r="A494" s="70"/>
      <c r="B494" s="72"/>
      <c r="C494" s="71"/>
      <c r="D494" s="18" t="s">
        <v>6</v>
      </c>
      <c r="E494" s="34">
        <f>E501+E529+E578+E613+E634</f>
        <v>500</v>
      </c>
      <c r="F494" s="34">
        <f>F501+F529+F578+F613+F634</f>
        <v>500</v>
      </c>
      <c r="G494" s="34">
        <f>G501+G529+G578+G613+G634</f>
        <v>120.6</v>
      </c>
      <c r="H494" s="34">
        <f>H501+H529+H578+H613+H634</f>
        <v>120.6</v>
      </c>
      <c r="I494" s="28">
        <f>G494/E494*100</f>
        <v>24.12</v>
      </c>
      <c r="J494" s="28">
        <f t="shared" si="33"/>
        <v>24.12</v>
      </c>
    </row>
    <row r="495" spans="1:10" ht="73.5" customHeight="1">
      <c r="A495" s="70"/>
      <c r="B495" s="72"/>
      <c r="C495" s="71"/>
      <c r="D495" s="29" t="s">
        <v>189</v>
      </c>
      <c r="E495" s="18">
        <v>0</v>
      </c>
      <c r="F495" s="18">
        <v>0</v>
      </c>
      <c r="G495" s="18">
        <v>0</v>
      </c>
      <c r="H495" s="18">
        <v>0</v>
      </c>
      <c r="I495" s="28">
        <v>0</v>
      </c>
      <c r="J495" s="28" t="e">
        <f t="shared" si="33"/>
        <v>#DIV/0!</v>
      </c>
    </row>
    <row r="496" spans="1:10" ht="66" customHeight="1">
      <c r="A496" s="70"/>
      <c r="B496" s="72"/>
      <c r="C496" s="71"/>
      <c r="D496" s="18" t="s">
        <v>7</v>
      </c>
      <c r="E496" s="18">
        <v>0</v>
      </c>
      <c r="F496" s="18">
        <v>0</v>
      </c>
      <c r="G496" s="18">
        <v>0</v>
      </c>
      <c r="H496" s="18">
        <v>0</v>
      </c>
      <c r="I496" s="28">
        <v>0</v>
      </c>
      <c r="J496" s="28" t="e">
        <f t="shared" si="33"/>
        <v>#DIV/0!</v>
      </c>
    </row>
    <row r="497" spans="1:10" ht="98.25" customHeight="1">
      <c r="A497" s="70"/>
      <c r="B497" s="72"/>
      <c r="C497" s="71"/>
      <c r="D497" s="29" t="s">
        <v>190</v>
      </c>
      <c r="E497" s="18">
        <v>0</v>
      </c>
      <c r="F497" s="18">
        <v>0</v>
      </c>
      <c r="G497" s="18">
        <v>0</v>
      </c>
      <c r="H497" s="18">
        <v>0</v>
      </c>
      <c r="I497" s="28">
        <v>0</v>
      </c>
      <c r="J497" s="28" t="e">
        <f t="shared" si="33"/>
        <v>#DIV/0!</v>
      </c>
    </row>
    <row r="498" spans="1:10" ht="37.5" customHeight="1">
      <c r="A498" s="70"/>
      <c r="B498" s="72"/>
      <c r="C498" s="71"/>
      <c r="D498" s="18" t="s">
        <v>8</v>
      </c>
      <c r="E498" s="18">
        <f>E505+E533+E582+E617+E638</f>
        <v>1655</v>
      </c>
      <c r="F498" s="18">
        <v>0</v>
      </c>
      <c r="G498" s="18">
        <f>G505+G533+G582+G617+G638</f>
        <v>0</v>
      </c>
      <c r="H498" s="18">
        <f>H505+H533+H582+H617+H638</f>
        <v>0</v>
      </c>
      <c r="I498" s="28">
        <f>G498/E498*100</f>
        <v>0</v>
      </c>
      <c r="J498" s="28" t="e">
        <f t="shared" si="33"/>
        <v>#DIV/0!</v>
      </c>
    </row>
    <row r="499" spans="1:10" ht="56.25">
      <c r="A499" s="70"/>
      <c r="B499" s="72"/>
      <c r="C499" s="71"/>
      <c r="D499" s="18" t="s">
        <v>9</v>
      </c>
      <c r="E499" s="18">
        <f>E506+E534+E583+E618+E639</f>
        <v>8690</v>
      </c>
      <c r="F499" s="18">
        <v>0</v>
      </c>
      <c r="G499" s="18">
        <f>G506+G534+G583+G618+G639</f>
        <v>0</v>
      </c>
      <c r="H499" s="18">
        <f>H506+H534+H583+H618+H639</f>
        <v>0</v>
      </c>
      <c r="I499" s="28">
        <v>0</v>
      </c>
      <c r="J499" s="28" t="e">
        <f t="shared" si="33"/>
        <v>#DIV/0!</v>
      </c>
    </row>
    <row r="500" spans="1:10" ht="18.75" customHeight="1">
      <c r="A500" s="70" t="s">
        <v>100</v>
      </c>
      <c r="B500" s="72" t="s">
        <v>101</v>
      </c>
      <c r="C500" s="71" t="s">
        <v>11</v>
      </c>
      <c r="D500" s="18" t="s">
        <v>5</v>
      </c>
      <c r="E500" s="18">
        <f>E501+E505+E506</f>
        <v>9220</v>
      </c>
      <c r="F500" s="18">
        <f>F501+F505+F506</f>
        <v>50</v>
      </c>
      <c r="G500" s="18">
        <f>G501+G505+G506</f>
        <v>0</v>
      </c>
      <c r="H500" s="18">
        <f>H501+H505+H506</f>
        <v>0</v>
      </c>
      <c r="I500" s="28">
        <v>0</v>
      </c>
      <c r="J500" s="28">
        <f t="shared" si="33"/>
        <v>0</v>
      </c>
    </row>
    <row r="501" spans="1:10" ht="27.75" customHeight="1">
      <c r="A501" s="70"/>
      <c r="B501" s="72"/>
      <c r="C501" s="71"/>
      <c r="D501" s="18" t="s">
        <v>6</v>
      </c>
      <c r="E501" s="18">
        <f>E508+E515+E522</f>
        <v>50</v>
      </c>
      <c r="F501" s="18">
        <f>F508+F515+F522</f>
        <v>50</v>
      </c>
      <c r="G501" s="18">
        <f>G508+G515+G522</f>
        <v>0</v>
      </c>
      <c r="H501" s="18">
        <f>H508+H515+H522</f>
        <v>0</v>
      </c>
      <c r="I501" s="28">
        <v>0</v>
      </c>
      <c r="J501" s="28">
        <f t="shared" si="33"/>
        <v>0</v>
      </c>
    </row>
    <row r="502" spans="1:10" ht="73.5" customHeight="1">
      <c r="A502" s="70"/>
      <c r="B502" s="72"/>
      <c r="C502" s="71"/>
      <c r="D502" s="29" t="s">
        <v>189</v>
      </c>
      <c r="E502" s="18">
        <v>0</v>
      </c>
      <c r="F502" s="18">
        <v>0</v>
      </c>
      <c r="G502" s="18">
        <v>0</v>
      </c>
      <c r="H502" s="18">
        <v>0</v>
      </c>
      <c r="I502" s="28">
        <v>0</v>
      </c>
      <c r="J502" s="28" t="e">
        <f t="shared" si="33"/>
        <v>#DIV/0!</v>
      </c>
    </row>
    <row r="503" spans="1:10" ht="57.75" customHeight="1">
      <c r="A503" s="70"/>
      <c r="B503" s="72"/>
      <c r="C503" s="71"/>
      <c r="D503" s="18" t="s">
        <v>7</v>
      </c>
      <c r="E503" s="18">
        <v>0</v>
      </c>
      <c r="F503" s="18">
        <v>0</v>
      </c>
      <c r="G503" s="18">
        <v>0</v>
      </c>
      <c r="H503" s="18">
        <v>0</v>
      </c>
      <c r="I503" s="28">
        <v>0</v>
      </c>
      <c r="J503" s="28" t="e">
        <f t="shared" si="33"/>
        <v>#DIV/0!</v>
      </c>
    </row>
    <row r="504" spans="1:10" ht="99.75" customHeight="1">
      <c r="A504" s="70"/>
      <c r="B504" s="72"/>
      <c r="C504" s="71"/>
      <c r="D504" s="29" t="s">
        <v>190</v>
      </c>
      <c r="E504" s="18">
        <v>0</v>
      </c>
      <c r="F504" s="18">
        <v>0</v>
      </c>
      <c r="G504" s="18">
        <v>0</v>
      </c>
      <c r="H504" s="18">
        <v>0</v>
      </c>
      <c r="I504" s="28">
        <v>0</v>
      </c>
      <c r="J504" s="28" t="e">
        <f t="shared" si="33"/>
        <v>#DIV/0!</v>
      </c>
    </row>
    <row r="505" spans="1:10" ht="37.5">
      <c r="A505" s="70"/>
      <c r="B505" s="72"/>
      <c r="C505" s="71"/>
      <c r="D505" s="18" t="s">
        <v>8</v>
      </c>
      <c r="E505" s="18">
        <f aca="true" t="shared" si="34" ref="E505:H506">E512+E519+E526</f>
        <v>770</v>
      </c>
      <c r="F505" s="18">
        <f t="shared" si="34"/>
        <v>0</v>
      </c>
      <c r="G505" s="18">
        <f t="shared" si="34"/>
        <v>0</v>
      </c>
      <c r="H505" s="18">
        <f t="shared" si="34"/>
        <v>0</v>
      </c>
      <c r="I505" s="28">
        <v>0</v>
      </c>
      <c r="J505" s="28" t="e">
        <f aca="true" t="shared" si="35" ref="J505:J568">H505/F505*100</f>
        <v>#DIV/0!</v>
      </c>
    </row>
    <row r="506" spans="1:10" ht="63.75" customHeight="1">
      <c r="A506" s="70"/>
      <c r="B506" s="72"/>
      <c r="C506" s="71"/>
      <c r="D506" s="18" t="s">
        <v>9</v>
      </c>
      <c r="E506" s="18">
        <f t="shared" si="34"/>
        <v>8400</v>
      </c>
      <c r="F506" s="18">
        <f t="shared" si="34"/>
        <v>0</v>
      </c>
      <c r="G506" s="18">
        <f t="shared" si="34"/>
        <v>0</v>
      </c>
      <c r="H506" s="18">
        <f t="shared" si="34"/>
        <v>0</v>
      </c>
      <c r="I506" s="28">
        <v>0</v>
      </c>
      <c r="J506" s="28" t="e">
        <f t="shared" si="35"/>
        <v>#DIV/0!</v>
      </c>
    </row>
    <row r="507" spans="1:10" ht="18.75" customHeight="1">
      <c r="A507" s="70" t="s">
        <v>102</v>
      </c>
      <c r="B507" s="72" t="s">
        <v>103</v>
      </c>
      <c r="C507" s="71" t="s">
        <v>11</v>
      </c>
      <c r="D507" s="18" t="s">
        <v>5</v>
      </c>
      <c r="E507" s="18">
        <f>E508+E512+E513</f>
        <v>50</v>
      </c>
      <c r="F507" s="18">
        <f>F508+F512+F513</f>
        <v>50</v>
      </c>
      <c r="G507" s="18">
        <f>G508+G512+G513</f>
        <v>0</v>
      </c>
      <c r="H507" s="18">
        <f>H508+H512+H513</f>
        <v>0</v>
      </c>
      <c r="I507" s="28">
        <v>0</v>
      </c>
      <c r="J507" s="28">
        <f t="shared" si="35"/>
        <v>0</v>
      </c>
    </row>
    <row r="508" spans="1:10" ht="36" customHeight="1">
      <c r="A508" s="70"/>
      <c r="B508" s="72"/>
      <c r="C508" s="71"/>
      <c r="D508" s="18" t="s">
        <v>6</v>
      </c>
      <c r="E508" s="18">
        <v>50</v>
      </c>
      <c r="F508" s="18">
        <v>50</v>
      </c>
      <c r="G508" s="18">
        <v>0</v>
      </c>
      <c r="H508" s="18">
        <v>0</v>
      </c>
      <c r="I508" s="28">
        <v>0</v>
      </c>
      <c r="J508" s="28">
        <f t="shared" si="35"/>
        <v>0</v>
      </c>
    </row>
    <row r="509" spans="1:10" ht="74.25" customHeight="1">
      <c r="A509" s="70"/>
      <c r="B509" s="72"/>
      <c r="C509" s="71"/>
      <c r="D509" s="29" t="s">
        <v>189</v>
      </c>
      <c r="E509" s="18">
        <v>0</v>
      </c>
      <c r="F509" s="18">
        <v>0</v>
      </c>
      <c r="G509" s="18">
        <v>0</v>
      </c>
      <c r="H509" s="18">
        <v>0</v>
      </c>
      <c r="I509" s="28">
        <v>0</v>
      </c>
      <c r="J509" s="28" t="e">
        <f t="shared" si="35"/>
        <v>#DIV/0!</v>
      </c>
    </row>
    <row r="510" spans="1:10" ht="65.25" customHeight="1">
      <c r="A510" s="70"/>
      <c r="B510" s="72"/>
      <c r="C510" s="71"/>
      <c r="D510" s="18" t="s">
        <v>7</v>
      </c>
      <c r="E510" s="18">
        <v>0</v>
      </c>
      <c r="F510" s="18">
        <v>0</v>
      </c>
      <c r="G510" s="18">
        <v>0</v>
      </c>
      <c r="H510" s="18">
        <v>0</v>
      </c>
      <c r="I510" s="28">
        <v>0</v>
      </c>
      <c r="J510" s="28" t="e">
        <f t="shared" si="35"/>
        <v>#DIV/0!</v>
      </c>
    </row>
    <row r="511" spans="1:10" ht="96" customHeight="1">
      <c r="A511" s="70"/>
      <c r="B511" s="72"/>
      <c r="C511" s="71"/>
      <c r="D511" s="29" t="s">
        <v>190</v>
      </c>
      <c r="E511" s="18">
        <v>0</v>
      </c>
      <c r="F511" s="18">
        <v>0</v>
      </c>
      <c r="G511" s="18">
        <v>0</v>
      </c>
      <c r="H511" s="18">
        <v>0</v>
      </c>
      <c r="I511" s="28">
        <v>0</v>
      </c>
      <c r="J511" s="28" t="e">
        <f t="shared" si="35"/>
        <v>#DIV/0!</v>
      </c>
    </row>
    <row r="512" spans="1:10" ht="37.5">
      <c r="A512" s="70"/>
      <c r="B512" s="72"/>
      <c r="C512" s="71"/>
      <c r="D512" s="18" t="s">
        <v>8</v>
      </c>
      <c r="E512" s="18">
        <v>0</v>
      </c>
      <c r="F512" s="18">
        <v>0</v>
      </c>
      <c r="G512" s="18">
        <v>0</v>
      </c>
      <c r="H512" s="18">
        <v>0</v>
      </c>
      <c r="I512" s="28">
        <v>0</v>
      </c>
      <c r="J512" s="28" t="e">
        <f t="shared" si="35"/>
        <v>#DIV/0!</v>
      </c>
    </row>
    <row r="513" spans="1:10" ht="56.25">
      <c r="A513" s="70"/>
      <c r="B513" s="72"/>
      <c r="C513" s="71"/>
      <c r="D513" s="18" t="s">
        <v>9</v>
      </c>
      <c r="E513" s="18">
        <v>0</v>
      </c>
      <c r="F513" s="18">
        <v>0</v>
      </c>
      <c r="G513" s="18">
        <v>0</v>
      </c>
      <c r="H513" s="18">
        <v>0</v>
      </c>
      <c r="I513" s="28">
        <v>0</v>
      </c>
      <c r="J513" s="28" t="e">
        <f t="shared" si="35"/>
        <v>#DIV/0!</v>
      </c>
    </row>
    <row r="514" spans="1:10" ht="18.75" customHeight="1">
      <c r="A514" s="70" t="s">
        <v>104</v>
      </c>
      <c r="B514" s="72" t="s">
        <v>105</v>
      </c>
      <c r="C514" s="71" t="s">
        <v>11</v>
      </c>
      <c r="D514" s="18" t="s">
        <v>5</v>
      </c>
      <c r="E514" s="18">
        <f>E515+E519+E520</f>
        <v>0</v>
      </c>
      <c r="F514" s="18">
        <f>F515+F519+F520</f>
        <v>0</v>
      </c>
      <c r="G514" s="18">
        <f>G515+G519+G520</f>
        <v>0</v>
      </c>
      <c r="H514" s="18">
        <f>H515+H519+H520</f>
        <v>0</v>
      </c>
      <c r="I514" s="28">
        <v>0</v>
      </c>
      <c r="J514" s="28" t="e">
        <f t="shared" si="35"/>
        <v>#DIV/0!</v>
      </c>
    </row>
    <row r="515" spans="1:10" ht="32.25" customHeight="1">
      <c r="A515" s="70"/>
      <c r="B515" s="72"/>
      <c r="C515" s="71"/>
      <c r="D515" s="18" t="s">
        <v>6</v>
      </c>
      <c r="E515" s="18">
        <v>0</v>
      </c>
      <c r="F515" s="18">
        <v>0</v>
      </c>
      <c r="G515" s="18">
        <v>0</v>
      </c>
      <c r="H515" s="18">
        <v>0</v>
      </c>
      <c r="I515" s="28">
        <v>0</v>
      </c>
      <c r="J515" s="28" t="e">
        <f t="shared" si="35"/>
        <v>#DIV/0!</v>
      </c>
    </row>
    <row r="516" spans="1:10" ht="72.75" customHeight="1">
      <c r="A516" s="70"/>
      <c r="B516" s="72"/>
      <c r="C516" s="71"/>
      <c r="D516" s="29" t="s">
        <v>189</v>
      </c>
      <c r="E516" s="18">
        <v>0</v>
      </c>
      <c r="F516" s="18">
        <v>0</v>
      </c>
      <c r="G516" s="18">
        <v>0</v>
      </c>
      <c r="H516" s="18">
        <v>0</v>
      </c>
      <c r="I516" s="28">
        <v>0</v>
      </c>
      <c r="J516" s="28" t="e">
        <f t="shared" si="35"/>
        <v>#DIV/0!</v>
      </c>
    </row>
    <row r="517" spans="1:10" ht="58.5" customHeight="1">
      <c r="A517" s="70"/>
      <c r="B517" s="72"/>
      <c r="C517" s="71"/>
      <c r="D517" s="18" t="s">
        <v>7</v>
      </c>
      <c r="E517" s="18">
        <v>0</v>
      </c>
      <c r="F517" s="18">
        <v>0</v>
      </c>
      <c r="G517" s="18">
        <v>0</v>
      </c>
      <c r="H517" s="18">
        <v>0</v>
      </c>
      <c r="I517" s="28">
        <v>0</v>
      </c>
      <c r="J517" s="28" t="e">
        <f t="shared" si="35"/>
        <v>#DIV/0!</v>
      </c>
    </row>
    <row r="518" spans="1:10" ht="97.5" customHeight="1">
      <c r="A518" s="70"/>
      <c r="B518" s="72"/>
      <c r="C518" s="71"/>
      <c r="D518" s="29" t="s">
        <v>190</v>
      </c>
      <c r="E518" s="18">
        <v>0</v>
      </c>
      <c r="F518" s="18">
        <v>0</v>
      </c>
      <c r="G518" s="18">
        <v>0</v>
      </c>
      <c r="H518" s="18">
        <v>0</v>
      </c>
      <c r="I518" s="28">
        <v>0</v>
      </c>
      <c r="J518" s="28" t="e">
        <f t="shared" si="35"/>
        <v>#DIV/0!</v>
      </c>
    </row>
    <row r="519" spans="1:10" ht="45.75" customHeight="1">
      <c r="A519" s="70"/>
      <c r="B519" s="72"/>
      <c r="C519" s="71"/>
      <c r="D519" s="18" t="s">
        <v>8</v>
      </c>
      <c r="E519" s="18">
        <v>0</v>
      </c>
      <c r="F519" s="18">
        <v>0</v>
      </c>
      <c r="G519" s="18">
        <v>0</v>
      </c>
      <c r="H519" s="18">
        <v>0</v>
      </c>
      <c r="I519" s="28">
        <v>0</v>
      </c>
      <c r="J519" s="28" t="e">
        <f t="shared" si="35"/>
        <v>#DIV/0!</v>
      </c>
    </row>
    <row r="520" spans="1:10" ht="56.25">
      <c r="A520" s="70"/>
      <c r="B520" s="72"/>
      <c r="C520" s="71"/>
      <c r="D520" s="18" t="s">
        <v>9</v>
      </c>
      <c r="E520" s="18">
        <v>0</v>
      </c>
      <c r="F520" s="18">
        <v>0</v>
      </c>
      <c r="G520" s="18">
        <v>0</v>
      </c>
      <c r="H520" s="18">
        <v>0</v>
      </c>
      <c r="I520" s="28">
        <v>0</v>
      </c>
      <c r="J520" s="28" t="e">
        <f t="shared" si="35"/>
        <v>#DIV/0!</v>
      </c>
    </row>
    <row r="521" spans="1:10" ht="18.75" customHeight="1">
      <c r="A521" s="70" t="s">
        <v>186</v>
      </c>
      <c r="B521" s="72" t="s">
        <v>171</v>
      </c>
      <c r="C521" s="71" t="s">
        <v>11</v>
      </c>
      <c r="D521" s="18" t="s">
        <v>5</v>
      </c>
      <c r="E521" s="18">
        <f>E522+E526+E527</f>
        <v>9170</v>
      </c>
      <c r="F521" s="18">
        <f>F522+F526+F527</f>
        <v>0</v>
      </c>
      <c r="G521" s="18">
        <f>G522+G526+G527</f>
        <v>0</v>
      </c>
      <c r="H521" s="18">
        <f>H522+H526+H527</f>
        <v>0</v>
      </c>
      <c r="I521" s="28">
        <v>0</v>
      </c>
      <c r="J521" s="28" t="e">
        <f t="shared" si="35"/>
        <v>#DIV/0!</v>
      </c>
    </row>
    <row r="522" spans="1:10" ht="33" customHeight="1">
      <c r="A522" s="70"/>
      <c r="B522" s="72"/>
      <c r="C522" s="71"/>
      <c r="D522" s="18" t="s">
        <v>6</v>
      </c>
      <c r="E522" s="18">
        <v>0</v>
      </c>
      <c r="F522" s="18">
        <v>0</v>
      </c>
      <c r="G522" s="18">
        <v>0</v>
      </c>
      <c r="H522" s="18">
        <v>0</v>
      </c>
      <c r="I522" s="28">
        <v>0</v>
      </c>
      <c r="J522" s="28" t="e">
        <f t="shared" si="35"/>
        <v>#DIV/0!</v>
      </c>
    </row>
    <row r="523" spans="1:10" ht="79.5" customHeight="1">
      <c r="A523" s="70"/>
      <c r="B523" s="72"/>
      <c r="C523" s="71"/>
      <c r="D523" s="29" t="s">
        <v>189</v>
      </c>
      <c r="E523" s="18">
        <v>0</v>
      </c>
      <c r="F523" s="18">
        <v>0</v>
      </c>
      <c r="G523" s="18">
        <v>0</v>
      </c>
      <c r="H523" s="18">
        <v>0</v>
      </c>
      <c r="I523" s="28">
        <v>0</v>
      </c>
      <c r="J523" s="28" t="e">
        <f t="shared" si="35"/>
        <v>#DIV/0!</v>
      </c>
    </row>
    <row r="524" spans="1:10" ht="70.5" customHeight="1">
      <c r="A524" s="70"/>
      <c r="B524" s="72"/>
      <c r="C524" s="71"/>
      <c r="D524" s="18" t="s">
        <v>7</v>
      </c>
      <c r="E524" s="18">
        <v>0</v>
      </c>
      <c r="F524" s="18">
        <v>0</v>
      </c>
      <c r="G524" s="18">
        <v>0</v>
      </c>
      <c r="H524" s="18">
        <v>0</v>
      </c>
      <c r="I524" s="28">
        <v>0</v>
      </c>
      <c r="J524" s="28" t="e">
        <f t="shared" si="35"/>
        <v>#DIV/0!</v>
      </c>
    </row>
    <row r="525" spans="1:10" ht="94.5" customHeight="1">
      <c r="A525" s="70"/>
      <c r="B525" s="72"/>
      <c r="C525" s="71"/>
      <c r="D525" s="29" t="s">
        <v>190</v>
      </c>
      <c r="E525" s="18">
        <v>0</v>
      </c>
      <c r="F525" s="18">
        <v>0</v>
      </c>
      <c r="G525" s="18">
        <v>0</v>
      </c>
      <c r="H525" s="18">
        <v>0</v>
      </c>
      <c r="I525" s="28">
        <v>0</v>
      </c>
      <c r="J525" s="28" t="e">
        <f t="shared" si="35"/>
        <v>#DIV/0!</v>
      </c>
    </row>
    <row r="526" spans="1:10" ht="37.5">
      <c r="A526" s="70"/>
      <c r="B526" s="72"/>
      <c r="C526" s="71"/>
      <c r="D526" s="18" t="s">
        <v>8</v>
      </c>
      <c r="E526" s="18">
        <v>770</v>
      </c>
      <c r="F526" s="18">
        <v>0</v>
      </c>
      <c r="G526" s="18">
        <v>0</v>
      </c>
      <c r="H526" s="18">
        <v>0</v>
      </c>
      <c r="I526" s="28">
        <v>0</v>
      </c>
      <c r="J526" s="28" t="e">
        <f t="shared" si="35"/>
        <v>#DIV/0!</v>
      </c>
    </row>
    <row r="527" spans="1:10" ht="68.25" customHeight="1">
      <c r="A527" s="70"/>
      <c r="B527" s="72"/>
      <c r="C527" s="71"/>
      <c r="D527" s="18" t="s">
        <v>9</v>
      </c>
      <c r="E527" s="18">
        <v>8400</v>
      </c>
      <c r="F527" s="18">
        <v>0</v>
      </c>
      <c r="G527" s="18">
        <v>0</v>
      </c>
      <c r="H527" s="18">
        <v>0</v>
      </c>
      <c r="I527" s="28">
        <v>0</v>
      </c>
      <c r="J527" s="28" t="e">
        <f t="shared" si="35"/>
        <v>#DIV/0!</v>
      </c>
    </row>
    <row r="528" spans="1:10" ht="18.75" customHeight="1">
      <c r="A528" s="70" t="s">
        <v>106</v>
      </c>
      <c r="B528" s="72" t="s">
        <v>107</v>
      </c>
      <c r="C528" s="71" t="s">
        <v>11</v>
      </c>
      <c r="D528" s="18" t="s">
        <v>5</v>
      </c>
      <c r="E528" s="18">
        <f>E529+E533+E534</f>
        <v>1255</v>
      </c>
      <c r="F528" s="18">
        <f>F529+F533+F534</f>
        <v>450</v>
      </c>
      <c r="G528" s="18">
        <f>G529+G533+G534</f>
        <v>120.6</v>
      </c>
      <c r="H528" s="18">
        <f>H529+H533+H534</f>
        <v>120.6</v>
      </c>
      <c r="I528" s="28">
        <f>G528/E528*100</f>
        <v>9.609561752988046</v>
      </c>
      <c r="J528" s="28">
        <f t="shared" si="35"/>
        <v>26.799999999999997</v>
      </c>
    </row>
    <row r="529" spans="1:10" ht="30" customHeight="1">
      <c r="A529" s="70"/>
      <c r="B529" s="72"/>
      <c r="C529" s="71"/>
      <c r="D529" s="18" t="s">
        <v>6</v>
      </c>
      <c r="E529" s="18">
        <v>450</v>
      </c>
      <c r="F529" s="18">
        <f>F536+F543+F550+F557+F564+F571</f>
        <v>450</v>
      </c>
      <c r="G529" s="18">
        <f>G536+G543+G550+G557+G564+G571</f>
        <v>120.6</v>
      </c>
      <c r="H529" s="18">
        <f>H536+H543+H550+H557+H564+H571</f>
        <v>120.6</v>
      </c>
      <c r="I529" s="28">
        <f>G529/E529*100</f>
        <v>26.799999999999997</v>
      </c>
      <c r="J529" s="28">
        <f t="shared" si="35"/>
        <v>26.799999999999997</v>
      </c>
    </row>
    <row r="530" spans="1:10" ht="80.25" customHeight="1">
      <c r="A530" s="70"/>
      <c r="B530" s="72"/>
      <c r="C530" s="71"/>
      <c r="D530" s="29" t="s">
        <v>189</v>
      </c>
      <c r="E530" s="18">
        <v>0</v>
      </c>
      <c r="F530" s="18">
        <v>0</v>
      </c>
      <c r="G530" s="18">
        <v>0</v>
      </c>
      <c r="H530" s="18">
        <v>0</v>
      </c>
      <c r="I530" s="28">
        <v>0</v>
      </c>
      <c r="J530" s="28" t="e">
        <f t="shared" si="35"/>
        <v>#DIV/0!</v>
      </c>
    </row>
    <row r="531" spans="1:10" ht="69.75" customHeight="1">
      <c r="A531" s="70"/>
      <c r="B531" s="72"/>
      <c r="C531" s="71"/>
      <c r="D531" s="18" t="s">
        <v>7</v>
      </c>
      <c r="E531" s="18">
        <v>0</v>
      </c>
      <c r="F531" s="18">
        <v>0</v>
      </c>
      <c r="G531" s="18">
        <v>0</v>
      </c>
      <c r="H531" s="18">
        <v>0</v>
      </c>
      <c r="I531" s="28">
        <v>0</v>
      </c>
      <c r="J531" s="28" t="e">
        <f t="shared" si="35"/>
        <v>#DIV/0!</v>
      </c>
    </row>
    <row r="532" spans="1:10" ht="95.25" customHeight="1">
      <c r="A532" s="70"/>
      <c r="B532" s="72"/>
      <c r="C532" s="71"/>
      <c r="D532" s="29" t="s">
        <v>190</v>
      </c>
      <c r="E532" s="18">
        <v>0</v>
      </c>
      <c r="F532" s="18">
        <v>0</v>
      </c>
      <c r="G532" s="18">
        <v>0</v>
      </c>
      <c r="H532" s="18">
        <v>0</v>
      </c>
      <c r="I532" s="28">
        <v>0</v>
      </c>
      <c r="J532" s="28" t="e">
        <f t="shared" si="35"/>
        <v>#DIV/0!</v>
      </c>
    </row>
    <row r="533" spans="1:10" ht="45.75" customHeight="1">
      <c r="A533" s="70"/>
      <c r="B533" s="72"/>
      <c r="C533" s="71"/>
      <c r="D533" s="18" t="s">
        <v>8</v>
      </c>
      <c r="E533" s="18">
        <f>E540+E547+E554+E568+E575</f>
        <v>565</v>
      </c>
      <c r="F533" s="18">
        <v>0</v>
      </c>
      <c r="G533" s="18">
        <f>G540+G547+G554+G568+G575</f>
        <v>0</v>
      </c>
      <c r="H533" s="18">
        <f>H540+H547+H554+H568+H575</f>
        <v>0</v>
      </c>
      <c r="I533" s="28">
        <v>0</v>
      </c>
      <c r="J533" s="28" t="e">
        <f t="shared" si="35"/>
        <v>#DIV/0!</v>
      </c>
    </row>
    <row r="534" spans="1:10" ht="66" customHeight="1">
      <c r="A534" s="70"/>
      <c r="B534" s="72"/>
      <c r="C534" s="71"/>
      <c r="D534" s="18" t="s">
        <v>9</v>
      </c>
      <c r="E534" s="18">
        <f>E541+E548+E555+E562+E569+E576</f>
        <v>240</v>
      </c>
      <c r="F534" s="18">
        <v>0</v>
      </c>
      <c r="G534" s="18">
        <f>G541+G548+G555+G562+G569+G576</f>
        <v>0</v>
      </c>
      <c r="H534" s="18">
        <f>H541+H548+H555+H562+H569+H576</f>
        <v>0</v>
      </c>
      <c r="I534" s="28">
        <v>0</v>
      </c>
      <c r="J534" s="28" t="e">
        <f t="shared" si="35"/>
        <v>#DIV/0!</v>
      </c>
    </row>
    <row r="535" spans="1:10" ht="18.75" customHeight="1">
      <c r="A535" s="70" t="s">
        <v>108</v>
      </c>
      <c r="B535" s="72" t="s">
        <v>109</v>
      </c>
      <c r="C535" s="71" t="s">
        <v>11</v>
      </c>
      <c r="D535" s="18" t="s">
        <v>5</v>
      </c>
      <c r="E535" s="18">
        <f>E536+E540+E541</f>
        <v>726.8</v>
      </c>
      <c r="F535" s="18">
        <f>F536+F540+F541</f>
        <v>271.8</v>
      </c>
      <c r="G535" s="18">
        <f>G536+G540+G541</f>
        <v>0</v>
      </c>
      <c r="H535" s="18">
        <f>H536+H540+H541</f>
        <v>0</v>
      </c>
      <c r="I535" s="28">
        <v>0</v>
      </c>
      <c r="J535" s="28">
        <f t="shared" si="35"/>
        <v>0</v>
      </c>
    </row>
    <row r="536" spans="1:10" ht="33" customHeight="1">
      <c r="A536" s="70"/>
      <c r="B536" s="72"/>
      <c r="C536" s="71"/>
      <c r="D536" s="18" t="s">
        <v>6</v>
      </c>
      <c r="E536" s="18">
        <v>271.8</v>
      </c>
      <c r="F536" s="18">
        <v>271.8</v>
      </c>
      <c r="G536" s="18">
        <f>G537+G541+G542</f>
        <v>0</v>
      </c>
      <c r="H536" s="18">
        <f>H537+H541+H542</f>
        <v>0</v>
      </c>
      <c r="I536" s="28">
        <v>0</v>
      </c>
      <c r="J536" s="28">
        <f t="shared" si="35"/>
        <v>0</v>
      </c>
    </row>
    <row r="537" spans="1:10" ht="74.25" customHeight="1">
      <c r="A537" s="70"/>
      <c r="B537" s="72"/>
      <c r="C537" s="71"/>
      <c r="D537" s="29" t="s">
        <v>189</v>
      </c>
      <c r="E537" s="18">
        <v>0</v>
      </c>
      <c r="F537" s="18">
        <v>0</v>
      </c>
      <c r="G537" s="18">
        <v>0</v>
      </c>
      <c r="H537" s="18">
        <v>0</v>
      </c>
      <c r="I537" s="28">
        <v>0</v>
      </c>
      <c r="J537" s="28" t="e">
        <f t="shared" si="35"/>
        <v>#DIV/0!</v>
      </c>
    </row>
    <row r="538" spans="1:10" ht="63" customHeight="1">
      <c r="A538" s="70"/>
      <c r="B538" s="72"/>
      <c r="C538" s="71"/>
      <c r="D538" s="18" t="s">
        <v>7</v>
      </c>
      <c r="E538" s="18">
        <v>0</v>
      </c>
      <c r="F538" s="18">
        <v>0</v>
      </c>
      <c r="G538" s="18">
        <v>0</v>
      </c>
      <c r="H538" s="18">
        <v>0</v>
      </c>
      <c r="I538" s="28">
        <v>0</v>
      </c>
      <c r="J538" s="28" t="e">
        <f t="shared" si="35"/>
        <v>#DIV/0!</v>
      </c>
    </row>
    <row r="539" spans="1:10" ht="101.25" customHeight="1">
      <c r="A539" s="70"/>
      <c r="B539" s="72"/>
      <c r="C539" s="71"/>
      <c r="D539" s="29" t="s">
        <v>190</v>
      </c>
      <c r="E539" s="18">
        <v>0</v>
      </c>
      <c r="F539" s="18">
        <v>0</v>
      </c>
      <c r="G539" s="18">
        <v>0</v>
      </c>
      <c r="H539" s="18">
        <v>0</v>
      </c>
      <c r="I539" s="28">
        <v>0</v>
      </c>
      <c r="J539" s="28" t="e">
        <f t="shared" si="35"/>
        <v>#DIV/0!</v>
      </c>
    </row>
    <row r="540" spans="1:10" ht="37.5">
      <c r="A540" s="70"/>
      <c r="B540" s="72"/>
      <c r="C540" s="71"/>
      <c r="D540" s="18" t="s">
        <v>8</v>
      </c>
      <c r="E540" s="18">
        <v>325</v>
      </c>
      <c r="F540" s="18">
        <v>0</v>
      </c>
      <c r="G540" s="18">
        <v>0</v>
      </c>
      <c r="H540" s="18">
        <v>0</v>
      </c>
      <c r="I540" s="28">
        <v>0</v>
      </c>
      <c r="J540" s="28" t="e">
        <f t="shared" si="35"/>
        <v>#DIV/0!</v>
      </c>
    </row>
    <row r="541" spans="1:10" ht="56.25">
      <c r="A541" s="70"/>
      <c r="B541" s="72"/>
      <c r="C541" s="71"/>
      <c r="D541" s="18" t="s">
        <v>9</v>
      </c>
      <c r="E541" s="18">
        <v>130</v>
      </c>
      <c r="F541" s="18">
        <v>0</v>
      </c>
      <c r="G541" s="18">
        <v>0</v>
      </c>
      <c r="H541" s="18">
        <v>0</v>
      </c>
      <c r="I541" s="28">
        <v>0</v>
      </c>
      <c r="J541" s="28" t="e">
        <f t="shared" si="35"/>
        <v>#DIV/0!</v>
      </c>
    </row>
    <row r="542" spans="1:10" ht="18.75" customHeight="1">
      <c r="A542" s="70" t="s">
        <v>110</v>
      </c>
      <c r="B542" s="72" t="s">
        <v>111</v>
      </c>
      <c r="C542" s="71" t="s">
        <v>11</v>
      </c>
      <c r="D542" s="18" t="s">
        <v>5</v>
      </c>
      <c r="E542" s="18">
        <f>E543+E547+E548</f>
        <v>90</v>
      </c>
      <c r="F542" s="18">
        <f>F543+F547+F548</f>
        <v>0</v>
      </c>
      <c r="G542" s="18">
        <f>G543+G547+G548</f>
        <v>0</v>
      </c>
      <c r="H542" s="18">
        <f>H543+H547+H548</f>
        <v>0</v>
      </c>
      <c r="I542" s="28">
        <v>0</v>
      </c>
      <c r="J542" s="28" t="e">
        <f t="shared" si="35"/>
        <v>#DIV/0!</v>
      </c>
    </row>
    <row r="543" spans="1:10" ht="30" customHeight="1">
      <c r="A543" s="70"/>
      <c r="B543" s="72"/>
      <c r="C543" s="71"/>
      <c r="D543" s="18" t="s">
        <v>6</v>
      </c>
      <c r="E543" s="18">
        <v>0</v>
      </c>
      <c r="F543" s="18">
        <v>0</v>
      </c>
      <c r="G543" s="18">
        <v>0</v>
      </c>
      <c r="H543" s="18">
        <v>0</v>
      </c>
      <c r="I543" s="28">
        <v>0</v>
      </c>
      <c r="J543" s="28" t="e">
        <f t="shared" si="35"/>
        <v>#DIV/0!</v>
      </c>
    </row>
    <row r="544" spans="1:10" ht="79.5" customHeight="1">
      <c r="A544" s="70"/>
      <c r="B544" s="72"/>
      <c r="C544" s="71"/>
      <c r="D544" s="29" t="s">
        <v>189</v>
      </c>
      <c r="E544" s="18">
        <v>0</v>
      </c>
      <c r="F544" s="18">
        <v>0</v>
      </c>
      <c r="G544" s="18">
        <v>0</v>
      </c>
      <c r="H544" s="18">
        <v>0</v>
      </c>
      <c r="I544" s="28">
        <v>0</v>
      </c>
      <c r="J544" s="28" t="e">
        <f t="shared" si="35"/>
        <v>#DIV/0!</v>
      </c>
    </row>
    <row r="545" spans="1:10" ht="62.25" customHeight="1">
      <c r="A545" s="70"/>
      <c r="B545" s="72"/>
      <c r="C545" s="71"/>
      <c r="D545" s="18" t="s">
        <v>7</v>
      </c>
      <c r="E545" s="18">
        <v>0</v>
      </c>
      <c r="F545" s="18">
        <v>0</v>
      </c>
      <c r="G545" s="18">
        <v>0</v>
      </c>
      <c r="H545" s="18">
        <v>0</v>
      </c>
      <c r="I545" s="28">
        <v>0</v>
      </c>
      <c r="J545" s="28" t="e">
        <f t="shared" si="35"/>
        <v>#DIV/0!</v>
      </c>
    </row>
    <row r="546" spans="1:10" ht="99" customHeight="1">
      <c r="A546" s="70"/>
      <c r="B546" s="72"/>
      <c r="C546" s="71"/>
      <c r="D546" s="29" t="s">
        <v>190</v>
      </c>
      <c r="E546" s="18">
        <v>0</v>
      </c>
      <c r="F546" s="18">
        <v>0</v>
      </c>
      <c r="G546" s="18">
        <v>0</v>
      </c>
      <c r="H546" s="18">
        <v>0</v>
      </c>
      <c r="I546" s="28">
        <v>0</v>
      </c>
      <c r="J546" s="28" t="e">
        <f t="shared" si="35"/>
        <v>#DIV/0!</v>
      </c>
    </row>
    <row r="547" spans="1:10" ht="37.5">
      <c r="A547" s="70"/>
      <c r="B547" s="72"/>
      <c r="C547" s="71"/>
      <c r="D547" s="18" t="s">
        <v>8</v>
      </c>
      <c r="E547" s="18">
        <v>70</v>
      </c>
      <c r="F547" s="18">
        <v>0</v>
      </c>
      <c r="G547" s="18">
        <v>0</v>
      </c>
      <c r="H547" s="18">
        <v>0</v>
      </c>
      <c r="I547" s="28">
        <v>0</v>
      </c>
      <c r="J547" s="28" t="e">
        <f t="shared" si="35"/>
        <v>#DIV/0!</v>
      </c>
    </row>
    <row r="548" spans="1:10" ht="56.25">
      <c r="A548" s="70"/>
      <c r="B548" s="72"/>
      <c r="C548" s="71"/>
      <c r="D548" s="18" t="s">
        <v>9</v>
      </c>
      <c r="E548" s="18">
        <v>20</v>
      </c>
      <c r="F548" s="18">
        <v>0</v>
      </c>
      <c r="G548" s="18">
        <v>0</v>
      </c>
      <c r="H548" s="18">
        <v>0</v>
      </c>
      <c r="I548" s="28">
        <v>0</v>
      </c>
      <c r="J548" s="28" t="e">
        <f t="shared" si="35"/>
        <v>#DIV/0!</v>
      </c>
    </row>
    <row r="549" spans="1:10" ht="18.75" customHeight="1">
      <c r="A549" s="70" t="s">
        <v>112</v>
      </c>
      <c r="B549" s="72" t="s">
        <v>113</v>
      </c>
      <c r="C549" s="71" t="s">
        <v>114</v>
      </c>
      <c r="D549" s="18" t="s">
        <v>5</v>
      </c>
      <c r="E549" s="18">
        <f>E550+E554+E555</f>
        <v>50</v>
      </c>
      <c r="F549" s="18">
        <f>F550+F554+F555</f>
        <v>0</v>
      </c>
      <c r="G549" s="18">
        <f>G550+G554+G555</f>
        <v>0</v>
      </c>
      <c r="H549" s="18">
        <f>H550+H554+H555</f>
        <v>0</v>
      </c>
      <c r="I549" s="28">
        <v>0</v>
      </c>
      <c r="J549" s="28" t="e">
        <f t="shared" si="35"/>
        <v>#DIV/0!</v>
      </c>
    </row>
    <row r="550" spans="1:10" ht="30.75" customHeight="1">
      <c r="A550" s="70"/>
      <c r="B550" s="72"/>
      <c r="C550" s="71"/>
      <c r="D550" s="18" t="s">
        <v>6</v>
      </c>
      <c r="E550" s="18">
        <v>0</v>
      </c>
      <c r="F550" s="18">
        <v>0</v>
      </c>
      <c r="G550" s="18">
        <v>0</v>
      </c>
      <c r="H550" s="18">
        <v>0</v>
      </c>
      <c r="I550" s="28">
        <v>0</v>
      </c>
      <c r="J550" s="28" t="e">
        <f t="shared" si="35"/>
        <v>#DIV/0!</v>
      </c>
    </row>
    <row r="551" spans="1:10" ht="75.75" customHeight="1">
      <c r="A551" s="70"/>
      <c r="B551" s="72"/>
      <c r="C551" s="71"/>
      <c r="D551" s="29" t="s">
        <v>189</v>
      </c>
      <c r="E551" s="18">
        <v>0</v>
      </c>
      <c r="F551" s="18">
        <v>0</v>
      </c>
      <c r="G551" s="18">
        <v>0</v>
      </c>
      <c r="H551" s="18">
        <v>0</v>
      </c>
      <c r="I551" s="28">
        <v>0</v>
      </c>
      <c r="J551" s="28" t="e">
        <f t="shared" si="35"/>
        <v>#DIV/0!</v>
      </c>
    </row>
    <row r="552" spans="1:10" ht="63" customHeight="1">
      <c r="A552" s="70"/>
      <c r="B552" s="72"/>
      <c r="C552" s="71"/>
      <c r="D552" s="18" t="s">
        <v>7</v>
      </c>
      <c r="E552" s="18">
        <v>0</v>
      </c>
      <c r="F552" s="18">
        <v>0</v>
      </c>
      <c r="G552" s="18">
        <v>0</v>
      </c>
      <c r="H552" s="18">
        <v>0</v>
      </c>
      <c r="I552" s="28">
        <v>0</v>
      </c>
      <c r="J552" s="28" t="e">
        <f t="shared" si="35"/>
        <v>#DIV/0!</v>
      </c>
    </row>
    <row r="553" spans="1:10" ht="92.25" customHeight="1">
      <c r="A553" s="70"/>
      <c r="B553" s="72"/>
      <c r="C553" s="71"/>
      <c r="D553" s="29" t="s">
        <v>190</v>
      </c>
      <c r="E553" s="18">
        <v>0</v>
      </c>
      <c r="F553" s="18">
        <v>0</v>
      </c>
      <c r="G553" s="18">
        <v>0</v>
      </c>
      <c r="H553" s="18">
        <v>0</v>
      </c>
      <c r="I553" s="28">
        <v>0</v>
      </c>
      <c r="J553" s="28" t="e">
        <f t="shared" si="35"/>
        <v>#DIV/0!</v>
      </c>
    </row>
    <row r="554" spans="1:10" ht="37.5">
      <c r="A554" s="70"/>
      <c r="B554" s="72"/>
      <c r="C554" s="71"/>
      <c r="D554" s="18" t="s">
        <v>8</v>
      </c>
      <c r="E554" s="18">
        <v>30</v>
      </c>
      <c r="F554" s="18">
        <v>0</v>
      </c>
      <c r="G554" s="18">
        <v>0</v>
      </c>
      <c r="H554" s="18">
        <v>0</v>
      </c>
      <c r="I554" s="28">
        <v>0</v>
      </c>
      <c r="J554" s="28" t="e">
        <f t="shared" si="35"/>
        <v>#DIV/0!</v>
      </c>
    </row>
    <row r="555" spans="1:10" ht="57.75" customHeight="1">
      <c r="A555" s="70"/>
      <c r="B555" s="72"/>
      <c r="C555" s="71"/>
      <c r="D555" s="18" t="s">
        <v>9</v>
      </c>
      <c r="E555" s="18">
        <v>20</v>
      </c>
      <c r="F555" s="18">
        <v>0</v>
      </c>
      <c r="G555" s="18">
        <v>0</v>
      </c>
      <c r="H555" s="18">
        <v>0</v>
      </c>
      <c r="I555" s="28">
        <v>0</v>
      </c>
      <c r="J555" s="28" t="e">
        <f t="shared" si="35"/>
        <v>#DIV/0!</v>
      </c>
    </row>
    <row r="556" spans="1:10" ht="18.75" customHeight="1">
      <c r="A556" s="70" t="s">
        <v>115</v>
      </c>
      <c r="B556" s="72" t="s">
        <v>116</v>
      </c>
      <c r="C556" s="71" t="s">
        <v>11</v>
      </c>
      <c r="D556" s="18" t="s">
        <v>5</v>
      </c>
      <c r="E556" s="18">
        <f>E557+E561+E562</f>
        <v>0</v>
      </c>
      <c r="F556" s="18">
        <f>F557+F561+F562</f>
        <v>0</v>
      </c>
      <c r="G556" s="18">
        <f>G557+G561+G562</f>
        <v>0</v>
      </c>
      <c r="H556" s="18">
        <f>H557+H561+H562</f>
        <v>0</v>
      </c>
      <c r="I556" s="28">
        <v>0</v>
      </c>
      <c r="J556" s="28" t="e">
        <f t="shared" si="35"/>
        <v>#DIV/0!</v>
      </c>
    </row>
    <row r="557" spans="1:10" ht="26.25" customHeight="1">
      <c r="A557" s="70"/>
      <c r="B557" s="72"/>
      <c r="C557" s="71"/>
      <c r="D557" s="18" t="s">
        <v>6</v>
      </c>
      <c r="E557" s="18">
        <v>0</v>
      </c>
      <c r="F557" s="18">
        <v>0</v>
      </c>
      <c r="G557" s="18">
        <v>0</v>
      </c>
      <c r="H557" s="18">
        <v>0</v>
      </c>
      <c r="I557" s="28">
        <v>0</v>
      </c>
      <c r="J557" s="28" t="e">
        <f t="shared" si="35"/>
        <v>#DIV/0!</v>
      </c>
    </row>
    <row r="558" spans="1:10" ht="78" customHeight="1">
      <c r="A558" s="70"/>
      <c r="B558" s="72"/>
      <c r="C558" s="71"/>
      <c r="D558" s="29" t="s">
        <v>189</v>
      </c>
      <c r="E558" s="18">
        <v>0</v>
      </c>
      <c r="F558" s="18">
        <v>0</v>
      </c>
      <c r="G558" s="18">
        <v>0</v>
      </c>
      <c r="H558" s="18">
        <v>0</v>
      </c>
      <c r="I558" s="28">
        <v>0</v>
      </c>
      <c r="J558" s="28" t="e">
        <f t="shared" si="35"/>
        <v>#DIV/0!</v>
      </c>
    </row>
    <row r="559" spans="1:10" ht="61.5" customHeight="1">
      <c r="A559" s="70"/>
      <c r="B559" s="72"/>
      <c r="C559" s="71"/>
      <c r="D559" s="18" t="s">
        <v>7</v>
      </c>
      <c r="E559" s="18">
        <v>0</v>
      </c>
      <c r="F559" s="18">
        <v>0</v>
      </c>
      <c r="G559" s="18">
        <v>0</v>
      </c>
      <c r="H559" s="18">
        <v>0</v>
      </c>
      <c r="I559" s="28">
        <v>0</v>
      </c>
      <c r="J559" s="28" t="e">
        <f t="shared" si="35"/>
        <v>#DIV/0!</v>
      </c>
    </row>
    <row r="560" spans="1:10" ht="98.25" customHeight="1">
      <c r="A560" s="70"/>
      <c r="B560" s="72"/>
      <c r="C560" s="71"/>
      <c r="D560" s="29" t="s">
        <v>190</v>
      </c>
      <c r="E560" s="18">
        <v>0</v>
      </c>
      <c r="F560" s="18">
        <v>0</v>
      </c>
      <c r="G560" s="18">
        <v>0</v>
      </c>
      <c r="H560" s="18">
        <v>0</v>
      </c>
      <c r="I560" s="28">
        <v>0</v>
      </c>
      <c r="J560" s="28" t="e">
        <f t="shared" si="35"/>
        <v>#DIV/0!</v>
      </c>
    </row>
    <row r="561" spans="1:10" ht="37.5">
      <c r="A561" s="70"/>
      <c r="B561" s="72"/>
      <c r="C561" s="71"/>
      <c r="D561" s="18" t="s">
        <v>8</v>
      </c>
      <c r="E561" s="18">
        <v>0</v>
      </c>
      <c r="F561" s="18">
        <v>0</v>
      </c>
      <c r="G561" s="18">
        <v>0</v>
      </c>
      <c r="H561" s="18">
        <v>0</v>
      </c>
      <c r="I561" s="28">
        <v>0</v>
      </c>
      <c r="J561" s="28" t="e">
        <f t="shared" si="35"/>
        <v>#DIV/0!</v>
      </c>
    </row>
    <row r="562" spans="1:10" ht="56.25">
      <c r="A562" s="70"/>
      <c r="B562" s="72"/>
      <c r="C562" s="71"/>
      <c r="D562" s="18" t="s">
        <v>9</v>
      </c>
      <c r="E562" s="18">
        <v>0</v>
      </c>
      <c r="F562" s="18">
        <v>0</v>
      </c>
      <c r="G562" s="18">
        <v>0</v>
      </c>
      <c r="H562" s="18">
        <v>0</v>
      </c>
      <c r="I562" s="28">
        <v>0</v>
      </c>
      <c r="J562" s="28" t="e">
        <f t="shared" si="35"/>
        <v>#DIV/0!</v>
      </c>
    </row>
    <row r="563" spans="1:10" ht="18.75" customHeight="1">
      <c r="A563" s="70" t="s">
        <v>117</v>
      </c>
      <c r="B563" s="72" t="s">
        <v>118</v>
      </c>
      <c r="C563" s="71" t="s">
        <v>11</v>
      </c>
      <c r="D563" s="18" t="s">
        <v>5</v>
      </c>
      <c r="E563" s="18">
        <f>E564+E568+E569</f>
        <v>173.2</v>
      </c>
      <c r="F563" s="18">
        <f>F564+F568+F569</f>
        <v>103.2</v>
      </c>
      <c r="G563" s="18">
        <f>G564+G568+G569</f>
        <v>103.1</v>
      </c>
      <c r="H563" s="18">
        <f>H564+H568+H569</f>
        <v>103.1</v>
      </c>
      <c r="I563" s="28">
        <f>G563/E563*100</f>
        <v>59.52655889145496</v>
      </c>
      <c r="J563" s="28">
        <f t="shared" si="35"/>
        <v>99.90310077519379</v>
      </c>
    </row>
    <row r="564" spans="1:10" ht="30" customHeight="1">
      <c r="A564" s="70"/>
      <c r="B564" s="72"/>
      <c r="C564" s="71"/>
      <c r="D564" s="18" t="s">
        <v>6</v>
      </c>
      <c r="E564" s="18">
        <v>103.2</v>
      </c>
      <c r="F564" s="18">
        <v>103.2</v>
      </c>
      <c r="G564" s="18">
        <f>7.1+96</f>
        <v>103.1</v>
      </c>
      <c r="H564" s="18">
        <f>7.1+96</f>
        <v>103.1</v>
      </c>
      <c r="I564" s="28">
        <f>G564/E564*100</f>
        <v>99.90310077519379</v>
      </c>
      <c r="J564" s="28">
        <f t="shared" si="35"/>
        <v>99.90310077519379</v>
      </c>
    </row>
    <row r="565" spans="1:10" ht="73.5" customHeight="1">
      <c r="A565" s="70"/>
      <c r="B565" s="72"/>
      <c r="C565" s="71"/>
      <c r="D565" s="29" t="s">
        <v>189</v>
      </c>
      <c r="E565" s="18">
        <v>0</v>
      </c>
      <c r="F565" s="18">
        <v>0</v>
      </c>
      <c r="G565" s="18">
        <v>0</v>
      </c>
      <c r="H565" s="18">
        <v>0</v>
      </c>
      <c r="I565" s="28">
        <v>0</v>
      </c>
      <c r="J565" s="28" t="e">
        <f t="shared" si="35"/>
        <v>#DIV/0!</v>
      </c>
    </row>
    <row r="566" spans="1:10" ht="63" customHeight="1">
      <c r="A566" s="70"/>
      <c r="B566" s="72"/>
      <c r="C566" s="71"/>
      <c r="D566" s="18" t="s">
        <v>7</v>
      </c>
      <c r="E566" s="18">
        <v>0</v>
      </c>
      <c r="F566" s="18">
        <v>0</v>
      </c>
      <c r="G566" s="18">
        <v>0</v>
      </c>
      <c r="H566" s="18">
        <v>0</v>
      </c>
      <c r="I566" s="28">
        <v>0</v>
      </c>
      <c r="J566" s="28" t="e">
        <f t="shared" si="35"/>
        <v>#DIV/0!</v>
      </c>
    </row>
    <row r="567" spans="1:10" ht="98.25" customHeight="1">
      <c r="A567" s="70"/>
      <c r="B567" s="72"/>
      <c r="C567" s="71"/>
      <c r="D567" s="29" t="s">
        <v>190</v>
      </c>
      <c r="E567" s="18">
        <v>0</v>
      </c>
      <c r="F567" s="18">
        <v>0</v>
      </c>
      <c r="G567" s="18">
        <v>0</v>
      </c>
      <c r="H567" s="18">
        <v>0</v>
      </c>
      <c r="I567" s="28">
        <v>0</v>
      </c>
      <c r="J567" s="28" t="e">
        <f t="shared" si="35"/>
        <v>#DIV/0!</v>
      </c>
    </row>
    <row r="568" spans="1:10" ht="37.5">
      <c r="A568" s="70"/>
      <c r="B568" s="72"/>
      <c r="C568" s="71"/>
      <c r="D568" s="18" t="s">
        <v>8</v>
      </c>
      <c r="E568" s="18">
        <v>40</v>
      </c>
      <c r="F568" s="18">
        <v>0</v>
      </c>
      <c r="G568" s="18">
        <v>0</v>
      </c>
      <c r="H568" s="18">
        <v>0</v>
      </c>
      <c r="I568" s="28">
        <v>0</v>
      </c>
      <c r="J568" s="28" t="e">
        <f t="shared" si="35"/>
        <v>#DIV/0!</v>
      </c>
    </row>
    <row r="569" spans="1:10" ht="66.75" customHeight="1">
      <c r="A569" s="70"/>
      <c r="B569" s="72"/>
      <c r="C569" s="71"/>
      <c r="D569" s="18" t="s">
        <v>9</v>
      </c>
      <c r="E569" s="18">
        <v>30</v>
      </c>
      <c r="F569" s="18">
        <v>0</v>
      </c>
      <c r="G569" s="18">
        <v>0</v>
      </c>
      <c r="H569" s="18">
        <v>0</v>
      </c>
      <c r="I569" s="28">
        <v>0</v>
      </c>
      <c r="J569" s="28" t="e">
        <f aca="true" t="shared" si="36" ref="J569:J632">H569/F569*100</f>
        <v>#DIV/0!</v>
      </c>
    </row>
    <row r="570" spans="1:10" ht="18.75" customHeight="1">
      <c r="A570" s="70" t="s">
        <v>119</v>
      </c>
      <c r="B570" s="72" t="s">
        <v>120</v>
      </c>
      <c r="C570" s="71" t="s">
        <v>11</v>
      </c>
      <c r="D570" s="18" t="s">
        <v>5</v>
      </c>
      <c r="E570" s="18">
        <f>E571+E575+E576</f>
        <v>215</v>
      </c>
      <c r="F570" s="18">
        <f>F571+F575+F576</f>
        <v>75</v>
      </c>
      <c r="G570" s="18">
        <f>G571+G575+G576</f>
        <v>17.5</v>
      </c>
      <c r="H570" s="18">
        <f>H571+H575+H576</f>
        <v>17.5</v>
      </c>
      <c r="I570" s="28">
        <v>0</v>
      </c>
      <c r="J570" s="28">
        <f t="shared" si="36"/>
        <v>23.333333333333332</v>
      </c>
    </row>
    <row r="571" spans="1:10" ht="48" customHeight="1">
      <c r="A571" s="70"/>
      <c r="B571" s="72"/>
      <c r="C571" s="71"/>
      <c r="D571" s="18" t="s">
        <v>6</v>
      </c>
      <c r="E571" s="18">
        <v>75</v>
      </c>
      <c r="F571" s="18">
        <v>75</v>
      </c>
      <c r="G571" s="18">
        <v>17.5</v>
      </c>
      <c r="H571" s="18">
        <v>17.5</v>
      </c>
      <c r="I571" s="28">
        <v>0</v>
      </c>
      <c r="J571" s="28">
        <f t="shared" si="36"/>
        <v>23.333333333333332</v>
      </c>
    </row>
    <row r="572" spans="1:10" ht="72.75" customHeight="1">
      <c r="A572" s="70"/>
      <c r="B572" s="72"/>
      <c r="C572" s="71"/>
      <c r="D572" s="29" t="s">
        <v>189</v>
      </c>
      <c r="E572" s="18">
        <v>0</v>
      </c>
      <c r="F572" s="18">
        <v>0</v>
      </c>
      <c r="G572" s="18">
        <v>0</v>
      </c>
      <c r="H572" s="18">
        <v>0</v>
      </c>
      <c r="I572" s="28">
        <v>0</v>
      </c>
      <c r="J572" s="28" t="e">
        <f t="shared" si="36"/>
        <v>#DIV/0!</v>
      </c>
    </row>
    <row r="573" spans="1:10" ht="66" customHeight="1">
      <c r="A573" s="70"/>
      <c r="B573" s="72"/>
      <c r="C573" s="71"/>
      <c r="D573" s="18" t="s">
        <v>7</v>
      </c>
      <c r="E573" s="18">
        <v>0</v>
      </c>
      <c r="F573" s="18">
        <v>0</v>
      </c>
      <c r="G573" s="18">
        <v>0</v>
      </c>
      <c r="H573" s="18">
        <v>0</v>
      </c>
      <c r="I573" s="28">
        <v>0</v>
      </c>
      <c r="J573" s="28" t="e">
        <f t="shared" si="36"/>
        <v>#DIV/0!</v>
      </c>
    </row>
    <row r="574" spans="1:10" ht="93.75" customHeight="1">
      <c r="A574" s="70"/>
      <c r="B574" s="72"/>
      <c r="C574" s="71"/>
      <c r="D574" s="29" t="s">
        <v>190</v>
      </c>
      <c r="E574" s="18">
        <v>0</v>
      </c>
      <c r="F574" s="18">
        <v>0</v>
      </c>
      <c r="G574" s="18">
        <v>0</v>
      </c>
      <c r="H574" s="18">
        <v>0</v>
      </c>
      <c r="I574" s="28">
        <v>0</v>
      </c>
      <c r="J574" s="28" t="e">
        <f t="shared" si="36"/>
        <v>#DIV/0!</v>
      </c>
    </row>
    <row r="575" spans="1:10" ht="37.5">
      <c r="A575" s="70"/>
      <c r="B575" s="72"/>
      <c r="C575" s="71"/>
      <c r="D575" s="18" t="s">
        <v>8</v>
      </c>
      <c r="E575" s="18">
        <v>100</v>
      </c>
      <c r="F575" s="18">
        <v>0</v>
      </c>
      <c r="G575" s="18">
        <v>0</v>
      </c>
      <c r="H575" s="18">
        <v>0</v>
      </c>
      <c r="I575" s="28">
        <v>0</v>
      </c>
      <c r="J575" s="28" t="e">
        <f t="shared" si="36"/>
        <v>#DIV/0!</v>
      </c>
    </row>
    <row r="576" spans="1:10" ht="75" customHeight="1">
      <c r="A576" s="70"/>
      <c r="B576" s="72"/>
      <c r="C576" s="71"/>
      <c r="D576" s="18" t="s">
        <v>9</v>
      </c>
      <c r="E576" s="18">
        <v>40</v>
      </c>
      <c r="F576" s="18">
        <v>0</v>
      </c>
      <c r="G576" s="18">
        <v>0</v>
      </c>
      <c r="H576" s="18">
        <v>0</v>
      </c>
      <c r="I576" s="28">
        <v>0</v>
      </c>
      <c r="J576" s="28" t="e">
        <f t="shared" si="36"/>
        <v>#DIV/0!</v>
      </c>
    </row>
    <row r="577" spans="1:10" ht="18.75" customHeight="1">
      <c r="A577" s="70" t="s">
        <v>121</v>
      </c>
      <c r="B577" s="72" t="s">
        <v>122</v>
      </c>
      <c r="C577" s="71" t="s">
        <v>11</v>
      </c>
      <c r="D577" s="18" t="s">
        <v>5</v>
      </c>
      <c r="E577" s="18">
        <f>E578+E582+E583</f>
        <v>360</v>
      </c>
      <c r="F577" s="18">
        <f>F578+F582+F583</f>
        <v>0</v>
      </c>
      <c r="G577" s="18">
        <f>G578+G582+G583</f>
        <v>0</v>
      </c>
      <c r="H577" s="18">
        <f>H578+H582+H583</f>
        <v>0</v>
      </c>
      <c r="I577" s="28">
        <v>0</v>
      </c>
      <c r="J577" s="28" t="e">
        <f t="shared" si="36"/>
        <v>#DIV/0!</v>
      </c>
    </row>
    <row r="578" spans="1:10" ht="33.75" customHeight="1">
      <c r="A578" s="70"/>
      <c r="B578" s="72"/>
      <c r="C578" s="71"/>
      <c r="D578" s="18" t="s">
        <v>6</v>
      </c>
      <c r="E578" s="18">
        <f>E585+E592+E599+E606</f>
        <v>0</v>
      </c>
      <c r="F578" s="18">
        <f>F585+F592+F599+F606</f>
        <v>0</v>
      </c>
      <c r="G578" s="18">
        <f>G585+G592+G599+G606</f>
        <v>0</v>
      </c>
      <c r="H578" s="18">
        <f>H585+H592+H599+H606</f>
        <v>0</v>
      </c>
      <c r="I578" s="28">
        <v>0</v>
      </c>
      <c r="J578" s="28" t="e">
        <f t="shared" si="36"/>
        <v>#DIV/0!</v>
      </c>
    </row>
    <row r="579" spans="1:10" ht="77.25" customHeight="1">
      <c r="A579" s="70"/>
      <c r="B579" s="72"/>
      <c r="C579" s="71"/>
      <c r="D579" s="29" t="s">
        <v>189</v>
      </c>
      <c r="E579" s="18">
        <v>0</v>
      </c>
      <c r="F579" s="18">
        <v>0</v>
      </c>
      <c r="G579" s="18">
        <v>0</v>
      </c>
      <c r="H579" s="18">
        <v>0</v>
      </c>
      <c r="I579" s="28">
        <v>0</v>
      </c>
      <c r="J579" s="28" t="e">
        <f t="shared" si="36"/>
        <v>#DIV/0!</v>
      </c>
    </row>
    <row r="580" spans="1:10" ht="64.5" customHeight="1">
      <c r="A580" s="70"/>
      <c r="B580" s="72"/>
      <c r="C580" s="71"/>
      <c r="D580" s="18" t="s">
        <v>7</v>
      </c>
      <c r="E580" s="18">
        <v>0</v>
      </c>
      <c r="F580" s="18">
        <v>0</v>
      </c>
      <c r="G580" s="18">
        <v>0</v>
      </c>
      <c r="H580" s="18">
        <v>0</v>
      </c>
      <c r="I580" s="28">
        <v>0</v>
      </c>
      <c r="J580" s="28" t="e">
        <f t="shared" si="36"/>
        <v>#DIV/0!</v>
      </c>
    </row>
    <row r="581" spans="1:10" ht="96" customHeight="1">
      <c r="A581" s="70"/>
      <c r="B581" s="72"/>
      <c r="C581" s="71"/>
      <c r="D581" s="29" t="s">
        <v>190</v>
      </c>
      <c r="E581" s="18">
        <v>0</v>
      </c>
      <c r="F581" s="18">
        <v>0</v>
      </c>
      <c r="G581" s="18">
        <v>0</v>
      </c>
      <c r="H581" s="18">
        <v>0</v>
      </c>
      <c r="I581" s="28">
        <v>0</v>
      </c>
      <c r="J581" s="28" t="e">
        <f t="shared" si="36"/>
        <v>#DIV/0!</v>
      </c>
    </row>
    <row r="582" spans="1:10" ht="37.5">
      <c r="A582" s="70"/>
      <c r="B582" s="72"/>
      <c r="C582" s="71"/>
      <c r="D582" s="18" t="s">
        <v>8</v>
      </c>
      <c r="E582" s="18">
        <f>E589+E596+E603+E610</f>
        <v>310</v>
      </c>
      <c r="F582" s="18">
        <v>0</v>
      </c>
      <c r="G582" s="18">
        <f>G589+G596+G603+G610</f>
        <v>0</v>
      </c>
      <c r="H582" s="18">
        <f>H589+H596+H603+H610</f>
        <v>0</v>
      </c>
      <c r="I582" s="28">
        <v>0</v>
      </c>
      <c r="J582" s="28" t="e">
        <f t="shared" si="36"/>
        <v>#DIV/0!</v>
      </c>
    </row>
    <row r="583" spans="1:10" ht="56.25">
      <c r="A583" s="70"/>
      <c r="B583" s="72"/>
      <c r="C583" s="71"/>
      <c r="D583" s="18" t="s">
        <v>9</v>
      </c>
      <c r="E583" s="18">
        <f>E590+E597+E604+E611</f>
        <v>50</v>
      </c>
      <c r="F583" s="18">
        <v>0</v>
      </c>
      <c r="G583" s="18">
        <f>G590+G597+G604+G611</f>
        <v>0</v>
      </c>
      <c r="H583" s="18">
        <f>H590+H597+H604+H611</f>
        <v>0</v>
      </c>
      <c r="I583" s="28">
        <v>0</v>
      </c>
      <c r="J583" s="28" t="e">
        <f t="shared" si="36"/>
        <v>#DIV/0!</v>
      </c>
    </row>
    <row r="584" spans="1:10" ht="18.75" customHeight="1">
      <c r="A584" s="70" t="s">
        <v>123</v>
      </c>
      <c r="B584" s="72" t="s">
        <v>124</v>
      </c>
      <c r="C584" s="71" t="s">
        <v>11</v>
      </c>
      <c r="D584" s="18" t="s">
        <v>5</v>
      </c>
      <c r="E584" s="18">
        <f>E585+E589+E590</f>
        <v>0</v>
      </c>
      <c r="F584" s="18">
        <f>F585+F589+F590</f>
        <v>0</v>
      </c>
      <c r="G584" s="18">
        <f>G585+G589+G590</f>
        <v>0</v>
      </c>
      <c r="H584" s="18">
        <f>H585+H589+H590</f>
        <v>0</v>
      </c>
      <c r="I584" s="28">
        <v>0</v>
      </c>
      <c r="J584" s="28" t="e">
        <f t="shared" si="36"/>
        <v>#DIV/0!</v>
      </c>
    </row>
    <row r="585" spans="1:10" ht="32.25" customHeight="1">
      <c r="A585" s="70"/>
      <c r="B585" s="72"/>
      <c r="C585" s="71"/>
      <c r="D585" s="18" t="s">
        <v>6</v>
      </c>
      <c r="E585" s="18">
        <v>0</v>
      </c>
      <c r="F585" s="18">
        <v>0</v>
      </c>
      <c r="G585" s="18">
        <v>0</v>
      </c>
      <c r="H585" s="18">
        <v>0</v>
      </c>
      <c r="I585" s="28">
        <v>0</v>
      </c>
      <c r="J585" s="28" t="e">
        <f t="shared" si="36"/>
        <v>#DIV/0!</v>
      </c>
    </row>
    <row r="586" spans="1:10" ht="78" customHeight="1">
      <c r="A586" s="70"/>
      <c r="B586" s="72"/>
      <c r="C586" s="71"/>
      <c r="D586" s="29" t="s">
        <v>189</v>
      </c>
      <c r="E586" s="18">
        <v>0</v>
      </c>
      <c r="F586" s="18">
        <v>0</v>
      </c>
      <c r="G586" s="18">
        <v>0</v>
      </c>
      <c r="H586" s="18">
        <v>0</v>
      </c>
      <c r="I586" s="28">
        <v>0</v>
      </c>
      <c r="J586" s="28" t="e">
        <f t="shared" si="36"/>
        <v>#DIV/0!</v>
      </c>
    </row>
    <row r="587" spans="1:10" ht="61.5" customHeight="1">
      <c r="A587" s="70"/>
      <c r="B587" s="72"/>
      <c r="C587" s="71"/>
      <c r="D587" s="18" t="s">
        <v>7</v>
      </c>
      <c r="E587" s="18">
        <v>0</v>
      </c>
      <c r="F587" s="18">
        <v>0</v>
      </c>
      <c r="G587" s="18">
        <v>0</v>
      </c>
      <c r="H587" s="18">
        <v>0</v>
      </c>
      <c r="I587" s="28">
        <v>0</v>
      </c>
      <c r="J587" s="28" t="e">
        <f t="shared" si="36"/>
        <v>#DIV/0!</v>
      </c>
    </row>
    <row r="588" spans="1:10" ht="97.5" customHeight="1">
      <c r="A588" s="70"/>
      <c r="B588" s="72"/>
      <c r="C588" s="71"/>
      <c r="D588" s="29" t="s">
        <v>190</v>
      </c>
      <c r="E588" s="18">
        <v>0</v>
      </c>
      <c r="F588" s="18">
        <v>0</v>
      </c>
      <c r="G588" s="18">
        <v>0</v>
      </c>
      <c r="H588" s="18">
        <v>0</v>
      </c>
      <c r="I588" s="28">
        <v>0</v>
      </c>
      <c r="J588" s="28" t="e">
        <f t="shared" si="36"/>
        <v>#DIV/0!</v>
      </c>
    </row>
    <row r="589" spans="1:10" ht="44.25" customHeight="1">
      <c r="A589" s="70"/>
      <c r="B589" s="72"/>
      <c r="C589" s="71"/>
      <c r="D589" s="18" t="s">
        <v>8</v>
      </c>
      <c r="E589" s="18">
        <v>0</v>
      </c>
      <c r="F589" s="18">
        <v>0</v>
      </c>
      <c r="G589" s="18">
        <v>0</v>
      </c>
      <c r="H589" s="18">
        <v>0</v>
      </c>
      <c r="I589" s="28">
        <v>0</v>
      </c>
      <c r="J589" s="28" t="e">
        <f t="shared" si="36"/>
        <v>#DIV/0!</v>
      </c>
    </row>
    <row r="590" spans="1:10" ht="56.25">
      <c r="A590" s="70"/>
      <c r="B590" s="72"/>
      <c r="C590" s="71"/>
      <c r="D590" s="18" t="s">
        <v>9</v>
      </c>
      <c r="E590" s="18">
        <v>0</v>
      </c>
      <c r="F590" s="18">
        <v>0</v>
      </c>
      <c r="G590" s="18">
        <v>0</v>
      </c>
      <c r="H590" s="18">
        <v>0</v>
      </c>
      <c r="I590" s="28">
        <v>0</v>
      </c>
      <c r="J590" s="28" t="e">
        <f t="shared" si="36"/>
        <v>#DIV/0!</v>
      </c>
    </row>
    <row r="591" spans="1:10" ht="26.25" customHeight="1">
      <c r="A591" s="70" t="s">
        <v>125</v>
      </c>
      <c r="B591" s="72" t="s">
        <v>126</v>
      </c>
      <c r="C591" s="71" t="s">
        <v>11</v>
      </c>
      <c r="D591" s="18" t="s">
        <v>5</v>
      </c>
      <c r="E591" s="18">
        <f>E592+E596+E597</f>
        <v>60</v>
      </c>
      <c r="F591" s="18">
        <f>F592+F596+F597</f>
        <v>0</v>
      </c>
      <c r="G591" s="18">
        <f>G592+G596+G597</f>
        <v>0</v>
      </c>
      <c r="H591" s="18">
        <f>H592+H596+H597</f>
        <v>0</v>
      </c>
      <c r="I591" s="28">
        <v>0</v>
      </c>
      <c r="J591" s="28" t="e">
        <f t="shared" si="36"/>
        <v>#DIV/0!</v>
      </c>
    </row>
    <row r="592" spans="1:10" ht="32.25" customHeight="1">
      <c r="A592" s="70"/>
      <c r="B592" s="72"/>
      <c r="C592" s="71"/>
      <c r="D592" s="18" t="s">
        <v>6</v>
      </c>
      <c r="E592" s="18">
        <v>0</v>
      </c>
      <c r="F592" s="18">
        <v>0</v>
      </c>
      <c r="G592" s="18">
        <v>0</v>
      </c>
      <c r="H592" s="18">
        <v>0</v>
      </c>
      <c r="I592" s="28">
        <v>0</v>
      </c>
      <c r="J592" s="28" t="e">
        <f t="shared" si="36"/>
        <v>#DIV/0!</v>
      </c>
    </row>
    <row r="593" spans="1:10" ht="78.75" customHeight="1">
      <c r="A593" s="70"/>
      <c r="B593" s="72"/>
      <c r="C593" s="71"/>
      <c r="D593" s="29" t="s">
        <v>189</v>
      </c>
      <c r="E593" s="18">
        <v>0</v>
      </c>
      <c r="F593" s="18">
        <v>0</v>
      </c>
      <c r="G593" s="18">
        <v>0</v>
      </c>
      <c r="H593" s="18">
        <v>0</v>
      </c>
      <c r="I593" s="28">
        <v>0</v>
      </c>
      <c r="J593" s="28" t="e">
        <f t="shared" si="36"/>
        <v>#DIV/0!</v>
      </c>
    </row>
    <row r="594" spans="1:10" ht="62.25" customHeight="1">
      <c r="A594" s="70"/>
      <c r="B594" s="72"/>
      <c r="C594" s="71"/>
      <c r="D594" s="18" t="s">
        <v>7</v>
      </c>
      <c r="E594" s="18">
        <v>0</v>
      </c>
      <c r="F594" s="18">
        <v>0</v>
      </c>
      <c r="G594" s="18">
        <v>0</v>
      </c>
      <c r="H594" s="18">
        <v>0</v>
      </c>
      <c r="I594" s="28">
        <v>0</v>
      </c>
      <c r="J594" s="28" t="e">
        <f t="shared" si="36"/>
        <v>#DIV/0!</v>
      </c>
    </row>
    <row r="595" spans="1:10" ht="96.75" customHeight="1">
      <c r="A595" s="70"/>
      <c r="B595" s="72"/>
      <c r="C595" s="71"/>
      <c r="D595" s="29" t="s">
        <v>190</v>
      </c>
      <c r="E595" s="18">
        <v>0</v>
      </c>
      <c r="F595" s="18">
        <v>0</v>
      </c>
      <c r="G595" s="18">
        <v>0</v>
      </c>
      <c r="H595" s="18">
        <v>0</v>
      </c>
      <c r="I595" s="28">
        <v>0</v>
      </c>
      <c r="J595" s="28" t="e">
        <f t="shared" si="36"/>
        <v>#DIV/0!</v>
      </c>
    </row>
    <row r="596" spans="1:10" ht="37.5">
      <c r="A596" s="70"/>
      <c r="B596" s="72"/>
      <c r="C596" s="71"/>
      <c r="D596" s="18" t="s">
        <v>8</v>
      </c>
      <c r="E596" s="18">
        <v>60</v>
      </c>
      <c r="F596" s="18">
        <v>0</v>
      </c>
      <c r="G596" s="18">
        <v>0</v>
      </c>
      <c r="H596" s="18">
        <v>0</v>
      </c>
      <c r="I596" s="28">
        <v>0</v>
      </c>
      <c r="J596" s="28" t="e">
        <f t="shared" si="36"/>
        <v>#DIV/0!</v>
      </c>
    </row>
    <row r="597" spans="1:10" ht="56.25">
      <c r="A597" s="70"/>
      <c r="B597" s="72"/>
      <c r="C597" s="71"/>
      <c r="D597" s="18" t="s">
        <v>9</v>
      </c>
      <c r="E597" s="18">
        <v>0</v>
      </c>
      <c r="F597" s="18">
        <v>0</v>
      </c>
      <c r="G597" s="18">
        <v>0</v>
      </c>
      <c r="H597" s="18">
        <v>0</v>
      </c>
      <c r="I597" s="28">
        <v>0</v>
      </c>
      <c r="J597" s="28" t="e">
        <f t="shared" si="36"/>
        <v>#DIV/0!</v>
      </c>
    </row>
    <row r="598" spans="1:10" ht="18.75">
      <c r="A598" s="70" t="s">
        <v>127</v>
      </c>
      <c r="B598" s="72" t="s">
        <v>128</v>
      </c>
      <c r="C598" s="71" t="s">
        <v>11</v>
      </c>
      <c r="D598" s="18" t="s">
        <v>5</v>
      </c>
      <c r="E598" s="18">
        <f>E599+E603+E604</f>
        <v>300</v>
      </c>
      <c r="F598" s="18">
        <f>F599+F603+F604</f>
        <v>0</v>
      </c>
      <c r="G598" s="18">
        <f>G599+G603+G604</f>
        <v>0</v>
      </c>
      <c r="H598" s="18">
        <f>H599+H603+H604</f>
        <v>0</v>
      </c>
      <c r="I598" s="28">
        <v>0</v>
      </c>
      <c r="J598" s="28" t="e">
        <f t="shared" si="36"/>
        <v>#DIV/0!</v>
      </c>
    </row>
    <row r="599" spans="1:10" ht="32.25" customHeight="1">
      <c r="A599" s="70"/>
      <c r="B599" s="72"/>
      <c r="C599" s="71"/>
      <c r="D599" s="18" t="s">
        <v>6</v>
      </c>
      <c r="E599" s="18">
        <v>0</v>
      </c>
      <c r="F599" s="18">
        <v>0</v>
      </c>
      <c r="G599" s="18">
        <v>0</v>
      </c>
      <c r="H599" s="18">
        <v>0</v>
      </c>
      <c r="I599" s="28">
        <v>0</v>
      </c>
      <c r="J599" s="28" t="e">
        <f t="shared" si="36"/>
        <v>#DIV/0!</v>
      </c>
    </row>
    <row r="600" spans="1:10" ht="77.25" customHeight="1">
      <c r="A600" s="70"/>
      <c r="B600" s="72"/>
      <c r="C600" s="71"/>
      <c r="D600" s="29" t="s">
        <v>189</v>
      </c>
      <c r="E600" s="18">
        <v>0</v>
      </c>
      <c r="F600" s="18">
        <v>0</v>
      </c>
      <c r="G600" s="18">
        <v>0</v>
      </c>
      <c r="H600" s="18">
        <v>0</v>
      </c>
      <c r="I600" s="28">
        <v>0</v>
      </c>
      <c r="J600" s="28" t="e">
        <f t="shared" si="36"/>
        <v>#DIV/0!</v>
      </c>
    </row>
    <row r="601" spans="1:10" ht="66.75" customHeight="1">
      <c r="A601" s="70"/>
      <c r="B601" s="72"/>
      <c r="C601" s="71"/>
      <c r="D601" s="18" t="s">
        <v>7</v>
      </c>
      <c r="E601" s="18">
        <v>0</v>
      </c>
      <c r="F601" s="18">
        <v>0</v>
      </c>
      <c r="G601" s="18">
        <v>0</v>
      </c>
      <c r="H601" s="18">
        <v>0</v>
      </c>
      <c r="I601" s="28">
        <v>0</v>
      </c>
      <c r="J601" s="28" t="e">
        <f t="shared" si="36"/>
        <v>#DIV/0!</v>
      </c>
    </row>
    <row r="602" spans="1:10" ht="96.75" customHeight="1">
      <c r="A602" s="70"/>
      <c r="B602" s="72"/>
      <c r="C602" s="71"/>
      <c r="D602" s="29" t="s">
        <v>190</v>
      </c>
      <c r="E602" s="18">
        <v>0</v>
      </c>
      <c r="F602" s="18">
        <v>0</v>
      </c>
      <c r="G602" s="18">
        <v>0</v>
      </c>
      <c r="H602" s="18">
        <v>0</v>
      </c>
      <c r="I602" s="28">
        <v>0</v>
      </c>
      <c r="J602" s="28" t="e">
        <f t="shared" si="36"/>
        <v>#DIV/0!</v>
      </c>
    </row>
    <row r="603" spans="1:10" ht="50.25" customHeight="1">
      <c r="A603" s="70"/>
      <c r="B603" s="72"/>
      <c r="C603" s="71"/>
      <c r="D603" s="18" t="s">
        <v>8</v>
      </c>
      <c r="E603" s="18">
        <v>250</v>
      </c>
      <c r="F603" s="18">
        <v>0</v>
      </c>
      <c r="G603" s="18">
        <v>0</v>
      </c>
      <c r="H603" s="18">
        <v>0</v>
      </c>
      <c r="I603" s="28">
        <v>0</v>
      </c>
      <c r="J603" s="28" t="e">
        <f t="shared" si="36"/>
        <v>#DIV/0!</v>
      </c>
    </row>
    <row r="604" spans="1:10" ht="56.25">
      <c r="A604" s="70"/>
      <c r="B604" s="72"/>
      <c r="C604" s="71"/>
      <c r="D604" s="18" t="s">
        <v>9</v>
      </c>
      <c r="E604" s="18">
        <v>50</v>
      </c>
      <c r="F604" s="18">
        <v>0</v>
      </c>
      <c r="G604" s="18">
        <v>0</v>
      </c>
      <c r="H604" s="18">
        <v>0</v>
      </c>
      <c r="I604" s="28">
        <v>0</v>
      </c>
      <c r="J604" s="28" t="e">
        <f t="shared" si="36"/>
        <v>#DIV/0!</v>
      </c>
    </row>
    <row r="605" spans="1:10" ht="18.75" customHeight="1">
      <c r="A605" s="70" t="s">
        <v>129</v>
      </c>
      <c r="B605" s="72" t="s">
        <v>130</v>
      </c>
      <c r="C605" s="71" t="s">
        <v>11</v>
      </c>
      <c r="D605" s="18" t="s">
        <v>5</v>
      </c>
      <c r="E605" s="18">
        <f>E606+E610+E611</f>
        <v>0</v>
      </c>
      <c r="F605" s="18">
        <f>F606+F610+F611</f>
        <v>0</v>
      </c>
      <c r="G605" s="18">
        <f>G606+G610+G611</f>
        <v>0</v>
      </c>
      <c r="H605" s="18">
        <f>H606+H610+H611</f>
        <v>0</v>
      </c>
      <c r="I605" s="28">
        <v>0</v>
      </c>
      <c r="J605" s="28" t="e">
        <f t="shared" si="36"/>
        <v>#DIV/0!</v>
      </c>
    </row>
    <row r="606" spans="1:10" ht="33" customHeight="1">
      <c r="A606" s="70"/>
      <c r="B606" s="72"/>
      <c r="C606" s="71"/>
      <c r="D606" s="18" t="s">
        <v>6</v>
      </c>
      <c r="E606" s="18">
        <v>0</v>
      </c>
      <c r="F606" s="18">
        <v>0</v>
      </c>
      <c r="G606" s="18">
        <v>0</v>
      </c>
      <c r="H606" s="18">
        <v>0</v>
      </c>
      <c r="I606" s="28">
        <v>0</v>
      </c>
      <c r="J606" s="28" t="e">
        <f t="shared" si="36"/>
        <v>#DIV/0!</v>
      </c>
    </row>
    <row r="607" spans="1:10" ht="75" customHeight="1">
      <c r="A607" s="70"/>
      <c r="B607" s="72"/>
      <c r="C607" s="71"/>
      <c r="D607" s="29" t="s">
        <v>189</v>
      </c>
      <c r="E607" s="18">
        <v>0</v>
      </c>
      <c r="F607" s="18">
        <v>0</v>
      </c>
      <c r="G607" s="18">
        <v>0</v>
      </c>
      <c r="H607" s="18">
        <v>0</v>
      </c>
      <c r="I607" s="28">
        <v>0</v>
      </c>
      <c r="J607" s="28" t="e">
        <f t="shared" si="36"/>
        <v>#DIV/0!</v>
      </c>
    </row>
    <row r="608" spans="1:10" ht="64.5" customHeight="1">
      <c r="A608" s="70"/>
      <c r="B608" s="72"/>
      <c r="C608" s="71"/>
      <c r="D608" s="18" t="s">
        <v>7</v>
      </c>
      <c r="E608" s="18">
        <v>0</v>
      </c>
      <c r="F608" s="18">
        <v>0</v>
      </c>
      <c r="G608" s="18">
        <v>0</v>
      </c>
      <c r="H608" s="18">
        <v>0</v>
      </c>
      <c r="I608" s="28">
        <v>0</v>
      </c>
      <c r="J608" s="28" t="e">
        <f t="shared" si="36"/>
        <v>#DIV/0!</v>
      </c>
    </row>
    <row r="609" spans="1:10" ht="97.5" customHeight="1">
      <c r="A609" s="70"/>
      <c r="B609" s="72"/>
      <c r="C609" s="71"/>
      <c r="D609" s="29" t="s">
        <v>190</v>
      </c>
      <c r="E609" s="18">
        <v>0</v>
      </c>
      <c r="F609" s="18">
        <v>0</v>
      </c>
      <c r="G609" s="18">
        <v>0</v>
      </c>
      <c r="H609" s="18">
        <v>0</v>
      </c>
      <c r="I609" s="28">
        <v>0</v>
      </c>
      <c r="J609" s="28" t="e">
        <f t="shared" si="36"/>
        <v>#DIV/0!</v>
      </c>
    </row>
    <row r="610" spans="1:10" ht="37.5">
      <c r="A610" s="70"/>
      <c r="B610" s="72"/>
      <c r="C610" s="71"/>
      <c r="D610" s="18" t="s">
        <v>8</v>
      </c>
      <c r="E610" s="18">
        <v>0</v>
      </c>
      <c r="F610" s="18">
        <v>0</v>
      </c>
      <c r="G610" s="18">
        <v>0</v>
      </c>
      <c r="H610" s="18">
        <v>0</v>
      </c>
      <c r="I610" s="28">
        <v>0</v>
      </c>
      <c r="J610" s="28" t="e">
        <f t="shared" si="36"/>
        <v>#DIV/0!</v>
      </c>
    </row>
    <row r="611" spans="1:10" ht="56.25">
      <c r="A611" s="70"/>
      <c r="B611" s="72"/>
      <c r="C611" s="71"/>
      <c r="D611" s="18" t="s">
        <v>9</v>
      </c>
      <c r="E611" s="18">
        <v>0</v>
      </c>
      <c r="F611" s="18">
        <v>0</v>
      </c>
      <c r="G611" s="18">
        <v>0</v>
      </c>
      <c r="H611" s="18">
        <v>0</v>
      </c>
      <c r="I611" s="28">
        <v>0</v>
      </c>
      <c r="J611" s="28" t="e">
        <f t="shared" si="36"/>
        <v>#DIV/0!</v>
      </c>
    </row>
    <row r="612" spans="1:10" ht="18.75" customHeight="1">
      <c r="A612" s="70" t="s">
        <v>131</v>
      </c>
      <c r="B612" s="72" t="s">
        <v>132</v>
      </c>
      <c r="C612" s="71" t="s">
        <v>11</v>
      </c>
      <c r="D612" s="18" t="s">
        <v>5</v>
      </c>
      <c r="E612" s="18">
        <f>E613+E617+E618</f>
        <v>10</v>
      </c>
      <c r="F612" s="18">
        <f>F613+F617+F618</f>
        <v>0</v>
      </c>
      <c r="G612" s="18">
        <f>G613+G617+G618</f>
        <v>0</v>
      </c>
      <c r="H612" s="18">
        <f>H613+H617+H618</f>
        <v>0</v>
      </c>
      <c r="I612" s="28">
        <v>0</v>
      </c>
      <c r="J612" s="28" t="e">
        <f t="shared" si="36"/>
        <v>#DIV/0!</v>
      </c>
    </row>
    <row r="613" spans="1:10" ht="30" customHeight="1">
      <c r="A613" s="70"/>
      <c r="B613" s="72"/>
      <c r="C613" s="71"/>
      <c r="D613" s="18" t="s">
        <v>6</v>
      </c>
      <c r="E613" s="18">
        <f>E620+E627</f>
        <v>0</v>
      </c>
      <c r="F613" s="18">
        <f>F620+F627</f>
        <v>0</v>
      </c>
      <c r="G613" s="18">
        <f>G620+G627</f>
        <v>0</v>
      </c>
      <c r="H613" s="18">
        <f>H620+H627</f>
        <v>0</v>
      </c>
      <c r="I613" s="28">
        <v>0</v>
      </c>
      <c r="J613" s="28" t="e">
        <f t="shared" si="36"/>
        <v>#DIV/0!</v>
      </c>
    </row>
    <row r="614" spans="1:10" ht="76.5" customHeight="1">
      <c r="A614" s="70"/>
      <c r="B614" s="72"/>
      <c r="C614" s="71"/>
      <c r="D614" s="29" t="s">
        <v>189</v>
      </c>
      <c r="E614" s="18">
        <v>0</v>
      </c>
      <c r="F614" s="18">
        <v>0</v>
      </c>
      <c r="G614" s="18">
        <v>0</v>
      </c>
      <c r="H614" s="18">
        <v>0</v>
      </c>
      <c r="I614" s="28">
        <v>0</v>
      </c>
      <c r="J614" s="28" t="e">
        <f t="shared" si="36"/>
        <v>#DIV/0!</v>
      </c>
    </row>
    <row r="615" spans="1:10" ht="65.25" customHeight="1">
      <c r="A615" s="70"/>
      <c r="B615" s="72"/>
      <c r="C615" s="71"/>
      <c r="D615" s="18" t="s">
        <v>7</v>
      </c>
      <c r="E615" s="18">
        <v>0</v>
      </c>
      <c r="F615" s="18">
        <v>0</v>
      </c>
      <c r="G615" s="18">
        <v>0</v>
      </c>
      <c r="H615" s="18">
        <v>0</v>
      </c>
      <c r="I615" s="28">
        <v>0</v>
      </c>
      <c r="J615" s="28" t="e">
        <f t="shared" si="36"/>
        <v>#DIV/0!</v>
      </c>
    </row>
    <row r="616" spans="1:10" ht="97.5" customHeight="1">
      <c r="A616" s="70"/>
      <c r="B616" s="72"/>
      <c r="C616" s="71"/>
      <c r="D616" s="29" t="s">
        <v>190</v>
      </c>
      <c r="E616" s="18">
        <v>0</v>
      </c>
      <c r="F616" s="18">
        <v>0</v>
      </c>
      <c r="G616" s="18">
        <v>0</v>
      </c>
      <c r="H616" s="18">
        <v>0</v>
      </c>
      <c r="I616" s="28">
        <v>0</v>
      </c>
      <c r="J616" s="28" t="e">
        <f t="shared" si="36"/>
        <v>#DIV/0!</v>
      </c>
    </row>
    <row r="617" spans="1:10" ht="39.75" customHeight="1">
      <c r="A617" s="70"/>
      <c r="B617" s="72"/>
      <c r="C617" s="71"/>
      <c r="D617" s="18" t="s">
        <v>8</v>
      </c>
      <c r="E617" s="18">
        <f>E624+E631</f>
        <v>10</v>
      </c>
      <c r="F617" s="18">
        <v>0</v>
      </c>
      <c r="G617" s="18">
        <f>G624+G631</f>
        <v>0</v>
      </c>
      <c r="H617" s="18">
        <f>H624+H631</f>
        <v>0</v>
      </c>
      <c r="I617" s="28">
        <v>0</v>
      </c>
      <c r="J617" s="28" t="e">
        <f t="shared" si="36"/>
        <v>#DIV/0!</v>
      </c>
    </row>
    <row r="618" spans="1:10" ht="66" customHeight="1">
      <c r="A618" s="70"/>
      <c r="B618" s="72"/>
      <c r="C618" s="71"/>
      <c r="D618" s="18" t="s">
        <v>9</v>
      </c>
      <c r="E618" s="18">
        <f>E625+E632</f>
        <v>0</v>
      </c>
      <c r="F618" s="18">
        <f>F625+F632</f>
        <v>0</v>
      </c>
      <c r="G618" s="18">
        <f>G625+G632</f>
        <v>0</v>
      </c>
      <c r="H618" s="18">
        <f>H625+H632</f>
        <v>0</v>
      </c>
      <c r="I618" s="28">
        <v>0</v>
      </c>
      <c r="J618" s="28" t="e">
        <f t="shared" si="36"/>
        <v>#DIV/0!</v>
      </c>
    </row>
    <row r="619" spans="1:10" ht="18.75" customHeight="1">
      <c r="A619" s="70" t="s">
        <v>133</v>
      </c>
      <c r="B619" s="72" t="s">
        <v>134</v>
      </c>
      <c r="C619" s="71" t="s">
        <v>11</v>
      </c>
      <c r="D619" s="18" t="s">
        <v>5</v>
      </c>
      <c r="E619" s="18">
        <f>E620+E624+E625</f>
        <v>10</v>
      </c>
      <c r="F619" s="18">
        <f>F620+F624+F625</f>
        <v>0</v>
      </c>
      <c r="G619" s="18">
        <f>G620+G624+G625</f>
        <v>0</v>
      </c>
      <c r="H619" s="18">
        <f>H620+H624+H625</f>
        <v>0</v>
      </c>
      <c r="I619" s="28">
        <v>0</v>
      </c>
      <c r="J619" s="28" t="e">
        <f t="shared" si="36"/>
        <v>#DIV/0!</v>
      </c>
    </row>
    <row r="620" spans="1:10" ht="26.25" customHeight="1">
      <c r="A620" s="70"/>
      <c r="B620" s="72"/>
      <c r="C620" s="71"/>
      <c r="D620" s="18" t="s">
        <v>6</v>
      </c>
      <c r="E620" s="18">
        <v>0</v>
      </c>
      <c r="F620" s="18">
        <v>0</v>
      </c>
      <c r="G620" s="18">
        <v>0</v>
      </c>
      <c r="H620" s="18">
        <v>0</v>
      </c>
      <c r="I620" s="28">
        <v>0</v>
      </c>
      <c r="J620" s="28" t="e">
        <f t="shared" si="36"/>
        <v>#DIV/0!</v>
      </c>
    </row>
    <row r="621" spans="1:10" ht="77.25" customHeight="1">
      <c r="A621" s="70"/>
      <c r="B621" s="72"/>
      <c r="C621" s="71"/>
      <c r="D621" s="29" t="s">
        <v>189</v>
      </c>
      <c r="E621" s="18">
        <v>0</v>
      </c>
      <c r="F621" s="18">
        <v>0</v>
      </c>
      <c r="G621" s="18">
        <v>0</v>
      </c>
      <c r="H621" s="18">
        <v>0</v>
      </c>
      <c r="I621" s="28">
        <v>0</v>
      </c>
      <c r="J621" s="28" t="e">
        <f t="shared" si="36"/>
        <v>#DIV/0!</v>
      </c>
    </row>
    <row r="622" spans="1:10" ht="71.25" customHeight="1">
      <c r="A622" s="70"/>
      <c r="B622" s="72"/>
      <c r="C622" s="71"/>
      <c r="D622" s="18" t="s">
        <v>7</v>
      </c>
      <c r="E622" s="18">
        <v>0</v>
      </c>
      <c r="F622" s="18">
        <v>0</v>
      </c>
      <c r="G622" s="18">
        <v>0</v>
      </c>
      <c r="H622" s="18">
        <v>0</v>
      </c>
      <c r="I622" s="28">
        <v>0</v>
      </c>
      <c r="J622" s="28" t="e">
        <f t="shared" si="36"/>
        <v>#DIV/0!</v>
      </c>
    </row>
    <row r="623" spans="1:10" ht="95.25" customHeight="1">
      <c r="A623" s="70"/>
      <c r="B623" s="72"/>
      <c r="C623" s="71"/>
      <c r="D623" s="29" t="s">
        <v>190</v>
      </c>
      <c r="E623" s="18">
        <v>0</v>
      </c>
      <c r="F623" s="18">
        <v>0</v>
      </c>
      <c r="G623" s="18">
        <v>0</v>
      </c>
      <c r="H623" s="18">
        <v>0</v>
      </c>
      <c r="I623" s="28">
        <v>0</v>
      </c>
      <c r="J623" s="28" t="e">
        <f t="shared" si="36"/>
        <v>#DIV/0!</v>
      </c>
    </row>
    <row r="624" spans="1:10" ht="37.5">
      <c r="A624" s="70"/>
      <c r="B624" s="72"/>
      <c r="C624" s="71"/>
      <c r="D624" s="18" t="s">
        <v>8</v>
      </c>
      <c r="E624" s="18">
        <v>10</v>
      </c>
      <c r="F624" s="18">
        <v>0</v>
      </c>
      <c r="G624" s="18">
        <v>0</v>
      </c>
      <c r="H624" s="18">
        <v>0</v>
      </c>
      <c r="I624" s="28">
        <v>0</v>
      </c>
      <c r="J624" s="28" t="e">
        <f t="shared" si="36"/>
        <v>#DIV/0!</v>
      </c>
    </row>
    <row r="625" spans="1:10" ht="60" customHeight="1">
      <c r="A625" s="70"/>
      <c r="B625" s="72"/>
      <c r="C625" s="71"/>
      <c r="D625" s="18" t="s">
        <v>9</v>
      </c>
      <c r="E625" s="18">
        <v>0</v>
      </c>
      <c r="F625" s="18">
        <v>0</v>
      </c>
      <c r="G625" s="18">
        <v>0</v>
      </c>
      <c r="H625" s="18">
        <v>0</v>
      </c>
      <c r="I625" s="28">
        <v>0</v>
      </c>
      <c r="J625" s="28" t="e">
        <f t="shared" si="36"/>
        <v>#DIV/0!</v>
      </c>
    </row>
    <row r="626" spans="1:10" ht="18.75" customHeight="1">
      <c r="A626" s="70" t="s">
        <v>135</v>
      </c>
      <c r="B626" s="72" t="s">
        <v>136</v>
      </c>
      <c r="C626" s="71" t="s">
        <v>137</v>
      </c>
      <c r="D626" s="18" t="s">
        <v>5</v>
      </c>
      <c r="E626" s="18">
        <f>E627+E631+E632</f>
        <v>0</v>
      </c>
      <c r="F626" s="18">
        <f>F627+F631+F632</f>
        <v>0</v>
      </c>
      <c r="G626" s="18">
        <f>G627+G631+G632</f>
        <v>0</v>
      </c>
      <c r="H626" s="18">
        <f>H627+H631+H632</f>
        <v>0</v>
      </c>
      <c r="I626" s="28">
        <v>0</v>
      </c>
      <c r="J626" s="28" t="e">
        <f t="shared" si="36"/>
        <v>#DIV/0!</v>
      </c>
    </row>
    <row r="627" spans="1:10" ht="33" customHeight="1">
      <c r="A627" s="70"/>
      <c r="B627" s="72"/>
      <c r="C627" s="71"/>
      <c r="D627" s="18" t="s">
        <v>6</v>
      </c>
      <c r="E627" s="18">
        <v>0</v>
      </c>
      <c r="F627" s="18">
        <v>0</v>
      </c>
      <c r="G627" s="18">
        <v>0</v>
      </c>
      <c r="H627" s="18">
        <v>0</v>
      </c>
      <c r="I627" s="28">
        <v>0</v>
      </c>
      <c r="J627" s="28" t="e">
        <f t="shared" si="36"/>
        <v>#DIV/0!</v>
      </c>
    </row>
    <row r="628" spans="1:10" ht="78.75" customHeight="1">
      <c r="A628" s="70"/>
      <c r="B628" s="72"/>
      <c r="C628" s="71"/>
      <c r="D628" s="29" t="s">
        <v>189</v>
      </c>
      <c r="E628" s="18">
        <v>0</v>
      </c>
      <c r="F628" s="18">
        <v>0</v>
      </c>
      <c r="G628" s="18">
        <v>0</v>
      </c>
      <c r="H628" s="18">
        <v>0</v>
      </c>
      <c r="I628" s="28">
        <v>0</v>
      </c>
      <c r="J628" s="28" t="e">
        <f t="shared" si="36"/>
        <v>#DIV/0!</v>
      </c>
    </row>
    <row r="629" spans="1:10" ht="60" customHeight="1">
      <c r="A629" s="70"/>
      <c r="B629" s="72"/>
      <c r="C629" s="71"/>
      <c r="D629" s="18" t="s">
        <v>7</v>
      </c>
      <c r="E629" s="18">
        <v>0</v>
      </c>
      <c r="F629" s="18">
        <v>0</v>
      </c>
      <c r="G629" s="18">
        <v>0</v>
      </c>
      <c r="H629" s="18">
        <v>0</v>
      </c>
      <c r="I629" s="28">
        <v>0</v>
      </c>
      <c r="J629" s="28" t="e">
        <f t="shared" si="36"/>
        <v>#DIV/0!</v>
      </c>
    </row>
    <row r="630" spans="1:10" ht="99.75" customHeight="1">
      <c r="A630" s="70"/>
      <c r="B630" s="72"/>
      <c r="C630" s="71"/>
      <c r="D630" s="29" t="s">
        <v>190</v>
      </c>
      <c r="E630" s="18">
        <v>0</v>
      </c>
      <c r="F630" s="18">
        <v>0</v>
      </c>
      <c r="G630" s="18">
        <v>0</v>
      </c>
      <c r="H630" s="18">
        <v>0</v>
      </c>
      <c r="I630" s="28">
        <v>0</v>
      </c>
      <c r="J630" s="28" t="e">
        <f t="shared" si="36"/>
        <v>#DIV/0!</v>
      </c>
    </row>
    <row r="631" spans="1:10" ht="37.5">
      <c r="A631" s="70"/>
      <c r="B631" s="72"/>
      <c r="C631" s="71"/>
      <c r="D631" s="18" t="s">
        <v>8</v>
      </c>
      <c r="E631" s="18">
        <v>0</v>
      </c>
      <c r="F631" s="18">
        <v>0</v>
      </c>
      <c r="G631" s="18">
        <v>0</v>
      </c>
      <c r="H631" s="18">
        <v>0</v>
      </c>
      <c r="I631" s="28">
        <v>0</v>
      </c>
      <c r="J631" s="28" t="e">
        <f t="shared" si="36"/>
        <v>#DIV/0!</v>
      </c>
    </row>
    <row r="632" spans="1:10" ht="60" customHeight="1">
      <c r="A632" s="70"/>
      <c r="B632" s="72"/>
      <c r="C632" s="71"/>
      <c r="D632" s="18" t="s">
        <v>9</v>
      </c>
      <c r="E632" s="18">
        <v>0</v>
      </c>
      <c r="F632" s="18">
        <v>0</v>
      </c>
      <c r="G632" s="18">
        <v>0</v>
      </c>
      <c r="H632" s="18">
        <v>0</v>
      </c>
      <c r="I632" s="28">
        <v>0</v>
      </c>
      <c r="J632" s="28" t="e">
        <f t="shared" si="36"/>
        <v>#DIV/0!</v>
      </c>
    </row>
    <row r="633" spans="1:10" ht="18.75" customHeight="1">
      <c r="A633" s="70" t="s">
        <v>138</v>
      </c>
      <c r="B633" s="72" t="s">
        <v>139</v>
      </c>
      <c r="C633" s="71" t="s">
        <v>11</v>
      </c>
      <c r="D633" s="18" t="s">
        <v>5</v>
      </c>
      <c r="E633" s="18">
        <f>E634+E638+E639</f>
        <v>0</v>
      </c>
      <c r="F633" s="18">
        <f>F634+F638+F639</f>
        <v>0</v>
      </c>
      <c r="G633" s="18">
        <f>G634+G638+G639</f>
        <v>0</v>
      </c>
      <c r="H633" s="18">
        <f>H634+H638+H639</f>
        <v>0</v>
      </c>
      <c r="I633" s="28">
        <v>0</v>
      </c>
      <c r="J633" s="28" t="e">
        <f aca="true" t="shared" si="37" ref="J633:J703">H633/F633*100</f>
        <v>#DIV/0!</v>
      </c>
    </row>
    <row r="634" spans="1:10" ht="28.5" customHeight="1">
      <c r="A634" s="70"/>
      <c r="B634" s="72"/>
      <c r="C634" s="71"/>
      <c r="D634" s="18" t="s">
        <v>6</v>
      </c>
      <c r="E634" s="18">
        <f>E641</f>
        <v>0</v>
      </c>
      <c r="F634" s="18">
        <f>F641</f>
        <v>0</v>
      </c>
      <c r="G634" s="18">
        <f>G641</f>
        <v>0</v>
      </c>
      <c r="H634" s="18">
        <f>H641</f>
        <v>0</v>
      </c>
      <c r="I634" s="28">
        <v>0</v>
      </c>
      <c r="J634" s="28" t="e">
        <f t="shared" si="37"/>
        <v>#DIV/0!</v>
      </c>
    </row>
    <row r="635" spans="1:10" ht="71.25" customHeight="1">
      <c r="A635" s="70"/>
      <c r="B635" s="72"/>
      <c r="C635" s="71"/>
      <c r="D635" s="29" t="s">
        <v>189</v>
      </c>
      <c r="E635" s="18">
        <v>0</v>
      </c>
      <c r="F635" s="18">
        <v>0</v>
      </c>
      <c r="G635" s="18">
        <v>0</v>
      </c>
      <c r="H635" s="18">
        <v>0</v>
      </c>
      <c r="I635" s="28">
        <v>0</v>
      </c>
      <c r="J635" s="28" t="e">
        <f t="shared" si="37"/>
        <v>#DIV/0!</v>
      </c>
    </row>
    <row r="636" spans="1:10" ht="62.25" customHeight="1">
      <c r="A636" s="70"/>
      <c r="B636" s="72"/>
      <c r="C636" s="71"/>
      <c r="D636" s="18" t="s">
        <v>7</v>
      </c>
      <c r="E636" s="18">
        <v>0</v>
      </c>
      <c r="F636" s="18">
        <v>0</v>
      </c>
      <c r="G636" s="18">
        <v>0</v>
      </c>
      <c r="H636" s="18">
        <v>0</v>
      </c>
      <c r="I636" s="28">
        <v>0</v>
      </c>
      <c r="J636" s="28" t="e">
        <f t="shared" si="37"/>
        <v>#DIV/0!</v>
      </c>
    </row>
    <row r="637" spans="1:10" ht="91.5" customHeight="1">
      <c r="A637" s="70"/>
      <c r="B637" s="72"/>
      <c r="C637" s="71"/>
      <c r="D637" s="29" t="s">
        <v>190</v>
      </c>
      <c r="E637" s="18">
        <v>0</v>
      </c>
      <c r="F637" s="18">
        <v>0</v>
      </c>
      <c r="G637" s="18">
        <v>0</v>
      </c>
      <c r="H637" s="18">
        <v>0</v>
      </c>
      <c r="I637" s="28">
        <v>0</v>
      </c>
      <c r="J637" s="28" t="e">
        <f t="shared" si="37"/>
        <v>#DIV/0!</v>
      </c>
    </row>
    <row r="638" spans="1:10" ht="37.5">
      <c r="A638" s="70"/>
      <c r="B638" s="72"/>
      <c r="C638" s="71"/>
      <c r="D638" s="18" t="s">
        <v>8</v>
      </c>
      <c r="E638" s="18">
        <f aca="true" t="shared" si="38" ref="E638:G639">E645</f>
        <v>0</v>
      </c>
      <c r="F638" s="18">
        <f t="shared" si="38"/>
        <v>0</v>
      </c>
      <c r="G638" s="18">
        <f t="shared" si="38"/>
        <v>0</v>
      </c>
      <c r="H638" s="18">
        <f>H645</f>
        <v>0</v>
      </c>
      <c r="I638" s="28">
        <v>0</v>
      </c>
      <c r="J638" s="28" t="e">
        <f t="shared" si="37"/>
        <v>#DIV/0!</v>
      </c>
    </row>
    <row r="639" spans="1:10" ht="69.75" customHeight="1">
      <c r="A639" s="70"/>
      <c r="B639" s="72"/>
      <c r="C639" s="71"/>
      <c r="D639" s="18" t="s">
        <v>9</v>
      </c>
      <c r="E639" s="18">
        <f t="shared" si="38"/>
        <v>0</v>
      </c>
      <c r="F639" s="18">
        <f t="shared" si="38"/>
        <v>0</v>
      </c>
      <c r="G639" s="18">
        <f t="shared" si="38"/>
        <v>0</v>
      </c>
      <c r="H639" s="18">
        <f>H646</f>
        <v>0</v>
      </c>
      <c r="I639" s="28">
        <v>0</v>
      </c>
      <c r="J639" s="28" t="e">
        <f t="shared" si="37"/>
        <v>#DIV/0!</v>
      </c>
    </row>
    <row r="640" spans="1:10" ht="18.75" customHeight="1">
      <c r="A640" s="70" t="s">
        <v>140</v>
      </c>
      <c r="B640" s="72" t="s">
        <v>141</v>
      </c>
      <c r="C640" s="71" t="s">
        <v>11</v>
      </c>
      <c r="D640" s="18" t="s">
        <v>5</v>
      </c>
      <c r="E640" s="18">
        <f>E641+E645+E646</f>
        <v>0</v>
      </c>
      <c r="F640" s="18">
        <f>F641+F645+F646</f>
        <v>0</v>
      </c>
      <c r="G640" s="18">
        <f>G641+G645+G646</f>
        <v>0</v>
      </c>
      <c r="H640" s="18">
        <f>H641+H645+H646</f>
        <v>0</v>
      </c>
      <c r="I640" s="28">
        <v>0</v>
      </c>
      <c r="J640" s="28" t="e">
        <f t="shared" si="37"/>
        <v>#DIV/0!</v>
      </c>
    </row>
    <row r="641" spans="1:10" ht="26.25" customHeight="1">
      <c r="A641" s="70"/>
      <c r="B641" s="72"/>
      <c r="C641" s="71"/>
      <c r="D641" s="18" t="s">
        <v>6</v>
      </c>
      <c r="E641" s="18">
        <v>0</v>
      </c>
      <c r="F641" s="18">
        <v>0</v>
      </c>
      <c r="G641" s="18">
        <v>0</v>
      </c>
      <c r="H641" s="18">
        <v>0</v>
      </c>
      <c r="I641" s="28">
        <v>0</v>
      </c>
      <c r="J641" s="28" t="e">
        <f t="shared" si="37"/>
        <v>#DIV/0!</v>
      </c>
    </row>
    <row r="642" spans="1:10" ht="77.25" customHeight="1">
      <c r="A642" s="70"/>
      <c r="B642" s="72"/>
      <c r="C642" s="71"/>
      <c r="D642" s="29" t="s">
        <v>189</v>
      </c>
      <c r="E642" s="18">
        <v>0</v>
      </c>
      <c r="F642" s="18">
        <v>0</v>
      </c>
      <c r="G642" s="18">
        <v>0</v>
      </c>
      <c r="H642" s="18">
        <v>0</v>
      </c>
      <c r="I642" s="28">
        <v>0</v>
      </c>
      <c r="J642" s="28" t="e">
        <f t="shared" si="37"/>
        <v>#DIV/0!</v>
      </c>
    </row>
    <row r="643" spans="1:10" ht="59.25" customHeight="1">
      <c r="A643" s="70"/>
      <c r="B643" s="72"/>
      <c r="C643" s="71"/>
      <c r="D643" s="18" t="s">
        <v>7</v>
      </c>
      <c r="E643" s="18">
        <v>0</v>
      </c>
      <c r="F643" s="18">
        <v>0</v>
      </c>
      <c r="G643" s="18">
        <v>0</v>
      </c>
      <c r="H643" s="18">
        <v>0</v>
      </c>
      <c r="I643" s="28">
        <v>0</v>
      </c>
      <c r="J643" s="28" t="e">
        <f t="shared" si="37"/>
        <v>#DIV/0!</v>
      </c>
    </row>
    <row r="644" spans="1:10" ht="96" customHeight="1">
      <c r="A644" s="70"/>
      <c r="B644" s="72"/>
      <c r="C644" s="71"/>
      <c r="D644" s="29" t="s">
        <v>190</v>
      </c>
      <c r="E644" s="18">
        <v>0</v>
      </c>
      <c r="F644" s="18">
        <v>0</v>
      </c>
      <c r="G644" s="18">
        <v>0</v>
      </c>
      <c r="H644" s="18">
        <v>0</v>
      </c>
      <c r="I644" s="28">
        <v>0</v>
      </c>
      <c r="J644" s="28" t="e">
        <f t="shared" si="37"/>
        <v>#DIV/0!</v>
      </c>
    </row>
    <row r="645" spans="1:10" ht="38.25" customHeight="1">
      <c r="A645" s="70"/>
      <c r="B645" s="72"/>
      <c r="C645" s="71"/>
      <c r="D645" s="18" t="s">
        <v>8</v>
      </c>
      <c r="E645" s="18">
        <v>0</v>
      </c>
      <c r="F645" s="18">
        <v>0</v>
      </c>
      <c r="G645" s="18">
        <v>0</v>
      </c>
      <c r="H645" s="18">
        <v>0</v>
      </c>
      <c r="I645" s="28">
        <v>0</v>
      </c>
      <c r="J645" s="28" t="e">
        <f t="shared" si="37"/>
        <v>#DIV/0!</v>
      </c>
    </row>
    <row r="646" spans="1:10" ht="56.25">
      <c r="A646" s="70"/>
      <c r="B646" s="72"/>
      <c r="C646" s="71"/>
      <c r="D646" s="18" t="s">
        <v>9</v>
      </c>
      <c r="E646" s="18">
        <v>0</v>
      </c>
      <c r="F646" s="18">
        <v>0</v>
      </c>
      <c r="G646" s="18">
        <v>0</v>
      </c>
      <c r="H646" s="18">
        <v>0</v>
      </c>
      <c r="I646" s="28">
        <v>0</v>
      </c>
      <c r="J646" s="28" t="e">
        <f t="shared" si="37"/>
        <v>#DIV/0!</v>
      </c>
    </row>
    <row r="647" spans="1:10" ht="18.75" customHeight="1">
      <c r="A647" s="70" t="s">
        <v>142</v>
      </c>
      <c r="B647" s="72" t="s">
        <v>143</v>
      </c>
      <c r="C647" s="71" t="s">
        <v>11</v>
      </c>
      <c r="D647" s="18" t="s">
        <v>5</v>
      </c>
      <c r="E647" s="34">
        <f>E648+E650+E652+E653</f>
        <v>20118.4</v>
      </c>
      <c r="F647" s="34">
        <f>F648+F650+F652+F653</f>
        <v>20118.300000000003</v>
      </c>
      <c r="G647" s="34">
        <f>G648+G650+G652+G653</f>
        <v>13992.7</v>
      </c>
      <c r="H647" s="34">
        <f>H648+H650+H652+H653</f>
        <v>13992.7</v>
      </c>
      <c r="I647" s="28">
        <f>G647/E647*100</f>
        <v>69.55175361857802</v>
      </c>
      <c r="J647" s="28">
        <f t="shared" si="37"/>
        <v>69.55209933244856</v>
      </c>
    </row>
    <row r="648" spans="1:10" ht="25.5" customHeight="1">
      <c r="A648" s="70"/>
      <c r="B648" s="72"/>
      <c r="C648" s="71"/>
      <c r="D648" s="18" t="s">
        <v>6</v>
      </c>
      <c r="E648" s="18">
        <f aca="true" t="shared" si="39" ref="E648:H650">E655+E676+E697+E711+E732</f>
        <v>20118.4</v>
      </c>
      <c r="F648" s="18">
        <f t="shared" si="39"/>
        <v>20118.300000000003</v>
      </c>
      <c r="G648" s="18">
        <f t="shared" si="39"/>
        <v>13992.7</v>
      </c>
      <c r="H648" s="18">
        <f t="shared" si="39"/>
        <v>13992.7</v>
      </c>
      <c r="I648" s="28">
        <f>G648/E648*100</f>
        <v>69.55175361857802</v>
      </c>
      <c r="J648" s="28">
        <f t="shared" si="37"/>
        <v>69.55209933244856</v>
      </c>
    </row>
    <row r="649" spans="1:10" ht="77.25" customHeight="1">
      <c r="A649" s="70"/>
      <c r="B649" s="72"/>
      <c r="C649" s="71"/>
      <c r="D649" s="29" t="s">
        <v>189</v>
      </c>
      <c r="E649" s="18">
        <f t="shared" si="39"/>
        <v>0</v>
      </c>
      <c r="F649" s="18">
        <f t="shared" si="39"/>
        <v>0</v>
      </c>
      <c r="G649" s="18">
        <f t="shared" si="39"/>
        <v>0</v>
      </c>
      <c r="H649" s="18">
        <f t="shared" si="39"/>
        <v>0</v>
      </c>
      <c r="I649" s="28">
        <v>0</v>
      </c>
      <c r="J649" s="28" t="e">
        <f t="shared" si="37"/>
        <v>#DIV/0!</v>
      </c>
    </row>
    <row r="650" spans="1:10" ht="56.25">
      <c r="A650" s="70"/>
      <c r="B650" s="72"/>
      <c r="C650" s="71"/>
      <c r="D650" s="18" t="s">
        <v>7</v>
      </c>
      <c r="E650" s="18">
        <f t="shared" si="39"/>
        <v>0</v>
      </c>
      <c r="F650" s="18">
        <f t="shared" si="39"/>
        <v>0</v>
      </c>
      <c r="G650" s="18">
        <f t="shared" si="39"/>
        <v>0</v>
      </c>
      <c r="H650" s="18">
        <f t="shared" si="39"/>
        <v>0</v>
      </c>
      <c r="I650" s="28">
        <v>0</v>
      </c>
      <c r="J650" s="28" t="e">
        <f t="shared" si="37"/>
        <v>#DIV/0!</v>
      </c>
    </row>
    <row r="651" spans="1:10" ht="97.5" customHeight="1">
      <c r="A651" s="70"/>
      <c r="B651" s="72"/>
      <c r="C651" s="71"/>
      <c r="D651" s="29" t="s">
        <v>190</v>
      </c>
      <c r="E651" s="18">
        <v>0</v>
      </c>
      <c r="F651" s="18">
        <v>0</v>
      </c>
      <c r="G651" s="18">
        <v>0</v>
      </c>
      <c r="H651" s="18">
        <v>0</v>
      </c>
      <c r="I651" s="28">
        <v>0</v>
      </c>
      <c r="J651" s="28" t="e">
        <f t="shared" si="37"/>
        <v>#DIV/0!</v>
      </c>
    </row>
    <row r="652" spans="1:10" ht="37.5">
      <c r="A652" s="70"/>
      <c r="B652" s="72"/>
      <c r="C652" s="71"/>
      <c r="D652" s="18" t="s">
        <v>8</v>
      </c>
      <c r="E652" s="18">
        <f aca="true" t="shared" si="40" ref="E652:H653">E659+E680+E701+E715+E736</f>
        <v>0</v>
      </c>
      <c r="F652" s="18">
        <f t="shared" si="40"/>
        <v>0</v>
      </c>
      <c r="G652" s="18">
        <f t="shared" si="40"/>
        <v>0</v>
      </c>
      <c r="H652" s="18">
        <f t="shared" si="40"/>
        <v>0</v>
      </c>
      <c r="I652" s="28">
        <v>0</v>
      </c>
      <c r="J652" s="28" t="e">
        <f t="shared" si="37"/>
        <v>#DIV/0!</v>
      </c>
    </row>
    <row r="653" spans="1:10" ht="56.25">
      <c r="A653" s="70"/>
      <c r="B653" s="72"/>
      <c r="C653" s="71"/>
      <c r="D653" s="18" t="s">
        <v>9</v>
      </c>
      <c r="E653" s="18">
        <f t="shared" si="40"/>
        <v>0</v>
      </c>
      <c r="F653" s="18">
        <f t="shared" si="40"/>
        <v>0</v>
      </c>
      <c r="G653" s="18">
        <f t="shared" si="40"/>
        <v>0</v>
      </c>
      <c r="H653" s="18">
        <f t="shared" si="40"/>
        <v>0</v>
      </c>
      <c r="I653" s="28">
        <v>0</v>
      </c>
      <c r="J653" s="28" t="e">
        <f t="shared" si="37"/>
        <v>#DIV/0!</v>
      </c>
    </row>
    <row r="654" spans="1:10" ht="18.75" customHeight="1">
      <c r="A654" s="70" t="s">
        <v>144</v>
      </c>
      <c r="B654" s="72" t="s">
        <v>145</v>
      </c>
      <c r="C654" s="71" t="s">
        <v>11</v>
      </c>
      <c r="D654" s="18" t="s">
        <v>5</v>
      </c>
      <c r="E654" s="18">
        <f>E655+E657+E659+E660</f>
        <v>488</v>
      </c>
      <c r="F654" s="18">
        <f>F655+F657+F659+F660</f>
        <v>488</v>
      </c>
      <c r="G654" s="18">
        <f>G655+G657+G659+G660</f>
        <v>423.6</v>
      </c>
      <c r="H654" s="18">
        <f>H655+H657+H659+H660</f>
        <v>423.6</v>
      </c>
      <c r="I654" s="28">
        <f>G654/E654*100</f>
        <v>86.8032786885246</v>
      </c>
      <c r="J654" s="28">
        <f t="shared" si="37"/>
        <v>86.8032786885246</v>
      </c>
    </row>
    <row r="655" spans="1:10" ht="33" customHeight="1">
      <c r="A655" s="70"/>
      <c r="B655" s="72"/>
      <c r="C655" s="71"/>
      <c r="D655" s="18" t="s">
        <v>6</v>
      </c>
      <c r="E655" s="18">
        <f aca="true" t="shared" si="41" ref="E655:H657">E662+E669</f>
        <v>488</v>
      </c>
      <c r="F655" s="18">
        <f t="shared" si="41"/>
        <v>488</v>
      </c>
      <c r="G655" s="18">
        <f t="shared" si="41"/>
        <v>423.6</v>
      </c>
      <c r="H655" s="18">
        <f t="shared" si="41"/>
        <v>423.6</v>
      </c>
      <c r="I655" s="28">
        <f>G655/E655*100</f>
        <v>86.8032786885246</v>
      </c>
      <c r="J655" s="28">
        <f t="shared" si="37"/>
        <v>86.8032786885246</v>
      </c>
    </row>
    <row r="656" spans="1:10" ht="76.5" customHeight="1">
      <c r="A656" s="70"/>
      <c r="B656" s="72"/>
      <c r="C656" s="71"/>
      <c r="D656" s="29" t="s">
        <v>189</v>
      </c>
      <c r="E656" s="18">
        <f t="shared" si="41"/>
        <v>0</v>
      </c>
      <c r="F656" s="18">
        <f t="shared" si="41"/>
        <v>0</v>
      </c>
      <c r="G656" s="18">
        <f t="shared" si="41"/>
        <v>0</v>
      </c>
      <c r="H656" s="18">
        <f t="shared" si="41"/>
        <v>0</v>
      </c>
      <c r="I656" s="28">
        <v>0</v>
      </c>
      <c r="J656" s="28" t="e">
        <f t="shared" si="37"/>
        <v>#DIV/0!</v>
      </c>
    </row>
    <row r="657" spans="1:10" ht="56.25">
      <c r="A657" s="70"/>
      <c r="B657" s="72"/>
      <c r="C657" s="71"/>
      <c r="D657" s="18" t="s">
        <v>7</v>
      </c>
      <c r="E657" s="18">
        <f t="shared" si="41"/>
        <v>0</v>
      </c>
      <c r="F657" s="18">
        <f t="shared" si="41"/>
        <v>0</v>
      </c>
      <c r="G657" s="18">
        <f t="shared" si="41"/>
        <v>0</v>
      </c>
      <c r="H657" s="18">
        <f t="shared" si="41"/>
        <v>0</v>
      </c>
      <c r="I657" s="28">
        <v>0</v>
      </c>
      <c r="J657" s="28" t="e">
        <f t="shared" si="37"/>
        <v>#DIV/0!</v>
      </c>
    </row>
    <row r="658" spans="1:10" ht="99" customHeight="1">
      <c r="A658" s="70"/>
      <c r="B658" s="72"/>
      <c r="C658" s="71"/>
      <c r="D658" s="29" t="s">
        <v>190</v>
      </c>
      <c r="E658" s="18">
        <v>0</v>
      </c>
      <c r="F658" s="18">
        <v>0</v>
      </c>
      <c r="G658" s="18">
        <v>0</v>
      </c>
      <c r="H658" s="18">
        <v>0</v>
      </c>
      <c r="I658" s="28">
        <v>0</v>
      </c>
      <c r="J658" s="28" t="e">
        <f t="shared" si="37"/>
        <v>#DIV/0!</v>
      </c>
    </row>
    <row r="659" spans="1:10" ht="37.5">
      <c r="A659" s="70"/>
      <c r="B659" s="72"/>
      <c r="C659" s="71"/>
      <c r="D659" s="18" t="s">
        <v>8</v>
      </c>
      <c r="E659" s="18">
        <f aca="true" t="shared" si="42" ref="E659:H660">E666+E673</f>
        <v>0</v>
      </c>
      <c r="F659" s="18">
        <f t="shared" si="42"/>
        <v>0</v>
      </c>
      <c r="G659" s="18">
        <f t="shared" si="42"/>
        <v>0</v>
      </c>
      <c r="H659" s="18">
        <f t="shared" si="42"/>
        <v>0</v>
      </c>
      <c r="I659" s="28">
        <v>0</v>
      </c>
      <c r="J659" s="28" t="e">
        <f t="shared" si="37"/>
        <v>#DIV/0!</v>
      </c>
    </row>
    <row r="660" spans="1:10" ht="63" customHeight="1">
      <c r="A660" s="70"/>
      <c r="B660" s="72"/>
      <c r="C660" s="71"/>
      <c r="D660" s="18" t="s">
        <v>9</v>
      </c>
      <c r="E660" s="18">
        <f t="shared" si="42"/>
        <v>0</v>
      </c>
      <c r="F660" s="18">
        <f t="shared" si="42"/>
        <v>0</v>
      </c>
      <c r="G660" s="18">
        <f t="shared" si="42"/>
        <v>0</v>
      </c>
      <c r="H660" s="18">
        <f t="shared" si="42"/>
        <v>0</v>
      </c>
      <c r="I660" s="28">
        <v>0</v>
      </c>
      <c r="J660" s="28" t="e">
        <f t="shared" si="37"/>
        <v>#DIV/0!</v>
      </c>
    </row>
    <row r="661" spans="1:10" ht="18.75" customHeight="1">
      <c r="A661" s="70" t="s">
        <v>146</v>
      </c>
      <c r="B661" s="72" t="s">
        <v>147</v>
      </c>
      <c r="C661" s="71" t="s">
        <v>11</v>
      </c>
      <c r="D661" s="18" t="s">
        <v>5</v>
      </c>
      <c r="E661" s="18">
        <f>E662+E664+E666+E667</f>
        <v>64.4</v>
      </c>
      <c r="F661" s="18">
        <f>F662+F664+F666+F667</f>
        <v>64.4</v>
      </c>
      <c r="G661" s="18">
        <f>G662+G664+G666+G667</f>
        <v>0</v>
      </c>
      <c r="H661" s="18">
        <f>H662+H664+H666+H667</f>
        <v>0</v>
      </c>
      <c r="I661" s="28">
        <v>0</v>
      </c>
      <c r="J661" s="28">
        <f t="shared" si="37"/>
        <v>0</v>
      </c>
    </row>
    <row r="662" spans="1:10" ht="27.75" customHeight="1">
      <c r="A662" s="70"/>
      <c r="B662" s="72"/>
      <c r="C662" s="71"/>
      <c r="D662" s="18" t="s">
        <v>6</v>
      </c>
      <c r="E662" s="18">
        <v>64.4</v>
      </c>
      <c r="F662" s="18">
        <f>80-15.6</f>
        <v>64.4</v>
      </c>
      <c r="G662" s="28">
        <v>0</v>
      </c>
      <c r="H662" s="28">
        <v>0</v>
      </c>
      <c r="I662" s="28">
        <v>0</v>
      </c>
      <c r="J662" s="28">
        <f t="shared" si="37"/>
        <v>0</v>
      </c>
    </row>
    <row r="663" spans="1:10" ht="78.75" customHeight="1">
      <c r="A663" s="70"/>
      <c r="B663" s="72"/>
      <c r="C663" s="71"/>
      <c r="D663" s="29" t="s">
        <v>189</v>
      </c>
      <c r="E663" s="18">
        <v>0</v>
      </c>
      <c r="F663" s="18">
        <v>0</v>
      </c>
      <c r="G663" s="28">
        <v>0</v>
      </c>
      <c r="H663" s="28">
        <v>0</v>
      </c>
      <c r="I663" s="28">
        <v>0</v>
      </c>
      <c r="J663" s="28" t="e">
        <f t="shared" si="37"/>
        <v>#DIV/0!</v>
      </c>
    </row>
    <row r="664" spans="1:10" ht="56.25">
      <c r="A664" s="70"/>
      <c r="B664" s="72"/>
      <c r="C664" s="71"/>
      <c r="D664" s="18" t="s">
        <v>7</v>
      </c>
      <c r="E664" s="18">
        <v>0</v>
      </c>
      <c r="F664" s="18">
        <v>0</v>
      </c>
      <c r="G664" s="28">
        <v>0</v>
      </c>
      <c r="H664" s="28">
        <v>0</v>
      </c>
      <c r="I664" s="28">
        <v>0</v>
      </c>
      <c r="J664" s="28" t="e">
        <f t="shared" si="37"/>
        <v>#DIV/0!</v>
      </c>
    </row>
    <row r="665" spans="1:10" ht="99" customHeight="1">
      <c r="A665" s="70"/>
      <c r="B665" s="72"/>
      <c r="C665" s="71"/>
      <c r="D665" s="29" t="s">
        <v>190</v>
      </c>
      <c r="E665" s="18">
        <v>0</v>
      </c>
      <c r="F665" s="18">
        <v>0</v>
      </c>
      <c r="G665" s="18">
        <v>0</v>
      </c>
      <c r="H665" s="18">
        <v>0</v>
      </c>
      <c r="I665" s="28">
        <v>0</v>
      </c>
      <c r="J665" s="28" t="e">
        <f t="shared" si="37"/>
        <v>#DIV/0!</v>
      </c>
    </row>
    <row r="666" spans="1:10" ht="37.5">
      <c r="A666" s="70"/>
      <c r="B666" s="72"/>
      <c r="C666" s="71"/>
      <c r="D666" s="18" t="s">
        <v>8</v>
      </c>
      <c r="E666" s="18">
        <v>0</v>
      </c>
      <c r="F666" s="18">
        <v>0</v>
      </c>
      <c r="G666" s="28">
        <v>0</v>
      </c>
      <c r="H666" s="28">
        <v>0</v>
      </c>
      <c r="I666" s="28">
        <v>0</v>
      </c>
      <c r="J666" s="28" t="e">
        <f t="shared" si="37"/>
        <v>#DIV/0!</v>
      </c>
    </row>
    <row r="667" spans="1:10" ht="56.25">
      <c r="A667" s="70"/>
      <c r="B667" s="72"/>
      <c r="C667" s="71"/>
      <c r="D667" s="18" t="s">
        <v>9</v>
      </c>
      <c r="E667" s="18">
        <v>0</v>
      </c>
      <c r="F667" s="18">
        <v>0</v>
      </c>
      <c r="G667" s="28">
        <v>0</v>
      </c>
      <c r="H667" s="28">
        <v>0</v>
      </c>
      <c r="I667" s="28">
        <v>0</v>
      </c>
      <c r="J667" s="28" t="e">
        <f t="shared" si="37"/>
        <v>#DIV/0!</v>
      </c>
    </row>
    <row r="668" spans="1:10" ht="18.75" customHeight="1">
      <c r="A668" s="70" t="s">
        <v>148</v>
      </c>
      <c r="B668" s="72" t="s">
        <v>149</v>
      </c>
      <c r="C668" s="71" t="s">
        <v>11</v>
      </c>
      <c r="D668" s="18" t="s">
        <v>5</v>
      </c>
      <c r="E668" s="18">
        <f>E669+E671+E673+E674</f>
        <v>423.6</v>
      </c>
      <c r="F668" s="18">
        <f>F669+F671+F673+F674</f>
        <v>423.6</v>
      </c>
      <c r="G668" s="18">
        <f>G669+G671+G673+G674</f>
        <v>423.6</v>
      </c>
      <c r="H668" s="18">
        <f>H669+H671+H673+H674</f>
        <v>423.6</v>
      </c>
      <c r="I668" s="28">
        <f>G668/E668*100</f>
        <v>100</v>
      </c>
      <c r="J668" s="28">
        <f t="shared" si="37"/>
        <v>100</v>
      </c>
    </row>
    <row r="669" spans="1:10" ht="31.5" customHeight="1">
      <c r="A669" s="70"/>
      <c r="B669" s="72"/>
      <c r="C669" s="71"/>
      <c r="D669" s="18" t="s">
        <v>6</v>
      </c>
      <c r="E669" s="18">
        <v>423.6</v>
      </c>
      <c r="F669" s="18">
        <f>343.5+64.5+15.6</f>
        <v>423.6</v>
      </c>
      <c r="G669" s="28">
        <v>423.6</v>
      </c>
      <c r="H669" s="28">
        <v>423.6</v>
      </c>
      <c r="I669" s="28">
        <f>G669/E669*100</f>
        <v>100</v>
      </c>
      <c r="J669" s="28">
        <f t="shared" si="37"/>
        <v>100</v>
      </c>
    </row>
    <row r="670" spans="1:10" ht="75.75" customHeight="1">
      <c r="A670" s="70"/>
      <c r="B670" s="72"/>
      <c r="C670" s="71"/>
      <c r="D670" s="29" t="s">
        <v>189</v>
      </c>
      <c r="E670" s="18">
        <v>0</v>
      </c>
      <c r="F670" s="18">
        <v>0</v>
      </c>
      <c r="G670" s="28">
        <v>0</v>
      </c>
      <c r="H670" s="28">
        <v>0</v>
      </c>
      <c r="I670" s="28">
        <v>0</v>
      </c>
      <c r="J670" s="28" t="e">
        <f t="shared" si="37"/>
        <v>#DIV/0!</v>
      </c>
    </row>
    <row r="671" spans="1:10" ht="56.25">
      <c r="A671" s="70"/>
      <c r="B671" s="72"/>
      <c r="C671" s="71"/>
      <c r="D671" s="18" t="s">
        <v>7</v>
      </c>
      <c r="E671" s="18">
        <v>0</v>
      </c>
      <c r="F671" s="18">
        <v>0</v>
      </c>
      <c r="G671" s="28">
        <v>0</v>
      </c>
      <c r="H671" s="28">
        <v>0</v>
      </c>
      <c r="I671" s="28">
        <v>0</v>
      </c>
      <c r="J671" s="28" t="e">
        <f t="shared" si="37"/>
        <v>#DIV/0!</v>
      </c>
    </row>
    <row r="672" spans="1:10" ht="96.75" customHeight="1">
      <c r="A672" s="70"/>
      <c r="B672" s="72"/>
      <c r="C672" s="71"/>
      <c r="D672" s="29" t="s">
        <v>190</v>
      </c>
      <c r="E672" s="18">
        <v>0</v>
      </c>
      <c r="F672" s="18">
        <v>0</v>
      </c>
      <c r="G672" s="18">
        <v>0</v>
      </c>
      <c r="H672" s="18">
        <v>0</v>
      </c>
      <c r="I672" s="28">
        <v>0</v>
      </c>
      <c r="J672" s="28" t="e">
        <f t="shared" si="37"/>
        <v>#DIV/0!</v>
      </c>
    </row>
    <row r="673" spans="1:10" ht="37.5">
      <c r="A673" s="70"/>
      <c r="B673" s="72"/>
      <c r="C673" s="71"/>
      <c r="D673" s="18" t="s">
        <v>8</v>
      </c>
      <c r="E673" s="18">
        <v>0</v>
      </c>
      <c r="F673" s="18">
        <v>0</v>
      </c>
      <c r="G673" s="28">
        <v>0</v>
      </c>
      <c r="H673" s="28">
        <v>0</v>
      </c>
      <c r="I673" s="28">
        <v>0</v>
      </c>
      <c r="J673" s="28" t="e">
        <f t="shared" si="37"/>
        <v>#DIV/0!</v>
      </c>
    </row>
    <row r="674" spans="1:10" ht="56.25">
      <c r="A674" s="70"/>
      <c r="B674" s="72"/>
      <c r="C674" s="71"/>
      <c r="D674" s="18" t="s">
        <v>9</v>
      </c>
      <c r="E674" s="18">
        <v>0</v>
      </c>
      <c r="F674" s="18">
        <v>0</v>
      </c>
      <c r="G674" s="28">
        <v>0</v>
      </c>
      <c r="H674" s="28">
        <v>0</v>
      </c>
      <c r="I674" s="28">
        <v>0</v>
      </c>
      <c r="J674" s="28" t="e">
        <f t="shared" si="37"/>
        <v>#DIV/0!</v>
      </c>
    </row>
    <row r="675" spans="1:10" ht="18.75" customHeight="1">
      <c r="A675" s="70" t="s">
        <v>150</v>
      </c>
      <c r="B675" s="72" t="s">
        <v>151</v>
      </c>
      <c r="C675" s="71" t="s">
        <v>11</v>
      </c>
      <c r="D675" s="18" t="s">
        <v>5</v>
      </c>
      <c r="E675" s="18">
        <f>E676+E678+E680+E681</f>
        <v>305.2</v>
      </c>
      <c r="F675" s="18">
        <f>F676+F678+F680+F681</f>
        <v>305.2</v>
      </c>
      <c r="G675" s="18">
        <f>G676+G678+G680+G681</f>
        <v>305.2</v>
      </c>
      <c r="H675" s="18">
        <f>H676+H678+H680+H681</f>
        <v>305.2</v>
      </c>
      <c r="I675" s="28">
        <f>G675/E675*100</f>
        <v>100</v>
      </c>
      <c r="J675" s="28">
        <f t="shared" si="37"/>
        <v>100</v>
      </c>
    </row>
    <row r="676" spans="1:10" ht="26.25" customHeight="1">
      <c r="A676" s="70"/>
      <c r="B676" s="72"/>
      <c r="C676" s="71"/>
      <c r="D676" s="18" t="s">
        <v>6</v>
      </c>
      <c r="E676" s="18">
        <f>E683+E690</f>
        <v>305.2</v>
      </c>
      <c r="F676" s="18">
        <f>F683+F690</f>
        <v>305.2</v>
      </c>
      <c r="G676" s="18">
        <f>G683+G690</f>
        <v>305.2</v>
      </c>
      <c r="H676" s="18">
        <f>H683+H690</f>
        <v>305.2</v>
      </c>
      <c r="I676" s="28">
        <f>G676/E676*100</f>
        <v>100</v>
      </c>
      <c r="J676" s="28">
        <f t="shared" si="37"/>
        <v>100</v>
      </c>
    </row>
    <row r="677" spans="1:10" ht="78.75" customHeight="1">
      <c r="A677" s="70"/>
      <c r="B677" s="72"/>
      <c r="C677" s="71"/>
      <c r="D677" s="29" t="s">
        <v>189</v>
      </c>
      <c r="E677" s="18">
        <f aca="true" t="shared" si="43" ref="E677:H678">E684</f>
        <v>0</v>
      </c>
      <c r="F677" s="18">
        <f t="shared" si="43"/>
        <v>0</v>
      </c>
      <c r="G677" s="18">
        <f t="shared" si="43"/>
        <v>0</v>
      </c>
      <c r="H677" s="18">
        <f t="shared" si="43"/>
        <v>0</v>
      </c>
      <c r="I677" s="28">
        <v>0</v>
      </c>
      <c r="J677" s="28" t="e">
        <f t="shared" si="37"/>
        <v>#DIV/0!</v>
      </c>
    </row>
    <row r="678" spans="1:10" ht="56.25">
      <c r="A678" s="70"/>
      <c r="B678" s="72"/>
      <c r="C678" s="71"/>
      <c r="D678" s="18" t="s">
        <v>7</v>
      </c>
      <c r="E678" s="18">
        <f t="shared" si="43"/>
        <v>0</v>
      </c>
      <c r="F678" s="18">
        <f t="shared" si="43"/>
        <v>0</v>
      </c>
      <c r="G678" s="18">
        <f t="shared" si="43"/>
        <v>0</v>
      </c>
      <c r="H678" s="18">
        <f t="shared" si="43"/>
        <v>0</v>
      </c>
      <c r="I678" s="28">
        <v>0</v>
      </c>
      <c r="J678" s="28" t="e">
        <f t="shared" si="37"/>
        <v>#DIV/0!</v>
      </c>
    </row>
    <row r="679" spans="1:10" ht="95.25" customHeight="1">
      <c r="A679" s="70"/>
      <c r="B679" s="72"/>
      <c r="C679" s="71"/>
      <c r="D679" s="29" t="s">
        <v>190</v>
      </c>
      <c r="E679" s="18">
        <v>0</v>
      </c>
      <c r="F679" s="18">
        <v>0</v>
      </c>
      <c r="G679" s="18">
        <v>0</v>
      </c>
      <c r="H679" s="18">
        <v>0</v>
      </c>
      <c r="I679" s="28">
        <v>0</v>
      </c>
      <c r="J679" s="28" t="e">
        <f t="shared" si="37"/>
        <v>#DIV/0!</v>
      </c>
    </row>
    <row r="680" spans="1:10" ht="37.5">
      <c r="A680" s="70"/>
      <c r="B680" s="72"/>
      <c r="C680" s="71"/>
      <c r="D680" s="18" t="s">
        <v>8</v>
      </c>
      <c r="E680" s="18">
        <f aca="true" t="shared" si="44" ref="E680:G681">E687</f>
        <v>0</v>
      </c>
      <c r="F680" s="18">
        <f t="shared" si="44"/>
        <v>0</v>
      </c>
      <c r="G680" s="18">
        <f t="shared" si="44"/>
        <v>0</v>
      </c>
      <c r="H680" s="18">
        <f>H687</f>
        <v>0</v>
      </c>
      <c r="I680" s="28">
        <v>0</v>
      </c>
      <c r="J680" s="28" t="e">
        <f t="shared" si="37"/>
        <v>#DIV/0!</v>
      </c>
    </row>
    <row r="681" spans="1:10" ht="56.25">
      <c r="A681" s="70"/>
      <c r="B681" s="72"/>
      <c r="C681" s="71"/>
      <c r="D681" s="18" t="s">
        <v>9</v>
      </c>
      <c r="E681" s="18">
        <f t="shared" si="44"/>
        <v>0</v>
      </c>
      <c r="F681" s="18">
        <f t="shared" si="44"/>
        <v>0</v>
      </c>
      <c r="G681" s="18">
        <f t="shared" si="44"/>
        <v>0</v>
      </c>
      <c r="H681" s="18">
        <f>H688</f>
        <v>0</v>
      </c>
      <c r="I681" s="28">
        <v>0</v>
      </c>
      <c r="J681" s="28" t="e">
        <f t="shared" si="37"/>
        <v>#DIV/0!</v>
      </c>
    </row>
    <row r="682" spans="1:10" ht="18.75" customHeight="1">
      <c r="A682" s="70" t="s">
        <v>152</v>
      </c>
      <c r="B682" s="72" t="s">
        <v>153</v>
      </c>
      <c r="C682" s="71" t="s">
        <v>11</v>
      </c>
      <c r="D682" s="18" t="s">
        <v>5</v>
      </c>
      <c r="E682" s="18">
        <f>E683+E685+E687+E688</f>
        <v>211.1</v>
      </c>
      <c r="F682" s="18">
        <f>F683+F685+F687+F688</f>
        <v>211.1</v>
      </c>
      <c r="G682" s="18">
        <f>G683+G685+G687+G688</f>
        <v>211.1</v>
      </c>
      <c r="H682" s="18">
        <f>H683+H685+H687+H688</f>
        <v>211.1</v>
      </c>
      <c r="I682" s="28">
        <f>G682/E682*100</f>
        <v>100</v>
      </c>
      <c r="J682" s="28">
        <f t="shared" si="37"/>
        <v>100</v>
      </c>
    </row>
    <row r="683" spans="1:10" ht="30" customHeight="1">
      <c r="A683" s="70"/>
      <c r="B683" s="72"/>
      <c r="C683" s="71"/>
      <c r="D683" s="18" t="s">
        <v>6</v>
      </c>
      <c r="E683" s="18">
        <v>211.1</v>
      </c>
      <c r="F683" s="18">
        <v>211.1</v>
      </c>
      <c r="G683" s="28">
        <v>211.1</v>
      </c>
      <c r="H683" s="28">
        <v>211.1</v>
      </c>
      <c r="I683" s="28">
        <f>G683/E683*100</f>
        <v>100</v>
      </c>
      <c r="J683" s="28">
        <f t="shared" si="37"/>
        <v>100</v>
      </c>
    </row>
    <row r="684" spans="1:10" ht="74.25" customHeight="1">
      <c r="A684" s="70"/>
      <c r="B684" s="72"/>
      <c r="C684" s="71"/>
      <c r="D684" s="29" t="s">
        <v>189</v>
      </c>
      <c r="E684" s="18">
        <v>0</v>
      </c>
      <c r="F684" s="18">
        <v>0</v>
      </c>
      <c r="G684" s="28">
        <v>0</v>
      </c>
      <c r="H684" s="28">
        <v>0</v>
      </c>
      <c r="I684" s="28">
        <v>0</v>
      </c>
      <c r="J684" s="28" t="e">
        <f t="shared" si="37"/>
        <v>#DIV/0!</v>
      </c>
    </row>
    <row r="685" spans="1:10" ht="56.25">
      <c r="A685" s="70"/>
      <c r="B685" s="72"/>
      <c r="C685" s="71"/>
      <c r="D685" s="18" t="s">
        <v>7</v>
      </c>
      <c r="E685" s="18">
        <v>0</v>
      </c>
      <c r="F685" s="18">
        <v>0</v>
      </c>
      <c r="G685" s="28">
        <v>0</v>
      </c>
      <c r="H685" s="28">
        <v>0</v>
      </c>
      <c r="I685" s="28">
        <v>0</v>
      </c>
      <c r="J685" s="28" t="e">
        <f t="shared" si="37"/>
        <v>#DIV/0!</v>
      </c>
    </row>
    <row r="686" spans="1:10" ht="97.5" customHeight="1">
      <c r="A686" s="70"/>
      <c r="B686" s="72"/>
      <c r="C686" s="71"/>
      <c r="D686" s="29" t="s">
        <v>190</v>
      </c>
      <c r="E686" s="18">
        <v>0</v>
      </c>
      <c r="F686" s="18">
        <v>0</v>
      </c>
      <c r="G686" s="18">
        <v>0</v>
      </c>
      <c r="H686" s="18">
        <v>0</v>
      </c>
      <c r="I686" s="28">
        <v>0</v>
      </c>
      <c r="J686" s="28" t="e">
        <f t="shared" si="37"/>
        <v>#DIV/0!</v>
      </c>
    </row>
    <row r="687" spans="1:10" ht="37.5">
      <c r="A687" s="70"/>
      <c r="B687" s="72"/>
      <c r="C687" s="71"/>
      <c r="D687" s="18" t="s">
        <v>8</v>
      </c>
      <c r="E687" s="18">
        <v>0</v>
      </c>
      <c r="F687" s="18">
        <v>0</v>
      </c>
      <c r="G687" s="28">
        <v>0</v>
      </c>
      <c r="H687" s="28">
        <v>0</v>
      </c>
      <c r="I687" s="28">
        <v>0</v>
      </c>
      <c r="J687" s="28" t="e">
        <f t="shared" si="37"/>
        <v>#DIV/0!</v>
      </c>
    </row>
    <row r="688" spans="1:10" ht="56.25">
      <c r="A688" s="70"/>
      <c r="B688" s="72"/>
      <c r="C688" s="71"/>
      <c r="D688" s="18" t="s">
        <v>9</v>
      </c>
      <c r="E688" s="18">
        <v>0</v>
      </c>
      <c r="F688" s="18">
        <v>0</v>
      </c>
      <c r="G688" s="28">
        <v>0</v>
      </c>
      <c r="H688" s="28">
        <v>0</v>
      </c>
      <c r="I688" s="28">
        <v>0</v>
      </c>
      <c r="J688" s="28" t="e">
        <f t="shared" si="37"/>
        <v>#DIV/0!</v>
      </c>
    </row>
    <row r="689" spans="1:10" ht="33" customHeight="1">
      <c r="A689" s="89" t="s">
        <v>196</v>
      </c>
      <c r="B689" s="92" t="s">
        <v>197</v>
      </c>
      <c r="C689" s="71" t="s">
        <v>11</v>
      </c>
      <c r="D689" s="18" t="s">
        <v>5</v>
      </c>
      <c r="E689" s="18">
        <f>E690+E692+E694+E695</f>
        <v>94.1</v>
      </c>
      <c r="F689" s="18">
        <f>F690+F692+F694+F695</f>
        <v>94.1</v>
      </c>
      <c r="G689" s="18">
        <f>G690+G692+G694+G695</f>
        <v>94.1</v>
      </c>
      <c r="H689" s="18">
        <f>H690+H692+H694+H695</f>
        <v>94.1</v>
      </c>
      <c r="I689" s="28">
        <f>G689/E689*100</f>
        <v>100</v>
      </c>
      <c r="J689" s="28">
        <f aca="true" t="shared" si="45" ref="J689:J695">H689/F689*100</f>
        <v>100</v>
      </c>
    </row>
    <row r="690" spans="1:10" ht="37.5">
      <c r="A690" s="90"/>
      <c r="B690" s="93"/>
      <c r="C690" s="71"/>
      <c r="D690" s="18" t="s">
        <v>6</v>
      </c>
      <c r="E690" s="18">
        <v>94.1</v>
      </c>
      <c r="F690" s="18">
        <v>94.1</v>
      </c>
      <c r="G690" s="28">
        <v>94.1</v>
      </c>
      <c r="H690" s="28">
        <v>94.1</v>
      </c>
      <c r="I690" s="28">
        <f>G690/E690*100</f>
        <v>100</v>
      </c>
      <c r="J690" s="28">
        <f t="shared" si="45"/>
        <v>100</v>
      </c>
    </row>
    <row r="691" spans="1:10" ht="75">
      <c r="A691" s="90"/>
      <c r="B691" s="93"/>
      <c r="C691" s="71"/>
      <c r="D691" s="29" t="s">
        <v>189</v>
      </c>
      <c r="E691" s="18">
        <v>0</v>
      </c>
      <c r="F691" s="18">
        <v>0</v>
      </c>
      <c r="G691" s="28">
        <v>0</v>
      </c>
      <c r="H691" s="28">
        <v>0</v>
      </c>
      <c r="I691" s="28">
        <v>0</v>
      </c>
      <c r="J691" s="28" t="e">
        <f t="shared" si="45"/>
        <v>#DIV/0!</v>
      </c>
    </row>
    <row r="692" spans="1:10" ht="56.25">
      <c r="A692" s="90"/>
      <c r="B692" s="93"/>
      <c r="C692" s="71"/>
      <c r="D692" s="18" t="s">
        <v>7</v>
      </c>
      <c r="E692" s="18">
        <v>0</v>
      </c>
      <c r="F692" s="18">
        <v>0</v>
      </c>
      <c r="G692" s="28">
        <v>0</v>
      </c>
      <c r="H692" s="28">
        <v>0</v>
      </c>
      <c r="I692" s="28">
        <v>0</v>
      </c>
      <c r="J692" s="28" t="e">
        <f t="shared" si="45"/>
        <v>#DIV/0!</v>
      </c>
    </row>
    <row r="693" spans="1:10" ht="93.75">
      <c r="A693" s="90"/>
      <c r="B693" s="93"/>
      <c r="C693" s="71"/>
      <c r="D693" s="29" t="s">
        <v>190</v>
      </c>
      <c r="E693" s="18">
        <v>0</v>
      </c>
      <c r="F693" s="18">
        <v>0</v>
      </c>
      <c r="G693" s="18">
        <v>0</v>
      </c>
      <c r="H693" s="18">
        <v>0</v>
      </c>
      <c r="I693" s="28">
        <v>0</v>
      </c>
      <c r="J693" s="28" t="e">
        <f t="shared" si="45"/>
        <v>#DIV/0!</v>
      </c>
    </row>
    <row r="694" spans="1:10" ht="37.5">
      <c r="A694" s="90"/>
      <c r="B694" s="93"/>
      <c r="C694" s="71"/>
      <c r="D694" s="18" t="s">
        <v>8</v>
      </c>
      <c r="E694" s="18">
        <v>0</v>
      </c>
      <c r="F694" s="18">
        <v>0</v>
      </c>
      <c r="G694" s="28">
        <v>0</v>
      </c>
      <c r="H694" s="28">
        <v>0</v>
      </c>
      <c r="I694" s="28">
        <v>0</v>
      </c>
      <c r="J694" s="28" t="e">
        <f t="shared" si="45"/>
        <v>#DIV/0!</v>
      </c>
    </row>
    <row r="695" spans="1:10" ht="56.25">
      <c r="A695" s="91"/>
      <c r="B695" s="94"/>
      <c r="C695" s="71"/>
      <c r="D695" s="18" t="s">
        <v>9</v>
      </c>
      <c r="E695" s="18">
        <v>0</v>
      </c>
      <c r="F695" s="18">
        <v>0</v>
      </c>
      <c r="G695" s="28">
        <v>0</v>
      </c>
      <c r="H695" s="28">
        <v>0</v>
      </c>
      <c r="I695" s="28">
        <v>0</v>
      </c>
      <c r="J695" s="28" t="e">
        <f t="shared" si="45"/>
        <v>#DIV/0!</v>
      </c>
    </row>
    <row r="696" spans="1:10" ht="18.75" customHeight="1">
      <c r="A696" s="70" t="s">
        <v>154</v>
      </c>
      <c r="B696" s="72" t="s">
        <v>155</v>
      </c>
      <c r="C696" s="71" t="s">
        <v>11</v>
      </c>
      <c r="D696" s="18" t="s">
        <v>5</v>
      </c>
      <c r="E696" s="18">
        <f>E697+E699+E701+E702</f>
        <v>37.8</v>
      </c>
      <c r="F696" s="18">
        <f>F697+F699+F701+F702</f>
        <v>37.8</v>
      </c>
      <c r="G696" s="18">
        <f>G697+G699+G701+G702</f>
        <v>37.8</v>
      </c>
      <c r="H696" s="18">
        <f>H697+H699+H701+H702</f>
        <v>37.8</v>
      </c>
      <c r="I696" s="28">
        <v>0</v>
      </c>
      <c r="J696" s="28">
        <f t="shared" si="37"/>
        <v>100</v>
      </c>
    </row>
    <row r="697" spans="1:10" ht="22.5" customHeight="1">
      <c r="A697" s="70"/>
      <c r="B697" s="72"/>
      <c r="C697" s="71"/>
      <c r="D697" s="18" t="s">
        <v>6</v>
      </c>
      <c r="E697" s="18">
        <f>E704</f>
        <v>37.8</v>
      </c>
      <c r="F697" s="18">
        <f>F704</f>
        <v>37.8</v>
      </c>
      <c r="G697" s="18">
        <f>G704</f>
        <v>37.8</v>
      </c>
      <c r="H697" s="18">
        <f>H704</f>
        <v>37.8</v>
      </c>
      <c r="I697" s="28">
        <v>0</v>
      </c>
      <c r="J697" s="28">
        <f t="shared" si="37"/>
        <v>100</v>
      </c>
    </row>
    <row r="698" spans="1:10" ht="77.25" customHeight="1">
      <c r="A698" s="70"/>
      <c r="B698" s="72"/>
      <c r="C698" s="71"/>
      <c r="D698" s="29" t="s">
        <v>189</v>
      </c>
      <c r="E698" s="18">
        <f>E705</f>
        <v>0</v>
      </c>
      <c r="F698" s="18">
        <f>F705</f>
        <v>0</v>
      </c>
      <c r="G698" s="18">
        <v>0</v>
      </c>
      <c r="H698" s="18">
        <v>0</v>
      </c>
      <c r="I698" s="28">
        <v>0</v>
      </c>
      <c r="J698" s="28" t="e">
        <f t="shared" si="37"/>
        <v>#DIV/0!</v>
      </c>
    </row>
    <row r="699" spans="1:10" ht="56.25">
      <c r="A699" s="70"/>
      <c r="B699" s="72"/>
      <c r="C699" s="71"/>
      <c r="D699" s="18" t="s">
        <v>7</v>
      </c>
      <c r="E699" s="18">
        <f>E706</f>
        <v>0</v>
      </c>
      <c r="F699" s="18">
        <f>F706</f>
        <v>0</v>
      </c>
      <c r="G699" s="18">
        <f>G706</f>
        <v>0</v>
      </c>
      <c r="H699" s="18">
        <f>H706</f>
        <v>0</v>
      </c>
      <c r="I699" s="28">
        <v>0</v>
      </c>
      <c r="J699" s="28" t="e">
        <f t="shared" si="37"/>
        <v>#DIV/0!</v>
      </c>
    </row>
    <row r="700" spans="1:10" ht="98.25" customHeight="1">
      <c r="A700" s="70"/>
      <c r="B700" s="72"/>
      <c r="C700" s="71"/>
      <c r="D700" s="29" t="s">
        <v>190</v>
      </c>
      <c r="E700" s="18">
        <v>0</v>
      </c>
      <c r="F700" s="18">
        <v>0</v>
      </c>
      <c r="G700" s="18">
        <v>0</v>
      </c>
      <c r="H700" s="18">
        <v>0</v>
      </c>
      <c r="I700" s="28">
        <v>0</v>
      </c>
      <c r="J700" s="28" t="e">
        <f t="shared" si="37"/>
        <v>#DIV/0!</v>
      </c>
    </row>
    <row r="701" spans="1:10" ht="37.5">
      <c r="A701" s="70"/>
      <c r="B701" s="72"/>
      <c r="C701" s="71"/>
      <c r="D701" s="18" t="s">
        <v>8</v>
      </c>
      <c r="E701" s="18">
        <f aca="true" t="shared" si="46" ref="E701:G702">E708</f>
        <v>0</v>
      </c>
      <c r="F701" s="18">
        <f t="shared" si="46"/>
        <v>0</v>
      </c>
      <c r="G701" s="18">
        <f t="shared" si="46"/>
        <v>0</v>
      </c>
      <c r="H701" s="18">
        <f>H708</f>
        <v>0</v>
      </c>
      <c r="I701" s="28">
        <v>0</v>
      </c>
      <c r="J701" s="28" t="e">
        <f t="shared" si="37"/>
        <v>#DIV/0!</v>
      </c>
    </row>
    <row r="702" spans="1:10" ht="56.25">
      <c r="A702" s="70"/>
      <c r="B702" s="72"/>
      <c r="C702" s="71"/>
      <c r="D702" s="18" t="s">
        <v>9</v>
      </c>
      <c r="E702" s="18">
        <f t="shared" si="46"/>
        <v>0</v>
      </c>
      <c r="F702" s="18">
        <f t="shared" si="46"/>
        <v>0</v>
      </c>
      <c r="G702" s="18">
        <f t="shared" si="46"/>
        <v>0</v>
      </c>
      <c r="H702" s="18">
        <f>H709</f>
        <v>0</v>
      </c>
      <c r="I702" s="28">
        <v>0</v>
      </c>
      <c r="J702" s="28" t="e">
        <f t="shared" si="37"/>
        <v>#DIV/0!</v>
      </c>
    </row>
    <row r="703" spans="1:10" ht="18.75" customHeight="1">
      <c r="A703" s="70" t="s">
        <v>156</v>
      </c>
      <c r="B703" s="72" t="s">
        <v>157</v>
      </c>
      <c r="C703" s="71" t="s">
        <v>11</v>
      </c>
      <c r="D703" s="18" t="s">
        <v>5</v>
      </c>
      <c r="E703" s="18">
        <f>E704+E706+E708+E709</f>
        <v>37.8</v>
      </c>
      <c r="F703" s="18">
        <f>F704+F706+F708+F709</f>
        <v>37.8</v>
      </c>
      <c r="G703" s="18">
        <f>G704+G706+G708+G709</f>
        <v>37.8</v>
      </c>
      <c r="H703" s="18">
        <f>H704+H706+H708+H709</f>
        <v>37.8</v>
      </c>
      <c r="I703" s="28">
        <v>0</v>
      </c>
      <c r="J703" s="28">
        <f t="shared" si="37"/>
        <v>100</v>
      </c>
    </row>
    <row r="704" spans="1:10" ht="30" customHeight="1">
      <c r="A704" s="70"/>
      <c r="B704" s="72"/>
      <c r="C704" s="71"/>
      <c r="D704" s="18" t="s">
        <v>6</v>
      </c>
      <c r="E704" s="18">
        <v>37.8</v>
      </c>
      <c r="F704" s="18">
        <v>37.8</v>
      </c>
      <c r="G704" s="28">
        <v>37.8</v>
      </c>
      <c r="H704" s="28">
        <v>37.8</v>
      </c>
      <c r="I704" s="28">
        <v>0</v>
      </c>
      <c r="J704" s="28">
        <f aca="true" t="shared" si="47" ref="J704:J737">H704/F704*100</f>
        <v>100</v>
      </c>
    </row>
    <row r="705" spans="1:10" ht="74.25" customHeight="1">
      <c r="A705" s="70"/>
      <c r="B705" s="72"/>
      <c r="C705" s="71"/>
      <c r="D705" s="29" t="s">
        <v>189</v>
      </c>
      <c r="E705" s="18">
        <v>0</v>
      </c>
      <c r="F705" s="18">
        <v>0</v>
      </c>
      <c r="G705" s="28">
        <v>0</v>
      </c>
      <c r="H705" s="28">
        <v>0</v>
      </c>
      <c r="I705" s="28">
        <v>0</v>
      </c>
      <c r="J705" s="28" t="e">
        <f t="shared" si="47"/>
        <v>#DIV/0!</v>
      </c>
    </row>
    <row r="706" spans="1:10" ht="56.25">
      <c r="A706" s="70"/>
      <c r="B706" s="72"/>
      <c r="C706" s="71"/>
      <c r="D706" s="18" t="s">
        <v>7</v>
      </c>
      <c r="E706" s="18">
        <v>0</v>
      </c>
      <c r="F706" s="18">
        <v>0</v>
      </c>
      <c r="G706" s="28">
        <v>0</v>
      </c>
      <c r="H706" s="28">
        <v>0</v>
      </c>
      <c r="I706" s="28">
        <v>0</v>
      </c>
      <c r="J706" s="28" t="e">
        <f t="shared" si="47"/>
        <v>#DIV/0!</v>
      </c>
    </row>
    <row r="707" spans="1:10" ht="97.5" customHeight="1">
      <c r="A707" s="70"/>
      <c r="B707" s="72"/>
      <c r="C707" s="71"/>
      <c r="D707" s="29" t="s">
        <v>190</v>
      </c>
      <c r="E707" s="18">
        <v>0</v>
      </c>
      <c r="F707" s="18">
        <v>0</v>
      </c>
      <c r="G707" s="18">
        <v>0</v>
      </c>
      <c r="H707" s="18">
        <v>0</v>
      </c>
      <c r="I707" s="28">
        <v>0</v>
      </c>
      <c r="J707" s="28" t="e">
        <f t="shared" si="47"/>
        <v>#DIV/0!</v>
      </c>
    </row>
    <row r="708" spans="1:10" ht="37.5">
      <c r="A708" s="70"/>
      <c r="B708" s="72"/>
      <c r="C708" s="71"/>
      <c r="D708" s="18" t="s">
        <v>8</v>
      </c>
      <c r="E708" s="18">
        <v>0</v>
      </c>
      <c r="F708" s="18">
        <v>0</v>
      </c>
      <c r="G708" s="28">
        <v>0</v>
      </c>
      <c r="H708" s="28">
        <v>0</v>
      </c>
      <c r="I708" s="28">
        <v>0</v>
      </c>
      <c r="J708" s="28" t="e">
        <f t="shared" si="47"/>
        <v>#DIV/0!</v>
      </c>
    </row>
    <row r="709" spans="1:10" ht="56.25">
      <c r="A709" s="70"/>
      <c r="B709" s="72"/>
      <c r="C709" s="71"/>
      <c r="D709" s="18" t="s">
        <v>9</v>
      </c>
      <c r="E709" s="18">
        <v>0</v>
      </c>
      <c r="F709" s="18">
        <v>0</v>
      </c>
      <c r="G709" s="28">
        <v>0</v>
      </c>
      <c r="H709" s="28">
        <v>0</v>
      </c>
      <c r="I709" s="28">
        <v>0</v>
      </c>
      <c r="J709" s="28" t="e">
        <f t="shared" si="47"/>
        <v>#DIV/0!</v>
      </c>
    </row>
    <row r="710" spans="1:10" ht="18.75" customHeight="1">
      <c r="A710" s="70" t="s">
        <v>158</v>
      </c>
      <c r="B710" s="72" t="s">
        <v>159</v>
      </c>
      <c r="C710" s="71" t="s">
        <v>11</v>
      </c>
      <c r="D710" s="18" t="s">
        <v>5</v>
      </c>
      <c r="E710" s="18">
        <f>E711+E713+E715+E716</f>
        <v>708.5</v>
      </c>
      <c r="F710" s="18">
        <f>F711+F713+F715+F716</f>
        <v>708.4000000000001</v>
      </c>
      <c r="G710" s="18">
        <f>G711+G713+G715+G716</f>
        <v>412.6</v>
      </c>
      <c r="H710" s="18">
        <f>H711+H713+H715+H716</f>
        <v>412.6</v>
      </c>
      <c r="I710" s="28">
        <f>G710/E710*100</f>
        <v>58.23570924488356</v>
      </c>
      <c r="J710" s="28">
        <f t="shared" si="47"/>
        <v>58.24392998306042</v>
      </c>
    </row>
    <row r="711" spans="1:10" ht="28.5" customHeight="1">
      <c r="A711" s="70"/>
      <c r="B711" s="72"/>
      <c r="C711" s="71"/>
      <c r="D711" s="18" t="s">
        <v>6</v>
      </c>
      <c r="E711" s="18">
        <v>708.5</v>
      </c>
      <c r="F711" s="18">
        <f aca="true" t="shared" si="48" ref="E711:H713">F718+F725</f>
        <v>708.4000000000001</v>
      </c>
      <c r="G711" s="18">
        <f t="shared" si="48"/>
        <v>412.6</v>
      </c>
      <c r="H711" s="18">
        <f t="shared" si="48"/>
        <v>412.6</v>
      </c>
      <c r="I711" s="28">
        <f>G711/E711*100</f>
        <v>58.23570924488356</v>
      </c>
      <c r="J711" s="28">
        <f t="shared" si="47"/>
        <v>58.24392998306042</v>
      </c>
    </row>
    <row r="712" spans="1:10" ht="73.5" customHeight="1">
      <c r="A712" s="70"/>
      <c r="B712" s="72"/>
      <c r="C712" s="71"/>
      <c r="D712" s="29" t="s">
        <v>189</v>
      </c>
      <c r="E712" s="18">
        <f t="shared" si="48"/>
        <v>0</v>
      </c>
      <c r="F712" s="18">
        <f t="shared" si="48"/>
        <v>0</v>
      </c>
      <c r="G712" s="18">
        <f t="shared" si="48"/>
        <v>0</v>
      </c>
      <c r="H712" s="18">
        <f t="shared" si="48"/>
        <v>0</v>
      </c>
      <c r="I712" s="28">
        <v>0</v>
      </c>
      <c r="J712" s="28" t="e">
        <f t="shared" si="47"/>
        <v>#DIV/0!</v>
      </c>
    </row>
    <row r="713" spans="1:10" ht="56.25">
      <c r="A713" s="70"/>
      <c r="B713" s="72"/>
      <c r="C713" s="71"/>
      <c r="D713" s="18" t="s">
        <v>7</v>
      </c>
      <c r="E713" s="18">
        <f t="shared" si="48"/>
        <v>0</v>
      </c>
      <c r="F713" s="18">
        <f t="shared" si="48"/>
        <v>0</v>
      </c>
      <c r="G713" s="18">
        <f t="shared" si="48"/>
        <v>0</v>
      </c>
      <c r="H713" s="18">
        <f t="shared" si="48"/>
        <v>0</v>
      </c>
      <c r="I713" s="28">
        <v>0</v>
      </c>
      <c r="J713" s="28" t="e">
        <f t="shared" si="47"/>
        <v>#DIV/0!</v>
      </c>
    </row>
    <row r="714" spans="1:10" ht="73.5" customHeight="1">
      <c r="A714" s="70"/>
      <c r="B714" s="72"/>
      <c r="C714" s="71"/>
      <c r="D714" s="29" t="s">
        <v>190</v>
      </c>
      <c r="E714" s="18">
        <v>0</v>
      </c>
      <c r="F714" s="18">
        <v>0</v>
      </c>
      <c r="G714" s="18">
        <v>0</v>
      </c>
      <c r="H714" s="18">
        <v>0</v>
      </c>
      <c r="I714" s="28">
        <v>0</v>
      </c>
      <c r="J714" s="28" t="e">
        <f t="shared" si="47"/>
        <v>#DIV/0!</v>
      </c>
    </row>
    <row r="715" spans="1:10" ht="37.5">
      <c r="A715" s="70"/>
      <c r="B715" s="72"/>
      <c r="C715" s="71"/>
      <c r="D715" s="18" t="s">
        <v>8</v>
      </c>
      <c r="E715" s="18">
        <f aca="true" t="shared" si="49" ref="E715:G716">E722+E729</f>
        <v>0</v>
      </c>
      <c r="F715" s="18">
        <f t="shared" si="49"/>
        <v>0</v>
      </c>
      <c r="G715" s="18">
        <f t="shared" si="49"/>
        <v>0</v>
      </c>
      <c r="H715" s="18">
        <f>H722+H729</f>
        <v>0</v>
      </c>
      <c r="I715" s="28">
        <v>0</v>
      </c>
      <c r="J715" s="28" t="e">
        <f t="shared" si="47"/>
        <v>#DIV/0!</v>
      </c>
    </row>
    <row r="716" spans="1:10" ht="56.25">
      <c r="A716" s="70"/>
      <c r="B716" s="72"/>
      <c r="C716" s="71"/>
      <c r="D716" s="18" t="s">
        <v>9</v>
      </c>
      <c r="E716" s="18">
        <f t="shared" si="49"/>
        <v>0</v>
      </c>
      <c r="F716" s="18">
        <f t="shared" si="49"/>
        <v>0</v>
      </c>
      <c r="G716" s="18">
        <f t="shared" si="49"/>
        <v>0</v>
      </c>
      <c r="H716" s="18">
        <f>H723+H730</f>
        <v>0</v>
      </c>
      <c r="I716" s="28">
        <v>0</v>
      </c>
      <c r="J716" s="28" t="e">
        <f t="shared" si="47"/>
        <v>#DIV/0!</v>
      </c>
    </row>
    <row r="717" spans="1:10" ht="18.75" customHeight="1">
      <c r="A717" s="70" t="s">
        <v>160</v>
      </c>
      <c r="B717" s="72" t="s">
        <v>166</v>
      </c>
      <c r="C717" s="71" t="s">
        <v>11</v>
      </c>
      <c r="D717" s="18" t="s">
        <v>5</v>
      </c>
      <c r="E717" s="18">
        <f>E718+E720+E722+E723</f>
        <v>518.2</v>
      </c>
      <c r="F717" s="18">
        <f>F718+F720+F722+F723</f>
        <v>518.2</v>
      </c>
      <c r="G717" s="18">
        <f>G718+G720+G722+G723</f>
        <v>412.6</v>
      </c>
      <c r="H717" s="18">
        <f>H718+H720+H722+H723</f>
        <v>412.6</v>
      </c>
      <c r="I717" s="28">
        <f>G717/E717*100</f>
        <v>79.62176765727517</v>
      </c>
      <c r="J717" s="28">
        <f t="shared" si="47"/>
        <v>79.62176765727517</v>
      </c>
    </row>
    <row r="718" spans="1:10" ht="27.75" customHeight="1">
      <c r="A718" s="70"/>
      <c r="B718" s="72"/>
      <c r="C718" s="71"/>
      <c r="D718" s="18" t="s">
        <v>6</v>
      </c>
      <c r="E718" s="18">
        <v>518.2</v>
      </c>
      <c r="F718" s="18">
        <v>518.2</v>
      </c>
      <c r="G718" s="28">
        <v>412.6</v>
      </c>
      <c r="H718" s="28">
        <v>412.6</v>
      </c>
      <c r="I718" s="28">
        <f>G718/E718*100</f>
        <v>79.62176765727517</v>
      </c>
      <c r="J718" s="28">
        <f t="shared" si="47"/>
        <v>79.62176765727517</v>
      </c>
    </row>
    <row r="719" spans="1:10" ht="75.75" customHeight="1">
      <c r="A719" s="70"/>
      <c r="B719" s="72"/>
      <c r="C719" s="71"/>
      <c r="D719" s="29" t="s">
        <v>189</v>
      </c>
      <c r="E719" s="18">
        <v>0</v>
      </c>
      <c r="F719" s="18">
        <v>0</v>
      </c>
      <c r="G719" s="28">
        <v>0</v>
      </c>
      <c r="H719" s="28">
        <v>0</v>
      </c>
      <c r="I719" s="28">
        <v>0</v>
      </c>
      <c r="J719" s="28" t="e">
        <f t="shared" si="47"/>
        <v>#DIV/0!</v>
      </c>
    </row>
    <row r="720" spans="1:10" ht="56.25">
      <c r="A720" s="70"/>
      <c r="B720" s="72"/>
      <c r="C720" s="71"/>
      <c r="D720" s="18" t="s">
        <v>7</v>
      </c>
      <c r="E720" s="18">
        <v>0</v>
      </c>
      <c r="F720" s="18">
        <v>0</v>
      </c>
      <c r="G720" s="28">
        <v>0</v>
      </c>
      <c r="H720" s="28">
        <v>0</v>
      </c>
      <c r="I720" s="28">
        <v>0</v>
      </c>
      <c r="J720" s="28" t="e">
        <f t="shared" si="47"/>
        <v>#DIV/0!</v>
      </c>
    </row>
    <row r="721" spans="1:10" ht="94.5" customHeight="1">
      <c r="A721" s="70"/>
      <c r="B721" s="72"/>
      <c r="C721" s="71"/>
      <c r="D721" s="29" t="s">
        <v>190</v>
      </c>
      <c r="E721" s="18">
        <v>0</v>
      </c>
      <c r="F721" s="18">
        <v>0</v>
      </c>
      <c r="G721" s="18">
        <v>0</v>
      </c>
      <c r="H721" s="18">
        <v>0</v>
      </c>
      <c r="I721" s="28">
        <v>0</v>
      </c>
      <c r="J721" s="28" t="e">
        <f t="shared" si="47"/>
        <v>#DIV/0!</v>
      </c>
    </row>
    <row r="722" spans="1:10" ht="56.25">
      <c r="A722" s="70"/>
      <c r="B722" s="72"/>
      <c r="C722" s="71"/>
      <c r="D722" s="18" t="s">
        <v>8</v>
      </c>
      <c r="E722" s="18">
        <v>0</v>
      </c>
      <c r="F722" s="18">
        <v>0</v>
      </c>
      <c r="G722" s="28">
        <v>0</v>
      </c>
      <c r="H722" s="28">
        <v>0</v>
      </c>
      <c r="I722" s="28">
        <v>0</v>
      </c>
      <c r="J722" s="28" t="e">
        <f t="shared" si="47"/>
        <v>#DIV/0!</v>
      </c>
    </row>
    <row r="723" spans="1:10" ht="56.25">
      <c r="A723" s="70"/>
      <c r="B723" s="72"/>
      <c r="C723" s="71"/>
      <c r="D723" s="18" t="s">
        <v>9</v>
      </c>
      <c r="E723" s="18">
        <v>0</v>
      </c>
      <c r="F723" s="18">
        <v>0</v>
      </c>
      <c r="G723" s="28">
        <v>0</v>
      </c>
      <c r="H723" s="28">
        <v>0</v>
      </c>
      <c r="I723" s="28">
        <v>0</v>
      </c>
      <c r="J723" s="28" t="e">
        <f t="shared" si="47"/>
        <v>#DIV/0!</v>
      </c>
    </row>
    <row r="724" spans="1:10" ht="18.75" customHeight="1">
      <c r="A724" s="70" t="s">
        <v>161</v>
      </c>
      <c r="B724" s="72" t="s">
        <v>162</v>
      </c>
      <c r="C724" s="71" t="s">
        <v>11</v>
      </c>
      <c r="D724" s="18" t="s">
        <v>5</v>
      </c>
      <c r="E724" s="18">
        <f>E725+E727+E729+E730</f>
        <v>190.2</v>
      </c>
      <c r="F724" s="18">
        <f>F725+F727+F729+F730</f>
        <v>190.2</v>
      </c>
      <c r="G724" s="18">
        <f>G725+G727+G729+G730</f>
        <v>0</v>
      </c>
      <c r="H724" s="18">
        <f>H725+H727+H729+H730</f>
        <v>0</v>
      </c>
      <c r="I724" s="28">
        <v>0</v>
      </c>
      <c r="J724" s="28">
        <f t="shared" si="47"/>
        <v>0</v>
      </c>
    </row>
    <row r="725" spans="1:10" ht="26.25" customHeight="1">
      <c r="A725" s="70"/>
      <c r="B725" s="72"/>
      <c r="C725" s="71"/>
      <c r="D725" s="18" t="s">
        <v>6</v>
      </c>
      <c r="E725" s="18">
        <v>190.2</v>
      </c>
      <c r="F725" s="18">
        <v>190.2</v>
      </c>
      <c r="G725" s="28">
        <v>0</v>
      </c>
      <c r="H725" s="28">
        <v>0</v>
      </c>
      <c r="I725" s="28">
        <v>0</v>
      </c>
      <c r="J725" s="28">
        <f t="shared" si="47"/>
        <v>0</v>
      </c>
    </row>
    <row r="726" spans="1:10" ht="80.25" customHeight="1">
      <c r="A726" s="70"/>
      <c r="B726" s="72"/>
      <c r="C726" s="71"/>
      <c r="D726" s="29" t="s">
        <v>189</v>
      </c>
      <c r="E726" s="18">
        <v>0</v>
      </c>
      <c r="F726" s="18">
        <v>0</v>
      </c>
      <c r="G726" s="28">
        <v>0</v>
      </c>
      <c r="H726" s="28">
        <v>0</v>
      </c>
      <c r="I726" s="28">
        <v>0</v>
      </c>
      <c r="J726" s="28" t="e">
        <f t="shared" si="47"/>
        <v>#DIV/0!</v>
      </c>
    </row>
    <row r="727" spans="1:10" ht="56.25">
      <c r="A727" s="70"/>
      <c r="B727" s="72"/>
      <c r="C727" s="71"/>
      <c r="D727" s="18" t="s">
        <v>7</v>
      </c>
      <c r="E727" s="18">
        <v>0</v>
      </c>
      <c r="F727" s="18">
        <v>0</v>
      </c>
      <c r="G727" s="28">
        <v>0</v>
      </c>
      <c r="H727" s="28">
        <v>0</v>
      </c>
      <c r="I727" s="28">
        <v>0</v>
      </c>
      <c r="J727" s="28" t="e">
        <f t="shared" si="47"/>
        <v>#DIV/0!</v>
      </c>
    </row>
    <row r="728" spans="1:10" ht="99.75" customHeight="1">
      <c r="A728" s="70"/>
      <c r="B728" s="72"/>
      <c r="C728" s="71"/>
      <c r="D728" s="29" t="s">
        <v>190</v>
      </c>
      <c r="E728" s="18">
        <v>0</v>
      </c>
      <c r="F728" s="18">
        <v>0</v>
      </c>
      <c r="G728" s="18">
        <v>0</v>
      </c>
      <c r="H728" s="18">
        <v>0</v>
      </c>
      <c r="I728" s="28">
        <v>0</v>
      </c>
      <c r="J728" s="28" t="e">
        <f t="shared" si="47"/>
        <v>#DIV/0!</v>
      </c>
    </row>
    <row r="729" spans="1:10" ht="56.25">
      <c r="A729" s="70"/>
      <c r="B729" s="72"/>
      <c r="C729" s="71"/>
      <c r="D729" s="18" t="s">
        <v>8</v>
      </c>
      <c r="E729" s="18">
        <v>0</v>
      </c>
      <c r="F729" s="18">
        <v>0</v>
      </c>
      <c r="G729" s="28">
        <v>0</v>
      </c>
      <c r="H729" s="28">
        <v>0</v>
      </c>
      <c r="I729" s="28">
        <v>0</v>
      </c>
      <c r="J729" s="28" t="e">
        <f t="shared" si="47"/>
        <v>#DIV/0!</v>
      </c>
    </row>
    <row r="730" spans="1:10" ht="56.25">
      <c r="A730" s="70"/>
      <c r="B730" s="72"/>
      <c r="C730" s="71"/>
      <c r="D730" s="18" t="s">
        <v>9</v>
      </c>
      <c r="E730" s="18">
        <v>0</v>
      </c>
      <c r="F730" s="18">
        <v>0</v>
      </c>
      <c r="G730" s="28">
        <v>0</v>
      </c>
      <c r="H730" s="28">
        <v>0</v>
      </c>
      <c r="I730" s="28">
        <v>0</v>
      </c>
      <c r="J730" s="28" t="e">
        <f t="shared" si="47"/>
        <v>#DIV/0!</v>
      </c>
    </row>
    <row r="731" spans="1:10" ht="18.75" customHeight="1">
      <c r="A731" s="70" t="s">
        <v>163</v>
      </c>
      <c r="B731" s="75" t="s">
        <v>164</v>
      </c>
      <c r="C731" s="71" t="s">
        <v>11</v>
      </c>
      <c r="D731" s="18" t="s">
        <v>5</v>
      </c>
      <c r="E731" s="18">
        <f>E732+E734+E736+E737</f>
        <v>18578.9</v>
      </c>
      <c r="F731" s="18">
        <f>F732+F734+F736+F737</f>
        <v>18578.9</v>
      </c>
      <c r="G731" s="18">
        <f>G732+G734+G736+G737</f>
        <v>12813.5</v>
      </c>
      <c r="H731" s="18">
        <f>H732+H734+H736+H737</f>
        <v>12813.5</v>
      </c>
      <c r="I731" s="28">
        <f>G731/E731*100</f>
        <v>68.96802286464752</v>
      </c>
      <c r="J731" s="28">
        <f t="shared" si="47"/>
        <v>68.96802286464752</v>
      </c>
    </row>
    <row r="732" spans="1:10" ht="30.75" customHeight="1">
      <c r="A732" s="70"/>
      <c r="B732" s="75"/>
      <c r="C732" s="71"/>
      <c r="D732" s="18" t="s">
        <v>6</v>
      </c>
      <c r="E732" s="18">
        <v>18578.9</v>
      </c>
      <c r="F732" s="18">
        <v>18578.9</v>
      </c>
      <c r="G732" s="28">
        <v>12813.5</v>
      </c>
      <c r="H732" s="28">
        <v>12813.5</v>
      </c>
      <c r="I732" s="28">
        <f>G732/E732*100</f>
        <v>68.96802286464752</v>
      </c>
      <c r="J732" s="28">
        <f t="shared" si="47"/>
        <v>68.96802286464752</v>
      </c>
    </row>
    <row r="733" spans="1:10" ht="77.25" customHeight="1">
      <c r="A733" s="70"/>
      <c r="B733" s="75"/>
      <c r="C733" s="71"/>
      <c r="D733" s="29" t="s">
        <v>189</v>
      </c>
      <c r="E733" s="18">
        <v>0</v>
      </c>
      <c r="F733" s="18">
        <v>0</v>
      </c>
      <c r="G733" s="28">
        <v>0</v>
      </c>
      <c r="H733" s="28">
        <v>0</v>
      </c>
      <c r="I733" s="28">
        <v>0</v>
      </c>
      <c r="J733" s="28" t="e">
        <f t="shared" si="47"/>
        <v>#DIV/0!</v>
      </c>
    </row>
    <row r="734" spans="1:10" ht="56.25">
      <c r="A734" s="70"/>
      <c r="B734" s="75"/>
      <c r="C734" s="71"/>
      <c r="D734" s="18" t="s">
        <v>7</v>
      </c>
      <c r="E734" s="18">
        <v>0</v>
      </c>
      <c r="F734" s="18">
        <v>0</v>
      </c>
      <c r="G734" s="28">
        <v>0</v>
      </c>
      <c r="H734" s="28">
        <v>0</v>
      </c>
      <c r="I734" s="28">
        <v>0</v>
      </c>
      <c r="J734" s="28" t="e">
        <f t="shared" si="47"/>
        <v>#DIV/0!</v>
      </c>
    </row>
    <row r="735" spans="1:10" ht="96" customHeight="1">
      <c r="A735" s="70"/>
      <c r="B735" s="75"/>
      <c r="C735" s="71"/>
      <c r="D735" s="29" t="s">
        <v>190</v>
      </c>
      <c r="E735" s="18">
        <v>0</v>
      </c>
      <c r="F735" s="18">
        <v>0</v>
      </c>
      <c r="G735" s="18">
        <v>0</v>
      </c>
      <c r="H735" s="18">
        <v>0</v>
      </c>
      <c r="I735" s="28">
        <v>0</v>
      </c>
      <c r="J735" s="28" t="e">
        <f t="shared" si="47"/>
        <v>#DIV/0!</v>
      </c>
    </row>
    <row r="736" spans="1:10" ht="56.25">
      <c r="A736" s="70"/>
      <c r="B736" s="75"/>
      <c r="C736" s="71"/>
      <c r="D736" s="18" t="s">
        <v>8</v>
      </c>
      <c r="E736" s="18">
        <v>0</v>
      </c>
      <c r="F736" s="18">
        <v>0</v>
      </c>
      <c r="G736" s="28">
        <v>0</v>
      </c>
      <c r="H736" s="28">
        <v>0</v>
      </c>
      <c r="I736" s="28">
        <v>0</v>
      </c>
      <c r="J736" s="28" t="e">
        <f t="shared" si="47"/>
        <v>#DIV/0!</v>
      </c>
    </row>
    <row r="737" spans="1:10" ht="56.25">
      <c r="A737" s="70"/>
      <c r="B737" s="75"/>
      <c r="C737" s="71"/>
      <c r="D737" s="18" t="s">
        <v>9</v>
      </c>
      <c r="E737" s="18">
        <v>0</v>
      </c>
      <c r="F737" s="18">
        <v>0</v>
      </c>
      <c r="G737" s="28">
        <v>0</v>
      </c>
      <c r="H737" s="28">
        <v>0</v>
      </c>
      <c r="I737" s="28">
        <v>0</v>
      </c>
      <c r="J737" s="28" t="e">
        <f t="shared" si="47"/>
        <v>#DIV/0!</v>
      </c>
    </row>
    <row r="738" spans="1:10" ht="48" customHeight="1">
      <c r="A738" s="14"/>
      <c r="B738" s="15"/>
      <c r="C738" s="16"/>
      <c r="D738" s="17"/>
      <c r="E738" s="17"/>
      <c r="F738" s="17"/>
      <c r="G738" s="17"/>
      <c r="H738" s="17"/>
      <c r="I738" s="15"/>
      <c r="J738" s="15"/>
    </row>
    <row r="739" spans="1:10" ht="48" customHeight="1">
      <c r="A739" s="14"/>
      <c r="B739" s="15"/>
      <c r="C739" s="16"/>
      <c r="D739" s="17"/>
      <c r="E739" s="17"/>
      <c r="F739" s="17"/>
      <c r="G739" s="17"/>
      <c r="H739" s="17"/>
      <c r="I739" s="15"/>
      <c r="J739" s="15"/>
    </row>
    <row r="740" spans="1:10" ht="48" customHeight="1">
      <c r="A740" s="73"/>
      <c r="B740" s="73"/>
      <c r="C740" s="73"/>
      <c r="D740" s="73"/>
      <c r="E740" s="73"/>
      <c r="F740" s="73"/>
      <c r="G740" s="73"/>
      <c r="H740" s="12"/>
      <c r="I740" s="13"/>
      <c r="J740" s="13"/>
    </row>
    <row r="742" spans="1:3" ht="48" customHeight="1">
      <c r="A742" s="74"/>
      <c r="B742" s="74"/>
      <c r="C742" s="74"/>
    </row>
    <row r="744" spans="1:3" ht="48" customHeight="1">
      <c r="A744" s="10"/>
      <c r="C744" s="10"/>
    </row>
  </sheetData>
  <sheetProtection/>
  <mergeCells count="298">
    <mergeCell ref="B1:G1"/>
    <mergeCell ref="A2:J2"/>
    <mergeCell ref="A3:J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12:A40"/>
    <mergeCell ref="B12:B18"/>
    <mergeCell ref="C12:C18"/>
    <mergeCell ref="C19:G19"/>
    <mergeCell ref="B20:B40"/>
    <mergeCell ref="C20:C26"/>
    <mergeCell ref="C27:C33"/>
    <mergeCell ref="C34:C40"/>
    <mergeCell ref="A41:A47"/>
    <mergeCell ref="B41:B47"/>
    <mergeCell ref="C41:C47"/>
    <mergeCell ref="C48:G48"/>
    <mergeCell ref="A49:A69"/>
    <mergeCell ref="B49:B69"/>
    <mergeCell ref="C49:C55"/>
    <mergeCell ref="C56:C62"/>
    <mergeCell ref="C63:C69"/>
    <mergeCell ref="A70:A76"/>
    <mergeCell ref="B70:B76"/>
    <mergeCell ref="C70:C76"/>
    <mergeCell ref="A77:A83"/>
    <mergeCell ref="B77:B83"/>
    <mergeCell ref="C77:C83"/>
    <mergeCell ref="A84:A90"/>
    <mergeCell ref="B84:B90"/>
    <mergeCell ref="C84:C90"/>
    <mergeCell ref="A91:A97"/>
    <mergeCell ref="B91:B97"/>
    <mergeCell ref="C91:C97"/>
    <mergeCell ref="A98:A104"/>
    <mergeCell ref="B98:B104"/>
    <mergeCell ref="C98:C104"/>
    <mergeCell ref="A105:A111"/>
    <mergeCell ref="B105:B111"/>
    <mergeCell ref="C105:C111"/>
    <mergeCell ref="A112:A118"/>
    <mergeCell ref="B112:B118"/>
    <mergeCell ref="C112:C118"/>
    <mergeCell ref="A119:A125"/>
    <mergeCell ref="B119:B125"/>
    <mergeCell ref="C119:C125"/>
    <mergeCell ref="A126:A132"/>
    <mergeCell ref="B126:B132"/>
    <mergeCell ref="C126:C132"/>
    <mergeCell ref="A133:A139"/>
    <mergeCell ref="B133:B139"/>
    <mergeCell ref="C133:C139"/>
    <mergeCell ref="A140:A146"/>
    <mergeCell ref="B140:B146"/>
    <mergeCell ref="C140:C146"/>
    <mergeCell ref="A147:A153"/>
    <mergeCell ref="B147:B153"/>
    <mergeCell ref="C147:C153"/>
    <mergeCell ref="A154:A160"/>
    <mergeCell ref="B154:B160"/>
    <mergeCell ref="C154:C160"/>
    <mergeCell ref="A161:A167"/>
    <mergeCell ref="B161:B167"/>
    <mergeCell ref="C161:C167"/>
    <mergeCell ref="A168:A174"/>
    <mergeCell ref="B168:B174"/>
    <mergeCell ref="C168:C174"/>
    <mergeCell ref="A175:A181"/>
    <mergeCell ref="B175:B181"/>
    <mergeCell ref="C175:C181"/>
    <mergeCell ref="A182:A188"/>
    <mergeCell ref="B182:B188"/>
    <mergeCell ref="C182:C188"/>
    <mergeCell ref="A189:A202"/>
    <mergeCell ref="B189:B202"/>
    <mergeCell ref="C189:C195"/>
    <mergeCell ref="C196:C202"/>
    <mergeCell ref="A203:A216"/>
    <mergeCell ref="B203:B216"/>
    <mergeCell ref="C203:C209"/>
    <mergeCell ref="C210:C216"/>
    <mergeCell ref="A217:A230"/>
    <mergeCell ref="B217:B230"/>
    <mergeCell ref="C217:C223"/>
    <mergeCell ref="C224:C230"/>
    <mergeCell ref="A231:A244"/>
    <mergeCell ref="B231:B244"/>
    <mergeCell ref="C231:C237"/>
    <mergeCell ref="C238:C244"/>
    <mergeCell ref="A245:A258"/>
    <mergeCell ref="B245:B258"/>
    <mergeCell ref="C245:C251"/>
    <mergeCell ref="C252:C258"/>
    <mergeCell ref="A259:A265"/>
    <mergeCell ref="B259:B265"/>
    <mergeCell ref="C259:C265"/>
    <mergeCell ref="A266:A279"/>
    <mergeCell ref="B266:B279"/>
    <mergeCell ref="C266:C272"/>
    <mergeCell ref="C273:C279"/>
    <mergeCell ref="A280:A293"/>
    <mergeCell ref="B280:B293"/>
    <mergeCell ref="C280:C286"/>
    <mergeCell ref="C287:C293"/>
    <mergeCell ref="A294:A300"/>
    <mergeCell ref="B294:B300"/>
    <mergeCell ref="C294:C300"/>
    <mergeCell ref="A301:A307"/>
    <mergeCell ref="B301:B307"/>
    <mergeCell ref="C301:C307"/>
    <mergeCell ref="A308:A314"/>
    <mergeCell ref="B308:B314"/>
    <mergeCell ref="C308:C314"/>
    <mergeCell ref="A315:A328"/>
    <mergeCell ref="B315:B328"/>
    <mergeCell ref="C315:C321"/>
    <mergeCell ref="C322:C328"/>
    <mergeCell ref="A329:A335"/>
    <mergeCell ref="B329:B335"/>
    <mergeCell ref="C329:C335"/>
    <mergeCell ref="A336:A342"/>
    <mergeCell ref="B336:B342"/>
    <mergeCell ref="C336:C342"/>
    <mergeCell ref="A343:A349"/>
    <mergeCell ref="B343:B349"/>
    <mergeCell ref="C343:C349"/>
    <mergeCell ref="A350:A356"/>
    <mergeCell ref="B350:B356"/>
    <mergeCell ref="C350:C356"/>
    <mergeCell ref="A364:A377"/>
    <mergeCell ref="B364:B377"/>
    <mergeCell ref="C364:C370"/>
    <mergeCell ref="C371:C377"/>
    <mergeCell ref="B357:B363"/>
    <mergeCell ref="C357:C363"/>
    <mergeCell ref="A357:A363"/>
    <mergeCell ref="A378:A391"/>
    <mergeCell ref="B378:B391"/>
    <mergeCell ref="C378:C384"/>
    <mergeCell ref="C385:C391"/>
    <mergeCell ref="A392:A396"/>
    <mergeCell ref="B392:B396"/>
    <mergeCell ref="C392:C396"/>
    <mergeCell ref="A397:A401"/>
    <mergeCell ref="B397:B401"/>
    <mergeCell ref="C397:C401"/>
    <mergeCell ref="A402:A408"/>
    <mergeCell ref="B402:B408"/>
    <mergeCell ref="C402:C408"/>
    <mergeCell ref="A409:A415"/>
    <mergeCell ref="B409:B415"/>
    <mergeCell ref="C409:C415"/>
    <mergeCell ref="A416:A422"/>
    <mergeCell ref="B416:B422"/>
    <mergeCell ref="C416:C422"/>
    <mergeCell ref="A423:A429"/>
    <mergeCell ref="B423:B429"/>
    <mergeCell ref="C423:C429"/>
    <mergeCell ref="A430:A436"/>
    <mergeCell ref="B430:B436"/>
    <mergeCell ref="C430:C436"/>
    <mergeCell ref="A437:A443"/>
    <mergeCell ref="B437:B443"/>
    <mergeCell ref="C437:C443"/>
    <mergeCell ref="A444:A450"/>
    <mergeCell ref="B444:B450"/>
    <mergeCell ref="C444:C450"/>
    <mergeCell ref="A451:A457"/>
    <mergeCell ref="B451:B457"/>
    <mergeCell ref="C451:C457"/>
    <mergeCell ref="A458:A464"/>
    <mergeCell ref="B458:B464"/>
    <mergeCell ref="C458:C464"/>
    <mergeCell ref="A465:A471"/>
    <mergeCell ref="B465:B471"/>
    <mergeCell ref="C465:C471"/>
    <mergeCell ref="A472:A478"/>
    <mergeCell ref="B472:B478"/>
    <mergeCell ref="C472:C478"/>
    <mergeCell ref="A479:A492"/>
    <mergeCell ref="B479:B492"/>
    <mergeCell ref="C479:C485"/>
    <mergeCell ref="C486:C492"/>
    <mergeCell ref="A493:A499"/>
    <mergeCell ref="B493:B499"/>
    <mergeCell ref="C493:C499"/>
    <mergeCell ref="A500:A506"/>
    <mergeCell ref="B500:B506"/>
    <mergeCell ref="C500:C506"/>
    <mergeCell ref="A507:A513"/>
    <mergeCell ref="B507:B513"/>
    <mergeCell ref="C507:C513"/>
    <mergeCell ref="A514:A520"/>
    <mergeCell ref="B514:B520"/>
    <mergeCell ref="C514:C520"/>
    <mergeCell ref="A521:A527"/>
    <mergeCell ref="B521:B527"/>
    <mergeCell ref="C521:C527"/>
    <mergeCell ref="A528:A534"/>
    <mergeCell ref="B528:B534"/>
    <mergeCell ref="C528:C534"/>
    <mergeCell ref="A535:A541"/>
    <mergeCell ref="B535:B541"/>
    <mergeCell ref="C535:C541"/>
    <mergeCell ref="A542:A548"/>
    <mergeCell ref="B542:B548"/>
    <mergeCell ref="C542:C548"/>
    <mergeCell ref="A549:A555"/>
    <mergeCell ref="B549:B555"/>
    <mergeCell ref="C549:C555"/>
    <mergeCell ref="A556:A562"/>
    <mergeCell ref="B556:B562"/>
    <mergeCell ref="C556:C562"/>
    <mergeCell ref="A563:A569"/>
    <mergeCell ref="B563:B569"/>
    <mergeCell ref="C563:C569"/>
    <mergeCell ref="A570:A576"/>
    <mergeCell ref="B570:B576"/>
    <mergeCell ref="C570:C576"/>
    <mergeCell ref="A577:A583"/>
    <mergeCell ref="B577:B583"/>
    <mergeCell ref="C577:C583"/>
    <mergeCell ref="A584:A590"/>
    <mergeCell ref="B584:B590"/>
    <mergeCell ref="C584:C590"/>
    <mergeCell ref="A591:A597"/>
    <mergeCell ref="B591:B597"/>
    <mergeCell ref="C591:C597"/>
    <mergeCell ref="A598:A604"/>
    <mergeCell ref="B598:B604"/>
    <mergeCell ref="C598:C604"/>
    <mergeCell ref="A605:A611"/>
    <mergeCell ref="B605:B611"/>
    <mergeCell ref="C605:C611"/>
    <mergeCell ref="A612:A618"/>
    <mergeCell ref="B612:B618"/>
    <mergeCell ref="C612:C618"/>
    <mergeCell ref="A619:A625"/>
    <mergeCell ref="B619:B625"/>
    <mergeCell ref="C619:C625"/>
    <mergeCell ref="A626:A632"/>
    <mergeCell ref="B626:B632"/>
    <mergeCell ref="C626:C632"/>
    <mergeCell ref="A633:A639"/>
    <mergeCell ref="B633:B639"/>
    <mergeCell ref="C633:C639"/>
    <mergeCell ref="A640:A646"/>
    <mergeCell ref="B640:B646"/>
    <mergeCell ref="C640:C646"/>
    <mergeCell ref="A647:A653"/>
    <mergeCell ref="B647:B653"/>
    <mergeCell ref="C647:C653"/>
    <mergeCell ref="A654:A660"/>
    <mergeCell ref="B654:B660"/>
    <mergeCell ref="C654:C660"/>
    <mergeCell ref="A661:A667"/>
    <mergeCell ref="B661:B667"/>
    <mergeCell ref="C661:C667"/>
    <mergeCell ref="A668:A674"/>
    <mergeCell ref="B668:B674"/>
    <mergeCell ref="C668:C674"/>
    <mergeCell ref="A675:A681"/>
    <mergeCell ref="B675:B681"/>
    <mergeCell ref="C675:C681"/>
    <mergeCell ref="A682:A688"/>
    <mergeCell ref="B682:B688"/>
    <mergeCell ref="C682:C688"/>
    <mergeCell ref="A696:A702"/>
    <mergeCell ref="B696:B702"/>
    <mergeCell ref="C696:C702"/>
    <mergeCell ref="A689:A695"/>
    <mergeCell ref="B689:B695"/>
    <mergeCell ref="C689:C695"/>
    <mergeCell ref="C724:C730"/>
    <mergeCell ref="A703:A709"/>
    <mergeCell ref="B703:B709"/>
    <mergeCell ref="C703:C709"/>
    <mergeCell ref="A710:A716"/>
    <mergeCell ref="B710:B716"/>
    <mergeCell ref="C710:C716"/>
    <mergeCell ref="A731:A737"/>
    <mergeCell ref="B731:B737"/>
    <mergeCell ref="C731:C737"/>
    <mergeCell ref="A740:G740"/>
    <mergeCell ref="A742:C742"/>
    <mergeCell ref="A717:A723"/>
    <mergeCell ref="B717:B723"/>
    <mergeCell ref="C717:C723"/>
    <mergeCell ref="A724:A730"/>
    <mergeCell ref="B724:B73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7"/>
  <sheetViews>
    <sheetView zoomScale="80" zoomScaleNormal="80" zoomScalePageLayoutView="0" workbookViewId="0" topLeftCell="A2">
      <selection activeCell="K21" sqref="K21"/>
    </sheetView>
  </sheetViews>
  <sheetFormatPr defaultColWidth="21.7109375" defaultRowHeight="48" customHeight="1"/>
  <cols>
    <col min="1" max="1" width="14.28125" style="36" customWidth="1"/>
    <col min="2" max="2" width="30.421875" style="10" customWidth="1"/>
    <col min="3" max="3" width="21.7109375" style="11" customWidth="1"/>
    <col min="4" max="4" width="23.140625" style="9" customWidth="1"/>
    <col min="5" max="5" width="18.00390625" style="9" customWidth="1"/>
    <col min="6" max="6" width="18.421875" style="9" customWidth="1"/>
    <col min="7" max="7" width="16.7109375" style="9" customWidth="1"/>
    <col min="8" max="8" width="18.421875" style="9" customWidth="1"/>
    <col min="9" max="9" width="13.140625" style="10" customWidth="1"/>
    <col min="10" max="10" width="12.28125" style="10" customWidth="1"/>
    <col min="11" max="16384" width="21.7109375" style="1" customWidth="1"/>
  </cols>
  <sheetData>
    <row r="1" spans="2:7" ht="6" customHeight="1" hidden="1">
      <c r="B1" s="81"/>
      <c r="C1" s="81"/>
      <c r="D1" s="81"/>
      <c r="E1" s="81"/>
      <c r="F1" s="81"/>
      <c r="G1" s="81"/>
    </row>
    <row r="2" spans="1:10" ht="18.75">
      <c r="A2" s="77" t="s">
        <v>187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39" customHeight="1">
      <c r="A3" s="79" t="s">
        <v>188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0.5" customHeight="1" hidden="1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15" customHeight="1" hidden="1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ht="63" customHeight="1" hidden="1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9" customHeight="1" hidden="1">
      <c r="A7" s="20"/>
      <c r="B7" s="21"/>
      <c r="C7" s="22"/>
      <c r="D7" s="23"/>
      <c r="E7" s="23"/>
      <c r="F7" s="23"/>
      <c r="G7" s="23"/>
      <c r="H7" s="23"/>
      <c r="I7" s="24"/>
      <c r="J7" s="24"/>
    </row>
    <row r="8" spans="1:10" ht="48" customHeight="1">
      <c r="A8" s="68" t="s">
        <v>0</v>
      </c>
      <c r="B8" s="79" t="s">
        <v>1</v>
      </c>
      <c r="C8" s="88" t="s">
        <v>2</v>
      </c>
      <c r="D8" s="79" t="s">
        <v>3</v>
      </c>
      <c r="E8" s="79" t="s">
        <v>192</v>
      </c>
      <c r="F8" s="79" t="s">
        <v>191</v>
      </c>
      <c r="G8" s="79" t="s">
        <v>193</v>
      </c>
      <c r="H8" s="79" t="s">
        <v>177</v>
      </c>
      <c r="I8" s="80" t="s">
        <v>178</v>
      </c>
      <c r="J8" s="80" t="s">
        <v>179</v>
      </c>
    </row>
    <row r="9" spans="1:10" ht="48" customHeight="1">
      <c r="A9" s="68"/>
      <c r="B9" s="79"/>
      <c r="C9" s="88"/>
      <c r="D9" s="79"/>
      <c r="E9" s="79"/>
      <c r="F9" s="79"/>
      <c r="G9" s="79"/>
      <c r="H9" s="79"/>
      <c r="I9" s="80"/>
      <c r="J9" s="80"/>
    </row>
    <row r="10" spans="1:10" ht="18.75">
      <c r="A10" s="68"/>
      <c r="B10" s="79"/>
      <c r="C10" s="88"/>
      <c r="D10" s="79"/>
      <c r="E10" s="79"/>
      <c r="F10" s="79"/>
      <c r="G10" s="79"/>
      <c r="H10" s="79"/>
      <c r="I10" s="80"/>
      <c r="J10" s="80"/>
    </row>
    <row r="11" spans="1:10" ht="18.75">
      <c r="A11" s="35"/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7">
        <v>8</v>
      </c>
      <c r="J11" s="27">
        <v>9</v>
      </c>
    </row>
    <row r="12" spans="1:11" ht="27.75" customHeight="1">
      <c r="A12" s="67"/>
      <c r="B12" s="72" t="s">
        <v>4</v>
      </c>
      <c r="C12" s="71"/>
      <c r="D12" s="18" t="s">
        <v>5</v>
      </c>
      <c r="E12" s="18">
        <f>E13+E15+E17+E18</f>
        <v>1061429.5</v>
      </c>
      <c r="F12" s="18">
        <v>959881.2</v>
      </c>
      <c r="G12" s="18">
        <f>G13+G15+G17+G18</f>
        <v>649628.6999999998</v>
      </c>
      <c r="H12" s="18">
        <f>H13+H15+H17+H18</f>
        <v>649841.5999999999</v>
      </c>
      <c r="I12" s="28">
        <f aca="true" t="shared" si="0" ref="I12:I18">G12/E12*100</f>
        <v>61.20318871861012</v>
      </c>
      <c r="J12" s="28"/>
      <c r="K12" s="1" t="s">
        <v>180</v>
      </c>
    </row>
    <row r="13" spans="1:10" ht="35.25" customHeight="1">
      <c r="A13" s="67"/>
      <c r="B13" s="72"/>
      <c r="C13" s="71"/>
      <c r="D13" s="18" t="s">
        <v>6</v>
      </c>
      <c r="E13" s="18">
        <f>E21+E28+E35</f>
        <v>874553.2</v>
      </c>
      <c r="F13" s="18">
        <f>F21+F28+F35</f>
        <v>912258.7000000001</v>
      </c>
      <c r="G13" s="18">
        <f>G21+G28+G35</f>
        <v>620371.0999999999</v>
      </c>
      <c r="H13" s="18">
        <f>H21+H28+H35</f>
        <v>620583.9999999999</v>
      </c>
      <c r="I13" s="28">
        <f t="shared" si="0"/>
        <v>70.93577611973747</v>
      </c>
      <c r="J13" s="28">
        <f>H13/F13*100</f>
        <v>68.02719447893452</v>
      </c>
    </row>
    <row r="14" spans="1:10" ht="76.5" customHeight="1">
      <c r="A14" s="67"/>
      <c r="B14" s="72"/>
      <c r="C14" s="71"/>
      <c r="D14" s="29" t="s">
        <v>189</v>
      </c>
      <c r="E14" s="31">
        <f>E22+E29+E36</f>
        <v>103604.7</v>
      </c>
      <c r="F14" s="31">
        <f>F22+F29+F36</f>
        <v>34142.4</v>
      </c>
      <c r="G14" s="18">
        <v>0</v>
      </c>
      <c r="H14" s="18">
        <v>0</v>
      </c>
      <c r="I14" s="28">
        <v>0</v>
      </c>
      <c r="J14" s="28"/>
    </row>
    <row r="15" spans="1:10" ht="56.25">
      <c r="A15" s="67"/>
      <c r="B15" s="72"/>
      <c r="C15" s="71"/>
      <c r="D15" s="18" t="s">
        <v>7</v>
      </c>
      <c r="E15" s="18">
        <f aca="true" t="shared" si="1" ref="E15:H16">E23+E30+E37</f>
        <v>173624.3</v>
      </c>
      <c r="F15" s="18">
        <f t="shared" si="1"/>
        <v>85640.9</v>
      </c>
      <c r="G15" s="18">
        <f t="shared" si="1"/>
        <v>29257.600000000002</v>
      </c>
      <c r="H15" s="18">
        <f t="shared" si="1"/>
        <v>29257.600000000002</v>
      </c>
      <c r="I15" s="28">
        <f t="shared" si="0"/>
        <v>16.85109745582848</v>
      </c>
      <c r="J15" s="28">
        <f>H15/F15*100</f>
        <v>34.1631159878049</v>
      </c>
    </row>
    <row r="16" spans="1:10" ht="93.75">
      <c r="A16" s="67"/>
      <c r="B16" s="72"/>
      <c r="C16" s="71"/>
      <c r="D16" s="29" t="s">
        <v>190</v>
      </c>
      <c r="E16" s="18">
        <f t="shared" si="1"/>
        <v>173436.6</v>
      </c>
      <c r="F16" s="18">
        <f t="shared" si="1"/>
        <v>85640.9</v>
      </c>
      <c r="G16" s="18">
        <f t="shared" si="1"/>
        <v>29257.6</v>
      </c>
      <c r="H16" s="18">
        <f t="shared" si="1"/>
        <v>29257.6</v>
      </c>
      <c r="I16" s="28">
        <f t="shared" si="0"/>
        <v>16.869334385014465</v>
      </c>
      <c r="J16" s="28">
        <f>H16/F16*100</f>
        <v>34.16311598780489</v>
      </c>
    </row>
    <row r="17" spans="1:10" ht="37.5">
      <c r="A17" s="67"/>
      <c r="B17" s="72"/>
      <c r="C17" s="71"/>
      <c r="D17" s="18" t="s">
        <v>8</v>
      </c>
      <c r="E17" s="18">
        <f>E25+E32+E39</f>
        <v>1755</v>
      </c>
      <c r="F17" s="18">
        <v>0</v>
      </c>
      <c r="G17" s="18">
        <f>G25+G32+G39</f>
        <v>0</v>
      </c>
      <c r="H17" s="18">
        <f>H25+H32+H39</f>
        <v>0</v>
      </c>
      <c r="I17" s="18">
        <f t="shared" si="0"/>
        <v>0</v>
      </c>
      <c r="J17" s="28" t="e">
        <f>H17/F17*100</f>
        <v>#DIV/0!</v>
      </c>
    </row>
    <row r="18" spans="1:10" ht="56.25">
      <c r="A18" s="67"/>
      <c r="B18" s="72"/>
      <c r="C18" s="71"/>
      <c r="D18" s="18" t="s">
        <v>9</v>
      </c>
      <c r="E18" s="18">
        <f>E26+E33+E40</f>
        <v>11497</v>
      </c>
      <c r="F18" s="18">
        <v>0</v>
      </c>
      <c r="G18" s="18">
        <f>G26+G33+G40</f>
        <v>0</v>
      </c>
      <c r="H18" s="18">
        <f>H26+H33+H40</f>
        <v>0</v>
      </c>
      <c r="I18" s="18">
        <f t="shared" si="0"/>
        <v>0</v>
      </c>
      <c r="J18" s="28" t="e">
        <f>H18/F18*100</f>
        <v>#DIV/0!</v>
      </c>
    </row>
    <row r="19" spans="1:10" ht="24" customHeight="1">
      <c r="A19" s="67"/>
      <c r="B19" s="19"/>
      <c r="C19" s="76" t="s">
        <v>10</v>
      </c>
      <c r="D19" s="76"/>
      <c r="E19" s="76"/>
      <c r="F19" s="76"/>
      <c r="G19" s="76"/>
      <c r="H19" s="23"/>
      <c r="I19" s="20"/>
      <c r="J19" s="20"/>
    </row>
    <row r="20" spans="1:10" ht="23.25" customHeight="1">
      <c r="A20" s="67"/>
      <c r="B20" s="72"/>
      <c r="C20" s="71" t="s">
        <v>11</v>
      </c>
      <c r="D20" s="18" t="s">
        <v>5</v>
      </c>
      <c r="E20" s="18">
        <f>E21+E23+E25+E26</f>
        <v>789832.8999999999</v>
      </c>
      <c r="F20" s="18">
        <f>F21+F23+F25+F26</f>
        <v>836257.3</v>
      </c>
      <c r="G20" s="18">
        <f>G21+G23+G25+G26</f>
        <v>610886.4999999999</v>
      </c>
      <c r="H20" s="18">
        <f>H21+H23+H25+H26</f>
        <v>610886.4999999999</v>
      </c>
      <c r="I20" s="28">
        <f aca="true" t="shared" si="2" ref="I20:J35">G20/E20*100</f>
        <v>77.34376473808572</v>
      </c>
      <c r="J20" s="28">
        <f>H20/F20*100</f>
        <v>73.05006485444132</v>
      </c>
    </row>
    <row r="21" spans="1:10" ht="25.5" customHeight="1">
      <c r="A21" s="67"/>
      <c r="B21" s="72"/>
      <c r="C21" s="71"/>
      <c r="D21" s="18" t="s">
        <v>6</v>
      </c>
      <c r="E21" s="34">
        <f>E50+E487+E641</f>
        <v>753863.2999999999</v>
      </c>
      <c r="F21" s="37">
        <f>F50+F487+F641</f>
        <v>811294.2000000001</v>
      </c>
      <c r="G21" s="34">
        <f>G50+G487+G641</f>
        <v>589864.6999999998</v>
      </c>
      <c r="H21" s="34">
        <f>H50+H487+H641</f>
        <v>589864.6999999998</v>
      </c>
      <c r="I21" s="28">
        <f t="shared" si="2"/>
        <v>78.24557847556711</v>
      </c>
      <c r="J21" s="28">
        <f t="shared" si="2"/>
        <v>72.70663342595076</v>
      </c>
    </row>
    <row r="22" spans="1:10" ht="74.25" customHeight="1">
      <c r="A22" s="67"/>
      <c r="B22" s="72"/>
      <c r="C22" s="71"/>
      <c r="D22" s="29" t="s">
        <v>189</v>
      </c>
      <c r="E22" s="18">
        <f>E51+E490+E642</f>
        <v>3397.4</v>
      </c>
      <c r="F22" s="18">
        <f>F51+F490+F642</f>
        <v>3660.5</v>
      </c>
      <c r="G22" s="18">
        <v>0</v>
      </c>
      <c r="H22" s="18">
        <v>0</v>
      </c>
      <c r="I22" s="28">
        <v>0</v>
      </c>
      <c r="J22" s="28">
        <f t="shared" si="2"/>
        <v>0</v>
      </c>
    </row>
    <row r="23" spans="1:10" ht="56.25" customHeight="1">
      <c r="A23" s="67"/>
      <c r="B23" s="72"/>
      <c r="C23" s="71"/>
      <c r="D23" s="18" t="s">
        <v>7</v>
      </c>
      <c r="E23" s="18">
        <f>E52</f>
        <v>22717.6</v>
      </c>
      <c r="F23" s="18">
        <f aca="true" t="shared" si="3" ref="F23:H24">F52+F491+F643</f>
        <v>24963.1</v>
      </c>
      <c r="G23" s="18">
        <f t="shared" si="3"/>
        <v>21021.800000000003</v>
      </c>
      <c r="H23" s="18">
        <f t="shared" si="3"/>
        <v>21021.800000000003</v>
      </c>
      <c r="I23" s="18">
        <f t="shared" si="2"/>
        <v>92.53530302496745</v>
      </c>
      <c r="J23" s="28">
        <f t="shared" si="2"/>
        <v>84.2114961683445</v>
      </c>
    </row>
    <row r="24" spans="1:10" ht="96.75" customHeight="1">
      <c r="A24" s="67"/>
      <c r="B24" s="72"/>
      <c r="C24" s="71"/>
      <c r="D24" s="29" t="s">
        <v>190</v>
      </c>
      <c r="E24" s="18">
        <v>22529.9</v>
      </c>
      <c r="F24" s="18">
        <f t="shared" si="3"/>
        <v>24963.100000000002</v>
      </c>
      <c r="G24" s="18">
        <f t="shared" si="3"/>
        <v>21021.8</v>
      </c>
      <c r="H24" s="18">
        <f t="shared" si="3"/>
        <v>21021.8</v>
      </c>
      <c r="I24" s="28">
        <v>0</v>
      </c>
      <c r="J24" s="28">
        <f t="shared" si="2"/>
        <v>84.21149616834447</v>
      </c>
    </row>
    <row r="25" spans="1:10" ht="58.5" customHeight="1">
      <c r="A25" s="67"/>
      <c r="B25" s="72"/>
      <c r="C25" s="71"/>
      <c r="D25" s="18" t="s">
        <v>8</v>
      </c>
      <c r="E25" s="18">
        <f>E54+E491</f>
        <v>1755</v>
      </c>
      <c r="F25" s="18">
        <v>0</v>
      </c>
      <c r="G25" s="18">
        <f>G54+G491</f>
        <v>0</v>
      </c>
      <c r="H25" s="18">
        <f>H54+H491</f>
        <v>0</v>
      </c>
      <c r="I25" s="18">
        <f t="shared" si="2"/>
        <v>0</v>
      </c>
      <c r="J25" s="28" t="e">
        <f t="shared" si="2"/>
        <v>#DIV/0!</v>
      </c>
    </row>
    <row r="26" spans="1:10" ht="63" customHeight="1">
      <c r="A26" s="67"/>
      <c r="B26" s="72"/>
      <c r="C26" s="71"/>
      <c r="D26" s="18" t="s">
        <v>9</v>
      </c>
      <c r="E26" s="18">
        <f>E47+E492</f>
        <v>11497</v>
      </c>
      <c r="F26" s="18">
        <f>F47+F492</f>
        <v>0</v>
      </c>
      <c r="G26" s="18">
        <f>G47+G492</f>
        <v>0</v>
      </c>
      <c r="H26" s="18">
        <f>H47+H492</f>
        <v>0</v>
      </c>
      <c r="I26" s="18">
        <f t="shared" si="2"/>
        <v>0</v>
      </c>
      <c r="J26" s="28" t="e">
        <f t="shared" si="2"/>
        <v>#DIV/0!</v>
      </c>
    </row>
    <row r="27" spans="1:10" ht="28.5" customHeight="1">
      <c r="A27" s="67"/>
      <c r="B27" s="72"/>
      <c r="C27" s="71" t="s">
        <v>12</v>
      </c>
      <c r="D27" s="18" t="s">
        <v>5</v>
      </c>
      <c r="E27" s="18">
        <f>E28+E30+E32+E33</f>
        <v>12917.7</v>
      </c>
      <c r="F27" s="18">
        <f>F28+F30+F32+F33</f>
        <v>12917.7</v>
      </c>
      <c r="G27" s="18">
        <f>G28+G30+G32+G33</f>
        <v>5918.4</v>
      </c>
      <c r="H27" s="18">
        <f>H28+H30+H32+H33</f>
        <v>6131.3</v>
      </c>
      <c r="I27" s="28">
        <f t="shared" si="2"/>
        <v>45.81620567128823</v>
      </c>
      <c r="J27" s="28">
        <f t="shared" si="2"/>
        <v>47.4643318857072</v>
      </c>
    </row>
    <row r="28" spans="1:10" ht="24.75" customHeight="1">
      <c r="A28" s="67"/>
      <c r="B28" s="72"/>
      <c r="C28" s="71"/>
      <c r="D28" s="18" t="s">
        <v>6</v>
      </c>
      <c r="E28" s="18">
        <f aca="true" t="shared" si="4" ref="E28:H33">E57</f>
        <v>12689.900000000001</v>
      </c>
      <c r="F28" s="18">
        <f t="shared" si="4"/>
        <v>12689.900000000001</v>
      </c>
      <c r="G28" s="18">
        <f t="shared" si="4"/>
        <v>5918.4</v>
      </c>
      <c r="H28" s="18">
        <f t="shared" si="4"/>
        <v>6131.3</v>
      </c>
      <c r="I28" s="28">
        <f t="shared" si="2"/>
        <v>46.638665395314376</v>
      </c>
      <c r="J28" s="28">
        <f t="shared" si="2"/>
        <v>48.31637759162798</v>
      </c>
    </row>
    <row r="29" spans="1:10" ht="78.75" customHeight="1">
      <c r="A29" s="67"/>
      <c r="B29" s="72"/>
      <c r="C29" s="71"/>
      <c r="D29" s="29" t="s">
        <v>189</v>
      </c>
      <c r="E29" s="18">
        <f>E58</f>
        <v>207.3</v>
      </c>
      <c r="F29" s="18">
        <f>F58</f>
        <v>207.3</v>
      </c>
      <c r="G29" s="18">
        <f t="shared" si="4"/>
        <v>0</v>
      </c>
      <c r="H29" s="18">
        <f t="shared" si="4"/>
        <v>0</v>
      </c>
      <c r="I29" s="18">
        <v>0</v>
      </c>
      <c r="J29" s="28">
        <f t="shared" si="2"/>
        <v>0</v>
      </c>
    </row>
    <row r="30" spans="1:10" ht="56.25">
      <c r="A30" s="67"/>
      <c r="B30" s="72"/>
      <c r="C30" s="71"/>
      <c r="D30" s="18" t="s">
        <v>7</v>
      </c>
      <c r="E30" s="18">
        <f t="shared" si="4"/>
        <v>227.8</v>
      </c>
      <c r="F30" s="18">
        <f t="shared" si="4"/>
        <v>227.8</v>
      </c>
      <c r="G30" s="18">
        <f t="shared" si="4"/>
        <v>0</v>
      </c>
      <c r="H30" s="18">
        <f t="shared" si="4"/>
        <v>0</v>
      </c>
      <c r="I30" s="18">
        <v>0</v>
      </c>
      <c r="J30" s="28">
        <f t="shared" si="2"/>
        <v>0</v>
      </c>
    </row>
    <row r="31" spans="1:10" ht="93.75" customHeight="1">
      <c r="A31" s="67"/>
      <c r="B31" s="72"/>
      <c r="C31" s="71"/>
      <c r="D31" s="29" t="s">
        <v>190</v>
      </c>
      <c r="E31" s="18">
        <f t="shared" si="4"/>
        <v>227.8</v>
      </c>
      <c r="F31" s="18">
        <f t="shared" si="4"/>
        <v>227.8</v>
      </c>
      <c r="G31" s="18">
        <f t="shared" si="4"/>
        <v>0</v>
      </c>
      <c r="H31" s="18">
        <f t="shared" si="4"/>
        <v>0</v>
      </c>
      <c r="I31" s="18">
        <v>0</v>
      </c>
      <c r="J31" s="28">
        <f t="shared" si="2"/>
        <v>0</v>
      </c>
    </row>
    <row r="32" spans="1:10" ht="56.25">
      <c r="A32" s="67"/>
      <c r="B32" s="72"/>
      <c r="C32" s="71"/>
      <c r="D32" s="18" t="s">
        <v>8</v>
      </c>
      <c r="E32" s="18">
        <f t="shared" si="4"/>
        <v>0</v>
      </c>
      <c r="F32" s="18">
        <f t="shared" si="4"/>
        <v>0</v>
      </c>
      <c r="G32" s="18">
        <f t="shared" si="4"/>
        <v>0</v>
      </c>
      <c r="H32" s="18">
        <f>H61</f>
        <v>0</v>
      </c>
      <c r="I32" s="18">
        <v>0</v>
      </c>
      <c r="J32" s="28" t="e">
        <f t="shared" si="2"/>
        <v>#DIV/0!</v>
      </c>
    </row>
    <row r="33" spans="1:10" ht="56.25">
      <c r="A33" s="67"/>
      <c r="B33" s="72"/>
      <c r="C33" s="71"/>
      <c r="D33" s="18" t="s">
        <v>9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>H62</f>
        <v>0</v>
      </c>
      <c r="I33" s="18">
        <v>0</v>
      </c>
      <c r="J33" s="28" t="e">
        <f t="shared" si="2"/>
        <v>#DIV/0!</v>
      </c>
    </row>
    <row r="34" spans="1:14" ht="26.25" customHeight="1">
      <c r="A34" s="67"/>
      <c r="B34" s="72"/>
      <c r="C34" s="71" t="s">
        <v>13</v>
      </c>
      <c r="D34" s="18" t="s">
        <v>5</v>
      </c>
      <c r="E34" s="18">
        <f>E35+E37+E39+E40</f>
        <v>258678.9</v>
      </c>
      <c r="F34" s="18">
        <f>F35+F37+F39+F40</f>
        <v>148724.6</v>
      </c>
      <c r="G34" s="18">
        <f>G35+G37+G39+G40</f>
        <v>32823.8</v>
      </c>
      <c r="H34" s="18">
        <f>H35+H37+H39+H40</f>
        <v>32823.8</v>
      </c>
      <c r="I34" s="28">
        <f>G34/E34*100</f>
        <v>12.68901329022197</v>
      </c>
      <c r="J34" s="28">
        <f t="shared" si="2"/>
        <v>22.070188791901273</v>
      </c>
      <c r="K34" s="2"/>
      <c r="L34" s="2"/>
      <c r="M34" s="2"/>
      <c r="N34" s="2"/>
    </row>
    <row r="35" spans="1:10" ht="29.25" customHeight="1">
      <c r="A35" s="67"/>
      <c r="B35" s="72"/>
      <c r="C35" s="71"/>
      <c r="D35" s="18" t="s">
        <v>6</v>
      </c>
      <c r="E35" s="18">
        <f aca="true" t="shared" si="5" ref="E35:H40">E64</f>
        <v>108000</v>
      </c>
      <c r="F35" s="18">
        <f t="shared" si="5"/>
        <v>88274.6</v>
      </c>
      <c r="G35" s="18">
        <f t="shared" si="5"/>
        <v>24588</v>
      </c>
      <c r="H35" s="18">
        <f t="shared" si="5"/>
        <v>24588</v>
      </c>
      <c r="I35" s="28">
        <f>G35/E35*100</f>
        <v>22.766666666666666</v>
      </c>
      <c r="J35" s="28">
        <f t="shared" si="2"/>
        <v>27.853991975041513</v>
      </c>
    </row>
    <row r="36" spans="1:10" ht="81" customHeight="1">
      <c r="A36" s="67"/>
      <c r="B36" s="72"/>
      <c r="C36" s="71"/>
      <c r="D36" s="29" t="s">
        <v>189</v>
      </c>
      <c r="E36" s="18">
        <f>E65</f>
        <v>100000</v>
      </c>
      <c r="F36" s="18">
        <f>F65</f>
        <v>30274.6</v>
      </c>
      <c r="G36" s="18">
        <f t="shared" si="5"/>
        <v>0</v>
      </c>
      <c r="H36" s="18">
        <f>H65</f>
        <v>0</v>
      </c>
      <c r="I36" s="18">
        <v>0</v>
      </c>
      <c r="J36" s="28">
        <f aca="true" t="shared" si="6" ref="J36:J47">H36/F36*100</f>
        <v>0</v>
      </c>
    </row>
    <row r="37" spans="1:10" ht="56.25">
      <c r="A37" s="67"/>
      <c r="B37" s="72"/>
      <c r="C37" s="71"/>
      <c r="D37" s="18" t="s">
        <v>7</v>
      </c>
      <c r="E37" s="18">
        <f t="shared" si="5"/>
        <v>150678.9</v>
      </c>
      <c r="F37" s="18">
        <f t="shared" si="5"/>
        <v>60450</v>
      </c>
      <c r="G37" s="18">
        <f t="shared" si="5"/>
        <v>8235.8</v>
      </c>
      <c r="H37" s="18">
        <f t="shared" si="5"/>
        <v>8235.8</v>
      </c>
      <c r="I37" s="18">
        <v>0</v>
      </c>
      <c r="J37" s="28">
        <f t="shared" si="6"/>
        <v>13.624152191894126</v>
      </c>
    </row>
    <row r="38" spans="1:10" ht="94.5" customHeight="1">
      <c r="A38" s="67"/>
      <c r="B38" s="72"/>
      <c r="C38" s="71"/>
      <c r="D38" s="29" t="s">
        <v>190</v>
      </c>
      <c r="E38" s="18">
        <f t="shared" si="5"/>
        <v>150678.9</v>
      </c>
      <c r="F38" s="18">
        <f t="shared" si="5"/>
        <v>60450</v>
      </c>
      <c r="G38" s="18">
        <f t="shared" si="5"/>
        <v>8235.8</v>
      </c>
      <c r="H38" s="18">
        <f>H67</f>
        <v>8235.8</v>
      </c>
      <c r="I38" s="18">
        <v>0</v>
      </c>
      <c r="J38" s="28">
        <f t="shared" si="6"/>
        <v>13.624152191894126</v>
      </c>
    </row>
    <row r="39" spans="1:10" ht="56.25">
      <c r="A39" s="67"/>
      <c r="B39" s="72"/>
      <c r="C39" s="71"/>
      <c r="D39" s="18" t="s">
        <v>8</v>
      </c>
      <c r="E39" s="18">
        <f t="shared" si="5"/>
        <v>0</v>
      </c>
      <c r="F39" s="18">
        <f t="shared" si="5"/>
        <v>0</v>
      </c>
      <c r="G39" s="18">
        <f t="shared" si="5"/>
        <v>0</v>
      </c>
      <c r="H39" s="18">
        <f>H68</f>
        <v>0</v>
      </c>
      <c r="I39" s="18">
        <v>0</v>
      </c>
      <c r="J39" s="28" t="e">
        <f t="shared" si="6"/>
        <v>#DIV/0!</v>
      </c>
    </row>
    <row r="40" spans="1:10" ht="56.25">
      <c r="A40" s="67"/>
      <c r="B40" s="72"/>
      <c r="C40" s="71"/>
      <c r="D40" s="18" t="s">
        <v>9</v>
      </c>
      <c r="E40" s="18">
        <f t="shared" si="5"/>
        <v>0</v>
      </c>
      <c r="F40" s="18">
        <f t="shared" si="5"/>
        <v>0</v>
      </c>
      <c r="G40" s="18">
        <f t="shared" si="5"/>
        <v>0</v>
      </c>
      <c r="H40" s="18">
        <f>H69</f>
        <v>0</v>
      </c>
      <c r="I40" s="18">
        <v>0</v>
      </c>
      <c r="J40" s="28" t="e">
        <f t="shared" si="6"/>
        <v>#DIV/0!</v>
      </c>
    </row>
    <row r="41" spans="1:14" ht="30" customHeight="1">
      <c r="A41" s="67">
        <v>1</v>
      </c>
      <c r="B41" s="82" t="s">
        <v>14</v>
      </c>
      <c r="C41" s="71" t="s">
        <v>15</v>
      </c>
      <c r="D41" s="18" t="s">
        <v>5</v>
      </c>
      <c r="E41" s="18">
        <f>E42+E44+E46+E47</f>
        <v>1030450.3999999999</v>
      </c>
      <c r="F41" s="18">
        <f>F42+F44+F46+F47</f>
        <v>977281.3</v>
      </c>
      <c r="G41" s="18">
        <f>G42+G44+G46+G47</f>
        <v>635515.3999999999</v>
      </c>
      <c r="H41" s="18">
        <f>H42+H44+H46+H47</f>
        <v>635728.2999999999</v>
      </c>
      <c r="I41" s="28">
        <f>G41/E41*100</f>
        <v>61.673555563664195</v>
      </c>
      <c r="J41" s="28">
        <f t="shared" si="6"/>
        <v>65.05069727620901</v>
      </c>
      <c r="K41" s="2"/>
      <c r="L41" s="2"/>
      <c r="M41" s="2"/>
      <c r="N41" s="2"/>
    </row>
    <row r="42" spans="1:10" ht="33" customHeight="1">
      <c r="A42" s="69"/>
      <c r="B42" s="82"/>
      <c r="C42" s="71"/>
      <c r="D42" s="18" t="s">
        <v>6</v>
      </c>
      <c r="E42" s="18">
        <f>E50+E57+E64</f>
        <v>853919.1</v>
      </c>
      <c r="F42" s="18">
        <f aca="true" t="shared" si="7" ref="E42:H44">F50+F57+F64</f>
        <v>891640.4</v>
      </c>
      <c r="G42" s="18">
        <f t="shared" si="7"/>
        <v>606257.7999999999</v>
      </c>
      <c r="H42" s="18">
        <f t="shared" si="7"/>
        <v>606470.7</v>
      </c>
      <c r="I42" s="28">
        <f>G42/E42*100</f>
        <v>70.99710031079056</v>
      </c>
      <c r="J42" s="28">
        <f t="shared" si="6"/>
        <v>68.01740926050456</v>
      </c>
    </row>
    <row r="43" spans="1:10" ht="75" customHeight="1">
      <c r="A43" s="69"/>
      <c r="B43" s="82"/>
      <c r="C43" s="71"/>
      <c r="D43" s="29" t="s">
        <v>189</v>
      </c>
      <c r="E43" s="18">
        <f>E51+E58+E65</f>
        <v>103604.7</v>
      </c>
      <c r="F43" s="18">
        <f>F51+F58+F65</f>
        <v>34142.4</v>
      </c>
      <c r="G43" s="18">
        <v>0</v>
      </c>
      <c r="H43" s="18">
        <v>0</v>
      </c>
      <c r="I43" s="28">
        <v>0</v>
      </c>
      <c r="J43" s="28">
        <f t="shared" si="6"/>
        <v>0</v>
      </c>
    </row>
    <row r="44" spans="1:10" ht="56.25">
      <c r="A44" s="69"/>
      <c r="B44" s="82"/>
      <c r="C44" s="71"/>
      <c r="D44" s="18" t="s">
        <v>7</v>
      </c>
      <c r="E44" s="18">
        <f t="shared" si="7"/>
        <v>173624.3</v>
      </c>
      <c r="F44" s="18">
        <f t="shared" si="7"/>
        <v>85640.9</v>
      </c>
      <c r="G44" s="18">
        <f t="shared" si="7"/>
        <v>29257.600000000002</v>
      </c>
      <c r="H44" s="18">
        <f t="shared" si="7"/>
        <v>29257.600000000002</v>
      </c>
      <c r="I44" s="28">
        <v>0</v>
      </c>
      <c r="J44" s="28">
        <f t="shared" si="6"/>
        <v>34.1631159878049</v>
      </c>
    </row>
    <row r="45" spans="1:10" ht="99" customHeight="1">
      <c r="A45" s="69"/>
      <c r="B45" s="82"/>
      <c r="C45" s="71"/>
      <c r="D45" s="29" t="s">
        <v>190</v>
      </c>
      <c r="E45" s="18">
        <v>3312.4</v>
      </c>
      <c r="F45" s="18">
        <v>3312.4</v>
      </c>
      <c r="G45" s="18">
        <v>0</v>
      </c>
      <c r="H45" s="18">
        <v>0</v>
      </c>
      <c r="I45" s="28">
        <v>0</v>
      </c>
      <c r="J45" s="28">
        <f t="shared" si="6"/>
        <v>0</v>
      </c>
    </row>
    <row r="46" spans="1:10" ht="56.25">
      <c r="A46" s="69"/>
      <c r="B46" s="82"/>
      <c r="C46" s="71"/>
      <c r="D46" s="18" t="s">
        <v>8</v>
      </c>
      <c r="E46" s="18">
        <f aca="true" t="shared" si="8" ref="E46:G47">E54+E61+E68</f>
        <v>100</v>
      </c>
      <c r="F46" s="18">
        <v>0</v>
      </c>
      <c r="G46" s="18">
        <f t="shared" si="8"/>
        <v>0</v>
      </c>
      <c r="H46" s="18">
        <f>H54+H61+H68</f>
        <v>0</v>
      </c>
      <c r="I46" s="28">
        <v>0</v>
      </c>
      <c r="J46" s="28" t="e">
        <f t="shared" si="6"/>
        <v>#DIV/0!</v>
      </c>
    </row>
    <row r="47" spans="1:10" ht="56.25">
      <c r="A47" s="69"/>
      <c r="B47" s="82"/>
      <c r="C47" s="71"/>
      <c r="D47" s="18" t="s">
        <v>9</v>
      </c>
      <c r="E47" s="18">
        <f t="shared" si="8"/>
        <v>2807</v>
      </c>
      <c r="F47" s="18">
        <v>0</v>
      </c>
      <c r="G47" s="18">
        <f t="shared" si="8"/>
        <v>0</v>
      </c>
      <c r="H47" s="18">
        <f>H55+H62+H69</f>
        <v>0</v>
      </c>
      <c r="I47" s="28">
        <v>0</v>
      </c>
      <c r="J47" s="28" t="e">
        <f t="shared" si="6"/>
        <v>#DIV/0!</v>
      </c>
    </row>
    <row r="48" spans="1:10" ht="18.75" customHeight="1">
      <c r="A48" s="35"/>
      <c r="B48" s="19"/>
      <c r="C48" s="76" t="s">
        <v>10</v>
      </c>
      <c r="D48" s="76"/>
      <c r="E48" s="76"/>
      <c r="F48" s="76"/>
      <c r="G48" s="76"/>
      <c r="H48" s="23"/>
      <c r="I48" s="20"/>
      <c r="J48" s="20"/>
    </row>
    <row r="49" spans="1:10" ht="26.25" customHeight="1">
      <c r="A49" s="67"/>
      <c r="B49" s="72"/>
      <c r="C49" s="71" t="s">
        <v>11</v>
      </c>
      <c r="D49" s="30" t="s">
        <v>16</v>
      </c>
      <c r="E49" s="34">
        <f>E50+E52+E54+E55</f>
        <v>758853.7999999999</v>
      </c>
      <c r="F49" s="34">
        <f>F50+F52+F54+F55</f>
        <v>815639</v>
      </c>
      <c r="G49" s="34">
        <f>G50+G52+G54+G55</f>
        <v>596773.2</v>
      </c>
      <c r="H49" s="34">
        <f>H50+H52+H54+H55</f>
        <v>596773.2</v>
      </c>
      <c r="I49" s="28">
        <f>G49/E49*100</f>
        <v>78.64139311155851</v>
      </c>
      <c r="J49" s="28">
        <f>H49/F49*100</f>
        <v>73.16633952030249</v>
      </c>
    </row>
    <row r="50" spans="1:10" ht="25.5" customHeight="1">
      <c r="A50" s="67"/>
      <c r="B50" s="72"/>
      <c r="C50" s="71"/>
      <c r="D50" s="18" t="s">
        <v>6</v>
      </c>
      <c r="E50" s="34">
        <f>E71+E120+E190+E246+E281+E358+E410+E445+E466+E473+E438</f>
        <v>733229.2</v>
      </c>
      <c r="F50" s="34">
        <f>F71+F120+F190+F246+F281+F358+F410+F445+F466+F473+F438</f>
        <v>790675.9</v>
      </c>
      <c r="G50" s="34">
        <f>G71+G120+G190+G246+G281+G358+G410+G445+G466+G473+G438</f>
        <v>575751.3999999999</v>
      </c>
      <c r="H50" s="34">
        <f>H71+H120+H190+H246+H281+H358+H410+H445+H466+H473+H438</f>
        <v>575751.3999999999</v>
      </c>
      <c r="I50" s="28">
        <f>G50/E50*100</f>
        <v>78.52270476953181</v>
      </c>
      <c r="J50" s="28">
        <f aca="true" t="shared" si="9" ref="J50:J113">H50/F50*100</f>
        <v>72.81762350414373</v>
      </c>
    </row>
    <row r="51" spans="1:10" ht="80.25" customHeight="1">
      <c r="A51" s="67"/>
      <c r="B51" s="72"/>
      <c r="C51" s="71"/>
      <c r="D51" s="29" t="s">
        <v>189</v>
      </c>
      <c r="E51" s="18">
        <v>3397.4</v>
      </c>
      <c r="F51" s="18">
        <f>F282+F467+F474</f>
        <v>3660.5</v>
      </c>
      <c r="G51" s="18">
        <f>G282+G467+G474</f>
        <v>702.7</v>
      </c>
      <c r="H51" s="18">
        <f>H282+H467+H474</f>
        <v>702.7</v>
      </c>
      <c r="I51" s="28">
        <v>0</v>
      </c>
      <c r="J51" s="28">
        <f t="shared" si="9"/>
        <v>19.196831034011748</v>
      </c>
    </row>
    <row r="52" spans="1:10" ht="56.25">
      <c r="A52" s="67"/>
      <c r="B52" s="72"/>
      <c r="C52" s="71"/>
      <c r="D52" s="18" t="s">
        <v>7</v>
      </c>
      <c r="E52" s="18">
        <f>E73+E122+E192+E248+E283+E360+E412+E447+E468+E475+E440</f>
        <v>22717.6</v>
      </c>
      <c r="F52" s="18">
        <f>F73+F122+F192+F248+F283+F360+F412+F447+F468+F475+F440</f>
        <v>24963.1</v>
      </c>
      <c r="G52" s="18">
        <f>G73+G122+G192+G248+G283+G360+G412+G447+G468+G475+G440</f>
        <v>21021.800000000003</v>
      </c>
      <c r="H52" s="18">
        <f>H73+H122+H192+H248+H283+H360+H412+H447+H468+H475+H440</f>
        <v>21021.800000000003</v>
      </c>
      <c r="I52" s="18">
        <f>I73+I122+I192+I248+I283+I360+I412+I447+I468+I475+I440</f>
        <v>70.1858330842666</v>
      </c>
      <c r="J52" s="28">
        <f t="shared" si="9"/>
        <v>84.2114961683445</v>
      </c>
    </row>
    <row r="53" spans="1:10" ht="78.75" customHeight="1">
      <c r="A53" s="67"/>
      <c r="B53" s="72"/>
      <c r="C53" s="71"/>
      <c r="D53" s="29" t="s">
        <v>190</v>
      </c>
      <c r="E53" s="18">
        <v>22529.9</v>
      </c>
      <c r="F53" s="18">
        <f>F284+F441+F469+F476</f>
        <v>24963.100000000002</v>
      </c>
      <c r="G53" s="18">
        <f>G284+G441+G469+G476</f>
        <v>21021.8</v>
      </c>
      <c r="H53" s="18">
        <f>H284+H441+H469+H476</f>
        <v>21021.8</v>
      </c>
      <c r="I53" s="28">
        <v>0</v>
      </c>
      <c r="J53" s="28">
        <f t="shared" si="9"/>
        <v>84.21149616834447</v>
      </c>
    </row>
    <row r="54" spans="1:10" ht="56.25">
      <c r="A54" s="67"/>
      <c r="B54" s="72"/>
      <c r="C54" s="71"/>
      <c r="D54" s="18" t="s">
        <v>8</v>
      </c>
      <c r="E54" s="18">
        <f aca="true" t="shared" si="10" ref="E54:G55">E75+E124+E194+E250+E285+E362+E414+E449+E470+E477+E442</f>
        <v>100</v>
      </c>
      <c r="F54" s="18">
        <v>0</v>
      </c>
      <c r="G54" s="18">
        <f t="shared" si="10"/>
        <v>0</v>
      </c>
      <c r="H54" s="18">
        <f>H75+H124+H194+H250+H285+H362+H414+H449+H470+H477+H442</f>
        <v>0</v>
      </c>
      <c r="I54" s="28">
        <v>0</v>
      </c>
      <c r="J54" s="28" t="e">
        <f t="shared" si="9"/>
        <v>#DIV/0!</v>
      </c>
    </row>
    <row r="55" spans="1:10" ht="56.25">
      <c r="A55" s="67"/>
      <c r="B55" s="72"/>
      <c r="C55" s="71"/>
      <c r="D55" s="18" t="s">
        <v>9</v>
      </c>
      <c r="E55" s="18">
        <f t="shared" si="10"/>
        <v>2807</v>
      </c>
      <c r="F55" s="18">
        <v>0</v>
      </c>
      <c r="G55" s="18">
        <f t="shared" si="10"/>
        <v>0</v>
      </c>
      <c r="H55" s="18">
        <f>H76+H125+H195+H251+H286+H363+H415+H450+H471+H478+H443</f>
        <v>0</v>
      </c>
      <c r="I55" s="28">
        <v>0</v>
      </c>
      <c r="J55" s="28" t="e">
        <f t="shared" si="9"/>
        <v>#DIV/0!</v>
      </c>
    </row>
    <row r="56" spans="1:10" ht="33.75" customHeight="1">
      <c r="A56" s="67"/>
      <c r="B56" s="72"/>
      <c r="C56" s="71" t="s">
        <v>17</v>
      </c>
      <c r="D56" s="30" t="s">
        <v>16</v>
      </c>
      <c r="E56" s="34">
        <f>E57+E59+E61+E62</f>
        <v>12917.7</v>
      </c>
      <c r="F56" s="34">
        <f>F57+F59+F61+F62</f>
        <v>12917.7</v>
      </c>
      <c r="G56" s="34">
        <f>G57+G59+G61+G62</f>
        <v>5918.4</v>
      </c>
      <c r="H56" s="34">
        <f>H57+H59+H61+H62</f>
        <v>6131.3</v>
      </c>
      <c r="I56" s="28">
        <f>G56/E56*100</f>
        <v>45.81620567128823</v>
      </c>
      <c r="J56" s="28">
        <f t="shared" si="9"/>
        <v>47.4643318857072</v>
      </c>
    </row>
    <row r="57" spans="1:10" ht="36" customHeight="1">
      <c r="A57" s="67"/>
      <c r="B57" s="72"/>
      <c r="C57" s="71"/>
      <c r="D57" s="18" t="s">
        <v>6</v>
      </c>
      <c r="E57" s="18">
        <f aca="true" t="shared" si="11" ref="E57:H58">E197+E253+E288+E365+E480</f>
        <v>12689.900000000001</v>
      </c>
      <c r="F57" s="18">
        <f t="shared" si="11"/>
        <v>12689.900000000001</v>
      </c>
      <c r="G57" s="18">
        <f t="shared" si="11"/>
        <v>5918.4</v>
      </c>
      <c r="H57" s="18">
        <f t="shared" si="11"/>
        <v>6131.3</v>
      </c>
      <c r="I57" s="28">
        <f>G57/E57*100</f>
        <v>46.638665395314376</v>
      </c>
      <c r="J57" s="28">
        <f t="shared" si="9"/>
        <v>48.31637759162798</v>
      </c>
    </row>
    <row r="58" spans="1:10" ht="75.75" customHeight="1">
      <c r="A58" s="67"/>
      <c r="B58" s="72"/>
      <c r="C58" s="71"/>
      <c r="D58" s="29" t="s">
        <v>189</v>
      </c>
      <c r="E58" s="18">
        <f t="shared" si="11"/>
        <v>207.3</v>
      </c>
      <c r="F58" s="18">
        <f t="shared" si="11"/>
        <v>207.3</v>
      </c>
      <c r="G58" s="18">
        <f t="shared" si="11"/>
        <v>0</v>
      </c>
      <c r="H58" s="18">
        <f t="shared" si="11"/>
        <v>0</v>
      </c>
      <c r="I58" s="28">
        <v>0</v>
      </c>
      <c r="J58" s="28">
        <f t="shared" si="9"/>
        <v>0</v>
      </c>
    </row>
    <row r="59" spans="1:10" ht="56.25">
      <c r="A59" s="67"/>
      <c r="B59" s="72"/>
      <c r="C59" s="71"/>
      <c r="D59" s="18" t="s">
        <v>7</v>
      </c>
      <c r="E59" s="18">
        <f aca="true" t="shared" si="12" ref="E59:H62">E199+E255+E290+E367+E482</f>
        <v>227.8</v>
      </c>
      <c r="F59" s="18">
        <f t="shared" si="12"/>
        <v>227.8</v>
      </c>
      <c r="G59" s="18">
        <f t="shared" si="12"/>
        <v>0</v>
      </c>
      <c r="H59" s="18">
        <f t="shared" si="12"/>
        <v>0</v>
      </c>
      <c r="I59" s="28">
        <v>0</v>
      </c>
      <c r="J59" s="28">
        <f t="shared" si="9"/>
        <v>0</v>
      </c>
    </row>
    <row r="60" spans="1:10" ht="77.25" customHeight="1">
      <c r="A60" s="67"/>
      <c r="B60" s="72"/>
      <c r="C60" s="71"/>
      <c r="D60" s="29" t="s">
        <v>190</v>
      </c>
      <c r="E60" s="18">
        <f t="shared" si="12"/>
        <v>227.8</v>
      </c>
      <c r="F60" s="18">
        <f t="shared" si="12"/>
        <v>227.8</v>
      </c>
      <c r="G60" s="18">
        <f t="shared" si="12"/>
        <v>0</v>
      </c>
      <c r="H60" s="18">
        <f t="shared" si="12"/>
        <v>0</v>
      </c>
      <c r="I60" s="28">
        <v>0</v>
      </c>
      <c r="J60" s="28">
        <f t="shared" si="9"/>
        <v>0</v>
      </c>
    </row>
    <row r="61" spans="1:10" ht="56.25">
      <c r="A61" s="67"/>
      <c r="B61" s="72"/>
      <c r="C61" s="71"/>
      <c r="D61" s="18" t="s">
        <v>8</v>
      </c>
      <c r="E61" s="18">
        <f t="shared" si="12"/>
        <v>0</v>
      </c>
      <c r="F61" s="18">
        <f t="shared" si="12"/>
        <v>0</v>
      </c>
      <c r="G61" s="18">
        <f t="shared" si="12"/>
        <v>0</v>
      </c>
      <c r="H61" s="18">
        <f>H201+H257+H292+H369+H484</f>
        <v>0</v>
      </c>
      <c r="I61" s="28">
        <v>0</v>
      </c>
      <c r="J61" s="28" t="e">
        <f t="shared" si="9"/>
        <v>#DIV/0!</v>
      </c>
    </row>
    <row r="62" spans="1:10" ht="56.25">
      <c r="A62" s="67"/>
      <c r="B62" s="72"/>
      <c r="C62" s="71"/>
      <c r="D62" s="18" t="s">
        <v>9</v>
      </c>
      <c r="E62" s="18">
        <f t="shared" si="12"/>
        <v>0</v>
      </c>
      <c r="F62" s="18">
        <f t="shared" si="12"/>
        <v>0</v>
      </c>
      <c r="G62" s="18">
        <f t="shared" si="12"/>
        <v>0</v>
      </c>
      <c r="H62" s="18">
        <f>H202+H258+H293+H370+H485</f>
        <v>0</v>
      </c>
      <c r="I62" s="28">
        <v>0</v>
      </c>
      <c r="J62" s="28" t="e">
        <f t="shared" si="9"/>
        <v>#DIV/0!</v>
      </c>
    </row>
    <row r="63" spans="1:10" ht="35.25" customHeight="1">
      <c r="A63" s="67"/>
      <c r="B63" s="72"/>
      <c r="C63" s="71" t="s">
        <v>13</v>
      </c>
      <c r="D63" s="30" t="s">
        <v>16</v>
      </c>
      <c r="E63" s="34">
        <f>E64+E66+E68+E69</f>
        <v>258678.9</v>
      </c>
      <c r="F63" s="34">
        <f>F64+F66+F68+F69</f>
        <v>148724.6</v>
      </c>
      <c r="G63" s="34">
        <f>G64+G66+G68+G69</f>
        <v>32823.8</v>
      </c>
      <c r="H63" s="34">
        <f>H64+H66+H68+H69</f>
        <v>32823.8</v>
      </c>
      <c r="I63" s="28">
        <f>G63/E63*100</f>
        <v>12.68901329022197</v>
      </c>
      <c r="J63" s="28">
        <f t="shared" si="9"/>
        <v>22.070188791901273</v>
      </c>
    </row>
    <row r="64" spans="1:16" ht="36" customHeight="1">
      <c r="A64" s="67"/>
      <c r="B64" s="72"/>
      <c r="C64" s="71"/>
      <c r="D64" s="18" t="s">
        <v>6</v>
      </c>
      <c r="E64" s="34">
        <f aca="true" t="shared" si="13" ref="E64:H65">E417+E424+E431+E452+E459</f>
        <v>108000</v>
      </c>
      <c r="F64" s="34">
        <f t="shared" si="13"/>
        <v>88274.6</v>
      </c>
      <c r="G64" s="34">
        <f t="shared" si="13"/>
        <v>24588</v>
      </c>
      <c r="H64" s="34">
        <f t="shared" si="13"/>
        <v>24588</v>
      </c>
      <c r="I64" s="28">
        <f>G64/E64*100</f>
        <v>22.766666666666666</v>
      </c>
      <c r="J64" s="28">
        <f t="shared" si="9"/>
        <v>27.853991975041513</v>
      </c>
      <c r="K64" s="2"/>
      <c r="L64" s="2"/>
      <c r="M64" s="2"/>
      <c r="N64" s="2"/>
      <c r="O64" s="2"/>
      <c r="P64" s="2"/>
    </row>
    <row r="65" spans="1:16" ht="72.75" customHeight="1">
      <c r="A65" s="67"/>
      <c r="B65" s="72"/>
      <c r="C65" s="71"/>
      <c r="D65" s="29" t="s">
        <v>189</v>
      </c>
      <c r="E65" s="18">
        <f t="shared" si="13"/>
        <v>100000</v>
      </c>
      <c r="F65" s="18">
        <f t="shared" si="13"/>
        <v>30274.6</v>
      </c>
      <c r="G65" s="18">
        <f t="shared" si="13"/>
        <v>0</v>
      </c>
      <c r="H65" s="18">
        <f t="shared" si="13"/>
        <v>0</v>
      </c>
      <c r="I65" s="28"/>
      <c r="J65" s="28">
        <f t="shared" si="9"/>
        <v>0</v>
      </c>
      <c r="K65" s="2"/>
      <c r="L65" s="2"/>
      <c r="M65" s="2"/>
      <c r="N65" s="2"/>
      <c r="O65" s="2"/>
      <c r="P65" s="2"/>
    </row>
    <row r="66" spans="1:10" ht="56.25">
      <c r="A66" s="67"/>
      <c r="B66" s="72"/>
      <c r="C66" s="71"/>
      <c r="D66" s="18" t="s">
        <v>7</v>
      </c>
      <c r="E66" s="18">
        <f>E419+E426+E433+E454+E461</f>
        <v>150678.9</v>
      </c>
      <c r="F66" s="18">
        <v>60450</v>
      </c>
      <c r="G66" s="18">
        <f>G419+G426+G433+G454+G461</f>
        <v>8235.8</v>
      </c>
      <c r="H66" s="18">
        <f>H419+H426+H433+H454+H461</f>
        <v>8235.8</v>
      </c>
      <c r="I66" s="28">
        <v>0</v>
      </c>
      <c r="J66" s="28">
        <f t="shared" si="9"/>
        <v>13.624152191894126</v>
      </c>
    </row>
    <row r="67" spans="1:10" ht="96" customHeight="1">
      <c r="A67" s="67"/>
      <c r="B67" s="72"/>
      <c r="C67" s="71"/>
      <c r="D67" s="29" t="s">
        <v>190</v>
      </c>
      <c r="E67" s="18">
        <f>E420+E427+E434+E455+E462</f>
        <v>150678.9</v>
      </c>
      <c r="F67" s="18">
        <f>F420+F427+F434+F455+F462</f>
        <v>60450</v>
      </c>
      <c r="G67" s="18">
        <f>G420+G427+G434+G455+G462</f>
        <v>8235.8</v>
      </c>
      <c r="H67" s="18">
        <f>H420+H427+H434+H455+H462</f>
        <v>8235.8</v>
      </c>
      <c r="I67" s="28"/>
      <c r="J67" s="28">
        <f t="shared" si="9"/>
        <v>13.624152191894126</v>
      </c>
    </row>
    <row r="68" spans="1:10" ht="39" customHeight="1">
      <c r="A68" s="67"/>
      <c r="B68" s="72"/>
      <c r="C68" s="71"/>
      <c r="D68" s="18" t="s">
        <v>8</v>
      </c>
      <c r="E68" s="18">
        <f aca="true" t="shared" si="14" ref="E68:G69">E421+E428+E435+E456+E463</f>
        <v>0</v>
      </c>
      <c r="F68" s="18">
        <f t="shared" si="14"/>
        <v>0</v>
      </c>
      <c r="G68" s="18">
        <f t="shared" si="14"/>
        <v>0</v>
      </c>
      <c r="H68" s="18">
        <f>H421+H428+H435+H456+H463</f>
        <v>0</v>
      </c>
      <c r="I68" s="28">
        <v>0</v>
      </c>
      <c r="J68" s="28" t="e">
        <f t="shared" si="9"/>
        <v>#DIV/0!</v>
      </c>
    </row>
    <row r="69" spans="1:10" ht="56.25">
      <c r="A69" s="67"/>
      <c r="B69" s="72"/>
      <c r="C69" s="71"/>
      <c r="D69" s="18" t="s">
        <v>9</v>
      </c>
      <c r="E69" s="18">
        <f t="shared" si="14"/>
        <v>0</v>
      </c>
      <c r="F69" s="18">
        <f t="shared" si="14"/>
        <v>0</v>
      </c>
      <c r="G69" s="18">
        <f t="shared" si="14"/>
        <v>0</v>
      </c>
      <c r="H69" s="18">
        <f>H422+H429+H436+H457+H464</f>
        <v>0</v>
      </c>
      <c r="I69" s="28">
        <v>0</v>
      </c>
      <c r="J69" s="28" t="e">
        <f t="shared" si="9"/>
        <v>#DIV/0!</v>
      </c>
    </row>
    <row r="70" spans="1:10" ht="33.75" customHeight="1">
      <c r="A70" s="70" t="s">
        <v>18</v>
      </c>
      <c r="B70" s="72" t="s">
        <v>19</v>
      </c>
      <c r="C70" s="71" t="s">
        <v>11</v>
      </c>
      <c r="D70" s="18" t="s">
        <v>5</v>
      </c>
      <c r="E70" s="34">
        <f>E71+E73+E75+E76</f>
        <v>499</v>
      </c>
      <c r="F70" s="34">
        <f>F71+F73+F75+F76</f>
        <v>399</v>
      </c>
      <c r="G70" s="34">
        <f>G71+G73+G75+G76</f>
        <v>100</v>
      </c>
      <c r="H70" s="34">
        <f>H71+H73+H75+H76</f>
        <v>100</v>
      </c>
      <c r="I70" s="28">
        <f>G70/E70*100</f>
        <v>20.04008016032064</v>
      </c>
      <c r="J70" s="28">
        <f t="shared" si="9"/>
        <v>25.062656641604008</v>
      </c>
    </row>
    <row r="71" spans="1:10" ht="35.25" customHeight="1">
      <c r="A71" s="70"/>
      <c r="B71" s="72"/>
      <c r="C71" s="71"/>
      <c r="D71" s="18" t="s">
        <v>6</v>
      </c>
      <c r="E71" s="18">
        <f>E78+E85+E92+E99+E106+E113</f>
        <v>499</v>
      </c>
      <c r="F71" s="18">
        <f>F78+F85+F92+F99+F106+F113</f>
        <v>399</v>
      </c>
      <c r="G71" s="18">
        <f>G78+G85+G92+G99+G106+G113</f>
        <v>100</v>
      </c>
      <c r="H71" s="18">
        <f>H78+H85+H92+H99+H106+H113</f>
        <v>100</v>
      </c>
      <c r="I71" s="28">
        <f>G71/E71*100</f>
        <v>20.04008016032064</v>
      </c>
      <c r="J71" s="28">
        <f t="shared" si="9"/>
        <v>25.062656641604008</v>
      </c>
    </row>
    <row r="72" spans="1:10" ht="80.25" customHeight="1">
      <c r="A72" s="70"/>
      <c r="B72" s="72"/>
      <c r="C72" s="71"/>
      <c r="D72" s="29" t="s">
        <v>189</v>
      </c>
      <c r="E72" s="18">
        <v>0</v>
      </c>
      <c r="F72" s="18">
        <v>0</v>
      </c>
      <c r="G72" s="18">
        <v>0</v>
      </c>
      <c r="H72" s="18">
        <v>0</v>
      </c>
      <c r="I72" s="28">
        <v>0</v>
      </c>
      <c r="J72" s="28" t="e">
        <f t="shared" si="9"/>
        <v>#DIV/0!</v>
      </c>
    </row>
    <row r="73" spans="1:10" ht="56.25">
      <c r="A73" s="70"/>
      <c r="B73" s="72"/>
      <c r="C73" s="71"/>
      <c r="D73" s="18" t="s">
        <v>7</v>
      </c>
      <c r="E73" s="18">
        <v>0</v>
      </c>
      <c r="F73" s="18">
        <v>0</v>
      </c>
      <c r="G73" s="18">
        <v>0</v>
      </c>
      <c r="H73" s="18">
        <v>0</v>
      </c>
      <c r="I73" s="28">
        <v>0</v>
      </c>
      <c r="J73" s="28" t="e">
        <f t="shared" si="9"/>
        <v>#DIV/0!</v>
      </c>
    </row>
    <row r="74" spans="1:10" ht="100.5" customHeight="1">
      <c r="A74" s="70"/>
      <c r="B74" s="72"/>
      <c r="C74" s="71"/>
      <c r="D74" s="29" t="s">
        <v>190</v>
      </c>
      <c r="E74" s="18">
        <v>0</v>
      </c>
      <c r="F74" s="18">
        <v>0</v>
      </c>
      <c r="G74" s="18">
        <v>0</v>
      </c>
      <c r="H74" s="18">
        <v>0</v>
      </c>
      <c r="I74" s="28">
        <v>0</v>
      </c>
      <c r="J74" s="28" t="e">
        <f t="shared" si="9"/>
        <v>#DIV/0!</v>
      </c>
    </row>
    <row r="75" spans="1:10" ht="45.75" customHeight="1">
      <c r="A75" s="70"/>
      <c r="B75" s="72"/>
      <c r="C75" s="71"/>
      <c r="D75" s="18" t="s">
        <v>8</v>
      </c>
      <c r="E75" s="18">
        <v>0</v>
      </c>
      <c r="F75" s="18">
        <v>0</v>
      </c>
      <c r="G75" s="18">
        <v>0</v>
      </c>
      <c r="H75" s="18">
        <v>0</v>
      </c>
      <c r="I75" s="28">
        <v>0</v>
      </c>
      <c r="J75" s="28" t="e">
        <f t="shared" si="9"/>
        <v>#DIV/0!</v>
      </c>
    </row>
    <row r="76" spans="1:10" ht="56.25">
      <c r="A76" s="70"/>
      <c r="B76" s="72"/>
      <c r="C76" s="71"/>
      <c r="D76" s="18" t="s">
        <v>9</v>
      </c>
      <c r="E76" s="18">
        <v>0</v>
      </c>
      <c r="F76" s="18">
        <v>0</v>
      </c>
      <c r="G76" s="18">
        <v>0</v>
      </c>
      <c r="H76" s="18">
        <v>0</v>
      </c>
      <c r="I76" s="28">
        <v>0</v>
      </c>
      <c r="J76" s="28" t="e">
        <f t="shared" si="9"/>
        <v>#DIV/0!</v>
      </c>
    </row>
    <row r="77" spans="1:10" ht="27.75" customHeight="1">
      <c r="A77" s="70" t="s">
        <v>20</v>
      </c>
      <c r="B77" s="72" t="s">
        <v>21</v>
      </c>
      <c r="C77" s="71" t="s">
        <v>11</v>
      </c>
      <c r="D77" s="18" t="s">
        <v>5</v>
      </c>
      <c r="E77" s="18">
        <f>E78+E80+E82+E83</f>
        <v>140</v>
      </c>
      <c r="F77" s="18">
        <f>F78+F80+F82+F83</f>
        <v>40</v>
      </c>
      <c r="G77" s="18">
        <f>G78+G80+G82+G83</f>
        <v>25.5</v>
      </c>
      <c r="H77" s="18">
        <f>H78+H80+H82+H83</f>
        <v>25.5</v>
      </c>
      <c r="I77" s="28">
        <f>G77/E77*100</f>
        <v>18.21428571428571</v>
      </c>
      <c r="J77" s="28">
        <f t="shared" si="9"/>
        <v>63.74999999999999</v>
      </c>
    </row>
    <row r="78" spans="1:10" ht="27.75" customHeight="1">
      <c r="A78" s="70"/>
      <c r="B78" s="72"/>
      <c r="C78" s="71"/>
      <c r="D78" s="18" t="s">
        <v>6</v>
      </c>
      <c r="E78" s="18">
        <v>140</v>
      </c>
      <c r="F78" s="18">
        <v>40</v>
      </c>
      <c r="G78" s="18">
        <v>25.5</v>
      </c>
      <c r="H78" s="18">
        <v>25.5</v>
      </c>
      <c r="I78" s="28">
        <f>G78/E78*100</f>
        <v>18.21428571428571</v>
      </c>
      <c r="J78" s="28">
        <f t="shared" si="9"/>
        <v>63.74999999999999</v>
      </c>
    </row>
    <row r="79" spans="1:10" ht="73.5" customHeight="1">
      <c r="A79" s="70"/>
      <c r="B79" s="72"/>
      <c r="C79" s="71"/>
      <c r="D79" s="29" t="s">
        <v>189</v>
      </c>
      <c r="E79" s="18">
        <v>0</v>
      </c>
      <c r="F79" s="18">
        <v>0</v>
      </c>
      <c r="G79" s="18">
        <v>0</v>
      </c>
      <c r="H79" s="18">
        <v>0</v>
      </c>
      <c r="I79" s="28">
        <v>0</v>
      </c>
      <c r="J79" s="28" t="e">
        <f t="shared" si="9"/>
        <v>#DIV/0!</v>
      </c>
    </row>
    <row r="80" spans="1:10" ht="57" customHeight="1">
      <c r="A80" s="70"/>
      <c r="B80" s="72"/>
      <c r="C80" s="71"/>
      <c r="D80" s="18" t="s">
        <v>7</v>
      </c>
      <c r="E80" s="18">
        <v>0</v>
      </c>
      <c r="F80" s="18">
        <v>0</v>
      </c>
      <c r="G80" s="18">
        <v>0</v>
      </c>
      <c r="H80" s="18">
        <v>0</v>
      </c>
      <c r="I80" s="28">
        <v>0</v>
      </c>
      <c r="J80" s="28" t="e">
        <f t="shared" si="9"/>
        <v>#DIV/0!</v>
      </c>
    </row>
    <row r="81" spans="1:10" ht="99.75" customHeight="1">
      <c r="A81" s="70"/>
      <c r="B81" s="72"/>
      <c r="C81" s="71"/>
      <c r="D81" s="29" t="s">
        <v>190</v>
      </c>
      <c r="E81" s="18">
        <v>0</v>
      </c>
      <c r="F81" s="18">
        <v>0</v>
      </c>
      <c r="G81" s="18">
        <v>0</v>
      </c>
      <c r="H81" s="18">
        <v>0</v>
      </c>
      <c r="I81" s="28">
        <v>0</v>
      </c>
      <c r="J81" s="28" t="e">
        <f t="shared" si="9"/>
        <v>#DIV/0!</v>
      </c>
    </row>
    <row r="82" spans="1:10" ht="41.25" customHeight="1">
      <c r="A82" s="70"/>
      <c r="B82" s="72"/>
      <c r="C82" s="71"/>
      <c r="D82" s="18" t="s">
        <v>8</v>
      </c>
      <c r="E82" s="18">
        <v>0</v>
      </c>
      <c r="F82" s="18">
        <v>0</v>
      </c>
      <c r="G82" s="18">
        <v>0</v>
      </c>
      <c r="H82" s="18">
        <v>0</v>
      </c>
      <c r="I82" s="28">
        <v>0</v>
      </c>
      <c r="J82" s="28" t="e">
        <f t="shared" si="9"/>
        <v>#DIV/0!</v>
      </c>
    </row>
    <row r="83" spans="1:10" ht="56.25">
      <c r="A83" s="70"/>
      <c r="B83" s="72"/>
      <c r="C83" s="71"/>
      <c r="D83" s="18" t="s">
        <v>9</v>
      </c>
      <c r="E83" s="18">
        <v>0</v>
      </c>
      <c r="F83" s="18">
        <v>0</v>
      </c>
      <c r="G83" s="18">
        <v>0</v>
      </c>
      <c r="H83" s="18">
        <v>0</v>
      </c>
      <c r="I83" s="28">
        <v>0</v>
      </c>
      <c r="J83" s="28" t="e">
        <f t="shared" si="9"/>
        <v>#DIV/0!</v>
      </c>
    </row>
    <row r="84" spans="1:10" ht="30" customHeight="1">
      <c r="A84" s="70" t="s">
        <v>22</v>
      </c>
      <c r="B84" s="72" t="s">
        <v>23</v>
      </c>
      <c r="C84" s="71" t="s">
        <v>11</v>
      </c>
      <c r="D84" s="18" t="s">
        <v>5</v>
      </c>
      <c r="E84" s="18">
        <f>E85+E87+E89+E90</f>
        <v>20</v>
      </c>
      <c r="F84" s="18">
        <f>F85+F87+F89+F90</f>
        <v>20</v>
      </c>
      <c r="G84" s="18">
        <f>G85+G87+G89+G90</f>
        <v>0</v>
      </c>
      <c r="H84" s="18">
        <f>H85+H87+H89+H90</f>
        <v>0</v>
      </c>
      <c r="I84" s="28">
        <f>G84/E84*100</f>
        <v>0</v>
      </c>
      <c r="J84" s="28">
        <f t="shared" si="9"/>
        <v>0</v>
      </c>
    </row>
    <row r="85" spans="1:10" ht="32.25" customHeight="1">
      <c r="A85" s="70"/>
      <c r="B85" s="72"/>
      <c r="C85" s="71"/>
      <c r="D85" s="18" t="s">
        <v>6</v>
      </c>
      <c r="E85" s="18">
        <v>20</v>
      </c>
      <c r="F85" s="18">
        <v>20</v>
      </c>
      <c r="G85" s="18">
        <v>0</v>
      </c>
      <c r="H85" s="18">
        <v>0</v>
      </c>
      <c r="I85" s="28">
        <v>0</v>
      </c>
      <c r="J85" s="28">
        <f t="shared" si="9"/>
        <v>0</v>
      </c>
    </row>
    <row r="86" spans="1:10" ht="78" customHeight="1">
      <c r="A86" s="70"/>
      <c r="B86" s="72"/>
      <c r="C86" s="71"/>
      <c r="D86" s="29" t="s">
        <v>189</v>
      </c>
      <c r="E86" s="18">
        <v>0</v>
      </c>
      <c r="F86" s="18">
        <v>0</v>
      </c>
      <c r="G86" s="18">
        <v>0</v>
      </c>
      <c r="H86" s="18">
        <v>0</v>
      </c>
      <c r="I86" s="28">
        <v>0</v>
      </c>
      <c r="J86" s="28" t="e">
        <f t="shared" si="9"/>
        <v>#DIV/0!</v>
      </c>
    </row>
    <row r="87" spans="1:10" ht="56.25">
      <c r="A87" s="70"/>
      <c r="B87" s="72"/>
      <c r="C87" s="71"/>
      <c r="D87" s="18" t="s">
        <v>7</v>
      </c>
      <c r="E87" s="18">
        <v>0</v>
      </c>
      <c r="F87" s="18">
        <v>0</v>
      </c>
      <c r="G87" s="18">
        <v>0</v>
      </c>
      <c r="H87" s="18">
        <v>0</v>
      </c>
      <c r="I87" s="28">
        <v>0</v>
      </c>
      <c r="J87" s="28" t="e">
        <f t="shared" si="9"/>
        <v>#DIV/0!</v>
      </c>
    </row>
    <row r="88" spans="1:10" ht="96.75" customHeight="1">
      <c r="A88" s="70"/>
      <c r="B88" s="72"/>
      <c r="C88" s="71"/>
      <c r="D88" s="29" t="s">
        <v>190</v>
      </c>
      <c r="E88" s="18">
        <v>0</v>
      </c>
      <c r="F88" s="18">
        <v>0</v>
      </c>
      <c r="G88" s="18">
        <v>0</v>
      </c>
      <c r="H88" s="18">
        <v>0</v>
      </c>
      <c r="I88" s="28">
        <v>0</v>
      </c>
      <c r="J88" s="28" t="e">
        <f t="shared" si="9"/>
        <v>#DIV/0!</v>
      </c>
    </row>
    <row r="89" spans="1:10" ht="46.5" customHeight="1">
      <c r="A89" s="70"/>
      <c r="B89" s="72"/>
      <c r="C89" s="71"/>
      <c r="D89" s="18" t="s">
        <v>8</v>
      </c>
      <c r="E89" s="18">
        <v>0</v>
      </c>
      <c r="F89" s="18">
        <v>0</v>
      </c>
      <c r="G89" s="18">
        <v>0</v>
      </c>
      <c r="H89" s="18">
        <v>0</v>
      </c>
      <c r="I89" s="28">
        <v>0</v>
      </c>
      <c r="J89" s="28" t="e">
        <f t="shared" si="9"/>
        <v>#DIV/0!</v>
      </c>
    </row>
    <row r="90" spans="1:10" ht="56.25">
      <c r="A90" s="70"/>
      <c r="B90" s="72"/>
      <c r="C90" s="71"/>
      <c r="D90" s="18" t="s">
        <v>9</v>
      </c>
      <c r="E90" s="18">
        <v>0</v>
      </c>
      <c r="F90" s="18">
        <v>0</v>
      </c>
      <c r="G90" s="18">
        <v>0</v>
      </c>
      <c r="H90" s="18">
        <v>0</v>
      </c>
      <c r="I90" s="28">
        <v>0</v>
      </c>
      <c r="J90" s="28" t="e">
        <f t="shared" si="9"/>
        <v>#DIV/0!</v>
      </c>
    </row>
    <row r="91" spans="1:10" ht="27.75" customHeight="1">
      <c r="A91" s="70" t="s">
        <v>24</v>
      </c>
      <c r="B91" s="72" t="s">
        <v>25</v>
      </c>
      <c r="C91" s="71" t="s">
        <v>11</v>
      </c>
      <c r="D91" s="18" t="s">
        <v>5</v>
      </c>
      <c r="E91" s="18">
        <f>E92+E94+E96+E97</f>
        <v>110</v>
      </c>
      <c r="F91" s="18">
        <f>F92+F94+F96+F97</f>
        <v>110</v>
      </c>
      <c r="G91" s="18">
        <f>G92+G94+G96+G97</f>
        <v>28</v>
      </c>
      <c r="H91" s="18">
        <f>H92+H94+H96+H97</f>
        <v>28</v>
      </c>
      <c r="I91" s="28">
        <f>G91/E91*100</f>
        <v>25.454545454545453</v>
      </c>
      <c r="J91" s="28">
        <f t="shared" si="9"/>
        <v>25.454545454545453</v>
      </c>
    </row>
    <row r="92" spans="1:10" ht="30" customHeight="1">
      <c r="A92" s="70"/>
      <c r="B92" s="72"/>
      <c r="C92" s="71"/>
      <c r="D92" s="18" t="s">
        <v>6</v>
      </c>
      <c r="E92" s="18">
        <v>110</v>
      </c>
      <c r="F92" s="18">
        <v>110</v>
      </c>
      <c r="G92" s="18">
        <v>28</v>
      </c>
      <c r="H92" s="18">
        <v>28</v>
      </c>
      <c r="I92" s="28">
        <v>0</v>
      </c>
      <c r="J92" s="28">
        <f t="shared" si="9"/>
        <v>25.454545454545453</v>
      </c>
    </row>
    <row r="93" spans="1:10" ht="75.75" customHeight="1">
      <c r="A93" s="70"/>
      <c r="B93" s="72"/>
      <c r="C93" s="71"/>
      <c r="D93" s="29" t="s">
        <v>189</v>
      </c>
      <c r="E93" s="18">
        <v>0</v>
      </c>
      <c r="F93" s="18">
        <v>0</v>
      </c>
      <c r="G93" s="18">
        <v>0</v>
      </c>
      <c r="H93" s="18">
        <v>0</v>
      </c>
      <c r="I93" s="28">
        <v>0</v>
      </c>
      <c r="J93" s="28" t="e">
        <f t="shared" si="9"/>
        <v>#DIV/0!</v>
      </c>
    </row>
    <row r="94" spans="1:10" ht="56.25">
      <c r="A94" s="70"/>
      <c r="B94" s="72"/>
      <c r="C94" s="71"/>
      <c r="D94" s="18" t="s">
        <v>7</v>
      </c>
      <c r="E94" s="18">
        <v>0</v>
      </c>
      <c r="F94" s="18">
        <v>0</v>
      </c>
      <c r="G94" s="18">
        <v>0</v>
      </c>
      <c r="H94" s="18">
        <v>0</v>
      </c>
      <c r="I94" s="28">
        <v>0</v>
      </c>
      <c r="J94" s="28" t="e">
        <f t="shared" si="9"/>
        <v>#DIV/0!</v>
      </c>
    </row>
    <row r="95" spans="1:10" ht="98.25" customHeight="1">
      <c r="A95" s="70"/>
      <c r="B95" s="72"/>
      <c r="C95" s="71"/>
      <c r="D95" s="29" t="s">
        <v>190</v>
      </c>
      <c r="E95" s="18">
        <v>0</v>
      </c>
      <c r="F95" s="18">
        <v>0</v>
      </c>
      <c r="G95" s="18">
        <v>0</v>
      </c>
      <c r="H95" s="18">
        <v>0</v>
      </c>
      <c r="I95" s="28">
        <v>0</v>
      </c>
      <c r="J95" s="28" t="e">
        <f t="shared" si="9"/>
        <v>#DIV/0!</v>
      </c>
    </row>
    <row r="96" spans="1:10" ht="46.5" customHeight="1">
      <c r="A96" s="70"/>
      <c r="B96" s="72"/>
      <c r="C96" s="71"/>
      <c r="D96" s="18" t="s">
        <v>8</v>
      </c>
      <c r="E96" s="18">
        <v>0</v>
      </c>
      <c r="F96" s="18">
        <v>0</v>
      </c>
      <c r="G96" s="18">
        <v>0</v>
      </c>
      <c r="H96" s="18">
        <v>0</v>
      </c>
      <c r="I96" s="28">
        <v>0</v>
      </c>
      <c r="J96" s="28" t="e">
        <f t="shared" si="9"/>
        <v>#DIV/0!</v>
      </c>
    </row>
    <row r="97" spans="1:10" ht="56.25">
      <c r="A97" s="70"/>
      <c r="B97" s="72"/>
      <c r="C97" s="71"/>
      <c r="D97" s="18" t="s">
        <v>9</v>
      </c>
      <c r="E97" s="18">
        <v>0</v>
      </c>
      <c r="F97" s="18">
        <v>0</v>
      </c>
      <c r="G97" s="18">
        <v>0</v>
      </c>
      <c r="H97" s="18">
        <v>0</v>
      </c>
      <c r="I97" s="28">
        <v>0</v>
      </c>
      <c r="J97" s="28" t="e">
        <f t="shared" si="9"/>
        <v>#DIV/0!</v>
      </c>
    </row>
    <row r="98" spans="1:10" ht="26.25" customHeight="1">
      <c r="A98" s="70" t="s">
        <v>26</v>
      </c>
      <c r="B98" s="72" t="s">
        <v>27</v>
      </c>
      <c r="C98" s="71" t="s">
        <v>11</v>
      </c>
      <c r="D98" s="18" t="s">
        <v>5</v>
      </c>
      <c r="E98" s="18">
        <f>E99+E101+E103+E104</f>
        <v>59</v>
      </c>
      <c r="F98" s="18">
        <f>F99+F101+F103+F104</f>
        <v>59</v>
      </c>
      <c r="G98" s="18">
        <f>G99+G101+G103+G104</f>
        <v>0</v>
      </c>
      <c r="H98" s="18">
        <f>H99+H101+H103+H104</f>
        <v>0</v>
      </c>
      <c r="I98" s="28">
        <v>0</v>
      </c>
      <c r="J98" s="28">
        <f t="shared" si="9"/>
        <v>0</v>
      </c>
    </row>
    <row r="99" spans="1:10" ht="26.25" customHeight="1">
      <c r="A99" s="70"/>
      <c r="B99" s="72"/>
      <c r="C99" s="71"/>
      <c r="D99" s="18" t="s">
        <v>6</v>
      </c>
      <c r="E99" s="18">
        <v>59</v>
      </c>
      <c r="F99" s="18">
        <v>59</v>
      </c>
      <c r="G99" s="18">
        <v>0</v>
      </c>
      <c r="H99" s="18">
        <v>0</v>
      </c>
      <c r="I99" s="28">
        <v>0</v>
      </c>
      <c r="J99" s="28">
        <f t="shared" si="9"/>
        <v>0</v>
      </c>
    </row>
    <row r="100" spans="1:10" ht="75.75" customHeight="1">
      <c r="A100" s="70"/>
      <c r="B100" s="72"/>
      <c r="C100" s="71"/>
      <c r="D100" s="29" t="s">
        <v>189</v>
      </c>
      <c r="E100" s="18">
        <v>0</v>
      </c>
      <c r="F100" s="18">
        <v>0</v>
      </c>
      <c r="G100" s="18">
        <v>0</v>
      </c>
      <c r="H100" s="18">
        <v>0</v>
      </c>
      <c r="I100" s="28">
        <v>0</v>
      </c>
      <c r="J100" s="28" t="e">
        <f t="shared" si="9"/>
        <v>#DIV/0!</v>
      </c>
    </row>
    <row r="101" spans="1:10" ht="56.25">
      <c r="A101" s="70"/>
      <c r="B101" s="72"/>
      <c r="C101" s="71"/>
      <c r="D101" s="18" t="s">
        <v>7</v>
      </c>
      <c r="E101" s="18">
        <v>0</v>
      </c>
      <c r="F101" s="18">
        <v>0</v>
      </c>
      <c r="G101" s="18">
        <v>0</v>
      </c>
      <c r="H101" s="18">
        <v>0</v>
      </c>
      <c r="I101" s="28">
        <v>0</v>
      </c>
      <c r="J101" s="28" t="e">
        <f t="shared" si="9"/>
        <v>#DIV/0!</v>
      </c>
    </row>
    <row r="102" spans="1:10" ht="75" customHeight="1">
      <c r="A102" s="70"/>
      <c r="B102" s="72"/>
      <c r="C102" s="71"/>
      <c r="D102" s="29" t="s">
        <v>190</v>
      </c>
      <c r="E102" s="18">
        <v>0</v>
      </c>
      <c r="F102" s="18">
        <v>0</v>
      </c>
      <c r="G102" s="18">
        <v>0</v>
      </c>
      <c r="H102" s="18">
        <v>0</v>
      </c>
      <c r="I102" s="28">
        <v>0</v>
      </c>
      <c r="J102" s="28" t="e">
        <f t="shared" si="9"/>
        <v>#DIV/0!</v>
      </c>
    </row>
    <row r="103" spans="1:10" ht="56.25">
      <c r="A103" s="70"/>
      <c r="B103" s="72"/>
      <c r="C103" s="71"/>
      <c r="D103" s="18" t="s">
        <v>8</v>
      </c>
      <c r="E103" s="18">
        <v>0</v>
      </c>
      <c r="F103" s="18">
        <v>0</v>
      </c>
      <c r="G103" s="18">
        <v>0</v>
      </c>
      <c r="H103" s="18">
        <v>0</v>
      </c>
      <c r="I103" s="28">
        <v>0</v>
      </c>
      <c r="J103" s="28" t="e">
        <f t="shared" si="9"/>
        <v>#DIV/0!</v>
      </c>
    </row>
    <row r="104" spans="1:10" ht="56.25">
      <c r="A104" s="70"/>
      <c r="B104" s="72"/>
      <c r="C104" s="71"/>
      <c r="D104" s="18" t="s">
        <v>9</v>
      </c>
      <c r="E104" s="18">
        <v>0</v>
      </c>
      <c r="F104" s="18">
        <v>0</v>
      </c>
      <c r="G104" s="18">
        <v>0</v>
      </c>
      <c r="H104" s="18">
        <v>0</v>
      </c>
      <c r="I104" s="28">
        <v>0</v>
      </c>
      <c r="J104" s="28" t="e">
        <f t="shared" si="9"/>
        <v>#DIV/0!</v>
      </c>
    </row>
    <row r="105" spans="1:10" ht="28.5" customHeight="1">
      <c r="A105" s="70" t="s">
        <v>29</v>
      </c>
      <c r="B105" s="72" t="s">
        <v>194</v>
      </c>
      <c r="C105" s="71" t="s">
        <v>11</v>
      </c>
      <c r="D105" s="18" t="s">
        <v>5</v>
      </c>
      <c r="E105" s="18">
        <f>E106+E108+E110+E111</f>
        <v>70</v>
      </c>
      <c r="F105" s="18">
        <f>F106+F108+F110+F111</f>
        <v>70</v>
      </c>
      <c r="G105" s="18">
        <f>G106+G108+G110+G111</f>
        <v>29.5</v>
      </c>
      <c r="H105" s="18">
        <f>H106+H108+H110+H111</f>
        <v>29.5</v>
      </c>
      <c r="I105" s="28">
        <v>0</v>
      </c>
      <c r="J105" s="28">
        <f t="shared" si="9"/>
        <v>42.142857142857146</v>
      </c>
    </row>
    <row r="106" spans="1:10" ht="32.25" customHeight="1">
      <c r="A106" s="70"/>
      <c r="B106" s="72"/>
      <c r="C106" s="71"/>
      <c r="D106" s="18" t="s">
        <v>6</v>
      </c>
      <c r="E106" s="18">
        <v>70</v>
      </c>
      <c r="F106" s="18">
        <v>70</v>
      </c>
      <c r="G106" s="18">
        <v>29.5</v>
      </c>
      <c r="H106" s="18">
        <v>29.5</v>
      </c>
      <c r="I106" s="28">
        <v>0</v>
      </c>
      <c r="J106" s="28">
        <f t="shared" si="9"/>
        <v>42.142857142857146</v>
      </c>
    </row>
    <row r="107" spans="1:10" ht="77.25" customHeight="1">
      <c r="A107" s="70"/>
      <c r="B107" s="72"/>
      <c r="C107" s="71"/>
      <c r="D107" s="29" t="s">
        <v>189</v>
      </c>
      <c r="E107" s="18">
        <v>0</v>
      </c>
      <c r="F107" s="18">
        <v>0</v>
      </c>
      <c r="G107" s="18">
        <v>0</v>
      </c>
      <c r="H107" s="18">
        <v>0</v>
      </c>
      <c r="I107" s="28">
        <v>0</v>
      </c>
      <c r="J107" s="28" t="e">
        <f t="shared" si="9"/>
        <v>#DIV/0!</v>
      </c>
    </row>
    <row r="108" spans="1:10" ht="56.25">
      <c r="A108" s="70"/>
      <c r="B108" s="72"/>
      <c r="C108" s="71"/>
      <c r="D108" s="18" t="s">
        <v>7</v>
      </c>
      <c r="E108" s="18">
        <v>0</v>
      </c>
      <c r="F108" s="18">
        <v>0</v>
      </c>
      <c r="G108" s="18">
        <v>0</v>
      </c>
      <c r="H108" s="18">
        <v>0</v>
      </c>
      <c r="I108" s="28">
        <v>0</v>
      </c>
      <c r="J108" s="28" t="e">
        <f t="shared" si="9"/>
        <v>#DIV/0!</v>
      </c>
    </row>
    <row r="109" spans="1:10" ht="99.75" customHeight="1">
      <c r="A109" s="70"/>
      <c r="B109" s="72"/>
      <c r="C109" s="71"/>
      <c r="D109" s="29" t="s">
        <v>190</v>
      </c>
      <c r="E109" s="18">
        <v>0</v>
      </c>
      <c r="F109" s="18">
        <v>0</v>
      </c>
      <c r="G109" s="18">
        <v>0</v>
      </c>
      <c r="H109" s="18">
        <v>0</v>
      </c>
      <c r="I109" s="28">
        <v>0</v>
      </c>
      <c r="J109" s="28" t="e">
        <f t="shared" si="9"/>
        <v>#DIV/0!</v>
      </c>
    </row>
    <row r="110" spans="1:10" ht="56.25">
      <c r="A110" s="70"/>
      <c r="B110" s="72"/>
      <c r="C110" s="71"/>
      <c r="D110" s="18" t="s">
        <v>8</v>
      </c>
      <c r="E110" s="18">
        <v>0</v>
      </c>
      <c r="F110" s="18">
        <v>0</v>
      </c>
      <c r="G110" s="18">
        <v>0</v>
      </c>
      <c r="H110" s="18">
        <v>0</v>
      </c>
      <c r="I110" s="28">
        <v>0</v>
      </c>
      <c r="J110" s="28" t="e">
        <f t="shared" si="9"/>
        <v>#DIV/0!</v>
      </c>
    </row>
    <row r="111" spans="1:10" ht="56.25">
      <c r="A111" s="70"/>
      <c r="B111" s="72"/>
      <c r="C111" s="71"/>
      <c r="D111" s="18" t="s">
        <v>9</v>
      </c>
      <c r="E111" s="18">
        <v>0</v>
      </c>
      <c r="F111" s="18">
        <v>0</v>
      </c>
      <c r="G111" s="18">
        <v>0</v>
      </c>
      <c r="H111" s="18">
        <v>0</v>
      </c>
      <c r="I111" s="28">
        <v>0</v>
      </c>
      <c r="J111" s="28" t="e">
        <f t="shared" si="9"/>
        <v>#DIV/0!</v>
      </c>
    </row>
    <row r="112" spans="1:10" ht="28.5" customHeight="1">
      <c r="A112" s="70" t="s">
        <v>168</v>
      </c>
      <c r="B112" s="72" t="s">
        <v>195</v>
      </c>
      <c r="C112" s="71" t="s">
        <v>11</v>
      </c>
      <c r="D112" s="18" t="s">
        <v>5</v>
      </c>
      <c r="E112" s="18">
        <f>E113+E115+E117+E118</f>
        <v>100</v>
      </c>
      <c r="F112" s="18">
        <f>F113+F115+F117+F118</f>
        <v>100</v>
      </c>
      <c r="G112" s="18">
        <f>G113+G115+G117+G118</f>
        <v>17</v>
      </c>
      <c r="H112" s="18">
        <f>H113+H115+H117+H118</f>
        <v>17</v>
      </c>
      <c r="I112" s="28">
        <f>G112/E112*100</f>
        <v>17</v>
      </c>
      <c r="J112" s="28">
        <f t="shared" si="9"/>
        <v>17</v>
      </c>
    </row>
    <row r="113" spans="1:10" ht="27" customHeight="1">
      <c r="A113" s="70"/>
      <c r="B113" s="72"/>
      <c r="C113" s="71"/>
      <c r="D113" s="18" t="s">
        <v>6</v>
      </c>
      <c r="E113" s="18">
        <v>100</v>
      </c>
      <c r="F113" s="18">
        <v>100</v>
      </c>
      <c r="G113" s="18">
        <v>17</v>
      </c>
      <c r="H113" s="18">
        <v>17</v>
      </c>
      <c r="I113" s="28">
        <f>G113/E113*100</f>
        <v>17</v>
      </c>
      <c r="J113" s="28">
        <f t="shared" si="9"/>
        <v>17</v>
      </c>
    </row>
    <row r="114" spans="1:10" ht="81.75" customHeight="1">
      <c r="A114" s="70"/>
      <c r="B114" s="72"/>
      <c r="C114" s="71"/>
      <c r="D114" s="29" t="s">
        <v>189</v>
      </c>
      <c r="E114" s="18">
        <v>0</v>
      </c>
      <c r="F114" s="18">
        <v>0</v>
      </c>
      <c r="G114" s="18">
        <v>0</v>
      </c>
      <c r="H114" s="18">
        <v>0</v>
      </c>
      <c r="I114" s="28">
        <v>0</v>
      </c>
      <c r="J114" s="28" t="e">
        <f aca="true" t="shared" si="15" ref="J114:J177">H114/F114*100</f>
        <v>#DIV/0!</v>
      </c>
    </row>
    <row r="115" spans="1:10" ht="56.25">
      <c r="A115" s="70"/>
      <c r="B115" s="72"/>
      <c r="C115" s="71"/>
      <c r="D115" s="18" t="s">
        <v>7</v>
      </c>
      <c r="E115" s="18">
        <v>0</v>
      </c>
      <c r="F115" s="18">
        <v>0</v>
      </c>
      <c r="G115" s="18">
        <v>0</v>
      </c>
      <c r="H115" s="18">
        <v>0</v>
      </c>
      <c r="I115" s="28">
        <v>0</v>
      </c>
      <c r="J115" s="28" t="e">
        <f t="shared" si="15"/>
        <v>#DIV/0!</v>
      </c>
    </row>
    <row r="116" spans="1:10" ht="102" customHeight="1">
      <c r="A116" s="70"/>
      <c r="B116" s="72"/>
      <c r="C116" s="71"/>
      <c r="D116" s="29" t="s">
        <v>190</v>
      </c>
      <c r="E116" s="18">
        <v>0</v>
      </c>
      <c r="F116" s="18">
        <v>0</v>
      </c>
      <c r="G116" s="18">
        <v>0</v>
      </c>
      <c r="H116" s="18">
        <v>0</v>
      </c>
      <c r="I116" s="28">
        <v>0</v>
      </c>
      <c r="J116" s="28" t="e">
        <f t="shared" si="15"/>
        <v>#DIV/0!</v>
      </c>
    </row>
    <row r="117" spans="1:10" ht="56.25">
      <c r="A117" s="70"/>
      <c r="B117" s="72"/>
      <c r="C117" s="71"/>
      <c r="D117" s="18" t="s">
        <v>8</v>
      </c>
      <c r="E117" s="18">
        <v>0</v>
      </c>
      <c r="F117" s="18">
        <v>0</v>
      </c>
      <c r="G117" s="18">
        <v>0</v>
      </c>
      <c r="H117" s="18">
        <v>0</v>
      </c>
      <c r="I117" s="28">
        <v>0</v>
      </c>
      <c r="J117" s="28" t="e">
        <f t="shared" si="15"/>
        <v>#DIV/0!</v>
      </c>
    </row>
    <row r="118" spans="1:10" ht="69.75" customHeight="1">
      <c r="A118" s="70"/>
      <c r="B118" s="72"/>
      <c r="C118" s="71"/>
      <c r="D118" s="18" t="s">
        <v>9</v>
      </c>
      <c r="E118" s="18">
        <v>0</v>
      </c>
      <c r="F118" s="18">
        <v>0</v>
      </c>
      <c r="G118" s="18">
        <v>0</v>
      </c>
      <c r="H118" s="18">
        <v>0</v>
      </c>
      <c r="I118" s="28">
        <v>0</v>
      </c>
      <c r="J118" s="28" t="e">
        <f t="shared" si="15"/>
        <v>#DIV/0!</v>
      </c>
    </row>
    <row r="119" spans="1:10" ht="30.75" customHeight="1">
      <c r="A119" s="70" t="s">
        <v>30</v>
      </c>
      <c r="B119" s="72" t="s">
        <v>31</v>
      </c>
      <c r="C119" s="71" t="s">
        <v>11</v>
      </c>
      <c r="D119" s="18" t="s">
        <v>5</v>
      </c>
      <c r="E119" s="34">
        <f>E120+E122+E124+E125</f>
        <v>8455.3</v>
      </c>
      <c r="F119" s="34">
        <f>F120+F122+F124+F125</f>
        <v>8055.3</v>
      </c>
      <c r="G119" s="34">
        <f>G120+G122+G124+G125</f>
        <v>6772.900000000001</v>
      </c>
      <c r="H119" s="34">
        <f>H120+H122+H124+H125</f>
        <v>6772.900000000001</v>
      </c>
      <c r="I119" s="28">
        <f>G119/E119*100</f>
        <v>80.10242096673093</v>
      </c>
      <c r="J119" s="28">
        <f t="shared" si="15"/>
        <v>84.08004667734286</v>
      </c>
    </row>
    <row r="120" spans="1:10" ht="37.5" customHeight="1">
      <c r="A120" s="70"/>
      <c r="B120" s="72"/>
      <c r="C120" s="71"/>
      <c r="D120" s="18" t="s">
        <v>6</v>
      </c>
      <c r="E120" s="18">
        <f>E127+E134+E141+E148+E155+E162+E169+E176+E183</f>
        <v>8455.3</v>
      </c>
      <c r="F120" s="18">
        <f>F127+F134+F141+F148+F155+F162+F169+F176+F183</f>
        <v>8055.3</v>
      </c>
      <c r="G120" s="18">
        <f>G127+G134+G141+G148+G155+G162+G169+G176+G183</f>
        <v>6772.900000000001</v>
      </c>
      <c r="H120" s="18">
        <f>H127+H134+H141+H148+H155+H162+H169+H176+H183</f>
        <v>6772.900000000001</v>
      </c>
      <c r="I120" s="28">
        <f>G120/E120*100</f>
        <v>80.10242096673093</v>
      </c>
      <c r="J120" s="28">
        <f t="shared" si="15"/>
        <v>84.08004667734286</v>
      </c>
    </row>
    <row r="121" spans="1:10" ht="77.25" customHeight="1">
      <c r="A121" s="70"/>
      <c r="B121" s="72"/>
      <c r="C121" s="71"/>
      <c r="D121" s="29" t="s">
        <v>189</v>
      </c>
      <c r="E121" s="18">
        <f>E128+E135+E142+E149+E156+E163+E170+E177+E184</f>
        <v>0</v>
      </c>
      <c r="F121" s="18">
        <f>F128+F135+F142+F149+F156+F163+F170+F177+F184</f>
        <v>0</v>
      </c>
      <c r="G121" s="18">
        <v>0</v>
      </c>
      <c r="H121" s="18">
        <v>0</v>
      </c>
      <c r="I121" s="28">
        <v>0</v>
      </c>
      <c r="J121" s="28" t="e">
        <f t="shared" si="15"/>
        <v>#DIV/0!</v>
      </c>
    </row>
    <row r="122" spans="1:10" ht="56.25">
      <c r="A122" s="70"/>
      <c r="B122" s="72"/>
      <c r="C122" s="71"/>
      <c r="D122" s="18" t="s">
        <v>7</v>
      </c>
      <c r="E122" s="18">
        <f>E129+E136+E143+E150+E157+E164+E171+E178+E185</f>
        <v>0</v>
      </c>
      <c r="F122" s="18">
        <f>F129+F136+F143+F150+F157+F164+F171+F178+F185</f>
        <v>0</v>
      </c>
      <c r="G122" s="18">
        <v>0</v>
      </c>
      <c r="H122" s="18">
        <v>0</v>
      </c>
      <c r="I122" s="28">
        <v>0</v>
      </c>
      <c r="J122" s="28" t="e">
        <f t="shared" si="15"/>
        <v>#DIV/0!</v>
      </c>
    </row>
    <row r="123" spans="1:10" ht="99.75" customHeight="1">
      <c r="A123" s="70"/>
      <c r="B123" s="72"/>
      <c r="C123" s="71"/>
      <c r="D123" s="29" t="s">
        <v>190</v>
      </c>
      <c r="E123" s="18">
        <v>0</v>
      </c>
      <c r="F123" s="18">
        <v>0</v>
      </c>
      <c r="G123" s="18">
        <v>0</v>
      </c>
      <c r="H123" s="18">
        <v>0</v>
      </c>
      <c r="I123" s="28">
        <v>0</v>
      </c>
      <c r="J123" s="28" t="e">
        <f t="shared" si="15"/>
        <v>#DIV/0!</v>
      </c>
    </row>
    <row r="124" spans="1:10" ht="44.25" customHeight="1">
      <c r="A124" s="70"/>
      <c r="B124" s="72"/>
      <c r="C124" s="71"/>
      <c r="D124" s="18" t="s">
        <v>8</v>
      </c>
      <c r="E124" s="18">
        <f>E131+E138+E145+E152+E159+E166+E173+E180+E187</f>
        <v>0</v>
      </c>
      <c r="F124" s="18">
        <f>F131+F138+F145+F152+F159+F166+F173+F180+F187</f>
        <v>0</v>
      </c>
      <c r="G124" s="18">
        <v>0</v>
      </c>
      <c r="H124" s="18">
        <v>0</v>
      </c>
      <c r="I124" s="28">
        <v>0</v>
      </c>
      <c r="J124" s="28" t="e">
        <f t="shared" si="15"/>
        <v>#DIV/0!</v>
      </c>
    </row>
    <row r="125" spans="1:10" ht="56.25">
      <c r="A125" s="70"/>
      <c r="B125" s="72"/>
      <c r="C125" s="71"/>
      <c r="D125" s="18" t="s">
        <v>9</v>
      </c>
      <c r="E125" s="18">
        <f>E132+E139+E146+E153+E160+E167+E174+E181+E188</f>
        <v>0</v>
      </c>
      <c r="F125" s="18">
        <f>F132+F139+F146+F153+F160+F167+F174+F181+F188</f>
        <v>0</v>
      </c>
      <c r="G125" s="18">
        <v>0</v>
      </c>
      <c r="H125" s="18">
        <v>0</v>
      </c>
      <c r="I125" s="28">
        <v>0</v>
      </c>
      <c r="J125" s="28" t="e">
        <f t="shared" si="15"/>
        <v>#DIV/0!</v>
      </c>
    </row>
    <row r="126" spans="1:10" ht="30.75" customHeight="1">
      <c r="A126" s="70" t="s">
        <v>32</v>
      </c>
      <c r="B126" s="72" t="s">
        <v>33</v>
      </c>
      <c r="C126" s="71" t="s">
        <v>11</v>
      </c>
      <c r="D126" s="18" t="s">
        <v>5</v>
      </c>
      <c r="E126" s="18">
        <f>E127+E129+E131+E132</f>
        <v>100</v>
      </c>
      <c r="F126" s="18">
        <f>F127+F129+F131+F132</f>
        <v>100</v>
      </c>
      <c r="G126" s="18">
        <f>G127+G129+G131+G132</f>
        <v>70</v>
      </c>
      <c r="H126" s="18">
        <f>H127+H129+H131+H132</f>
        <v>70</v>
      </c>
      <c r="I126" s="28">
        <f>G126/E126*100</f>
        <v>70</v>
      </c>
      <c r="J126" s="28">
        <f t="shared" si="15"/>
        <v>70</v>
      </c>
    </row>
    <row r="127" spans="1:10" ht="30" customHeight="1">
      <c r="A127" s="70"/>
      <c r="B127" s="72"/>
      <c r="C127" s="71"/>
      <c r="D127" s="18" t="s">
        <v>6</v>
      </c>
      <c r="E127" s="18">
        <v>100</v>
      </c>
      <c r="F127" s="18">
        <v>100</v>
      </c>
      <c r="G127" s="18">
        <v>70</v>
      </c>
      <c r="H127" s="18">
        <v>70</v>
      </c>
      <c r="I127" s="28">
        <f>G127/E127*100</f>
        <v>70</v>
      </c>
      <c r="J127" s="28">
        <f t="shared" si="15"/>
        <v>70</v>
      </c>
    </row>
    <row r="128" spans="1:10" ht="78" customHeight="1">
      <c r="A128" s="70"/>
      <c r="B128" s="72"/>
      <c r="C128" s="71"/>
      <c r="D128" s="29" t="s">
        <v>189</v>
      </c>
      <c r="E128" s="18">
        <v>0</v>
      </c>
      <c r="F128" s="18">
        <v>0</v>
      </c>
      <c r="G128" s="18">
        <v>0</v>
      </c>
      <c r="H128" s="18">
        <v>0</v>
      </c>
      <c r="I128" s="28">
        <v>0</v>
      </c>
      <c r="J128" s="28" t="e">
        <f t="shared" si="15"/>
        <v>#DIV/0!</v>
      </c>
    </row>
    <row r="129" spans="1:10" ht="56.25">
      <c r="A129" s="70"/>
      <c r="B129" s="72"/>
      <c r="C129" s="71"/>
      <c r="D129" s="18" t="s">
        <v>7</v>
      </c>
      <c r="E129" s="18">
        <v>0</v>
      </c>
      <c r="F129" s="18">
        <v>0</v>
      </c>
      <c r="G129" s="18">
        <v>0</v>
      </c>
      <c r="H129" s="18">
        <v>0</v>
      </c>
      <c r="I129" s="28">
        <v>0</v>
      </c>
      <c r="J129" s="28" t="e">
        <f t="shared" si="15"/>
        <v>#DIV/0!</v>
      </c>
    </row>
    <row r="130" spans="1:10" ht="97.5" customHeight="1">
      <c r="A130" s="70"/>
      <c r="B130" s="72"/>
      <c r="C130" s="71"/>
      <c r="D130" s="29" t="s">
        <v>190</v>
      </c>
      <c r="E130" s="18">
        <v>0</v>
      </c>
      <c r="F130" s="18">
        <v>0</v>
      </c>
      <c r="G130" s="18">
        <v>0</v>
      </c>
      <c r="H130" s="18">
        <v>0</v>
      </c>
      <c r="I130" s="28">
        <v>0</v>
      </c>
      <c r="J130" s="28" t="e">
        <f t="shared" si="15"/>
        <v>#DIV/0!</v>
      </c>
    </row>
    <row r="131" spans="1:10" ht="44.25" customHeight="1">
      <c r="A131" s="70"/>
      <c r="B131" s="72"/>
      <c r="C131" s="71"/>
      <c r="D131" s="18" t="s">
        <v>8</v>
      </c>
      <c r="E131" s="18">
        <v>0</v>
      </c>
      <c r="F131" s="18">
        <v>0</v>
      </c>
      <c r="G131" s="18">
        <v>0</v>
      </c>
      <c r="H131" s="18">
        <v>0</v>
      </c>
      <c r="I131" s="28">
        <v>0</v>
      </c>
      <c r="J131" s="28" t="e">
        <f t="shared" si="15"/>
        <v>#DIV/0!</v>
      </c>
    </row>
    <row r="132" spans="1:10" ht="63" customHeight="1">
      <c r="A132" s="70"/>
      <c r="B132" s="72"/>
      <c r="C132" s="71"/>
      <c r="D132" s="18" t="s">
        <v>9</v>
      </c>
      <c r="E132" s="18">
        <v>0</v>
      </c>
      <c r="F132" s="18">
        <v>0</v>
      </c>
      <c r="G132" s="18">
        <v>0</v>
      </c>
      <c r="H132" s="18">
        <v>0</v>
      </c>
      <c r="I132" s="28">
        <v>0</v>
      </c>
      <c r="J132" s="28" t="e">
        <f t="shared" si="15"/>
        <v>#DIV/0!</v>
      </c>
    </row>
    <row r="133" spans="1:10" ht="27" customHeight="1">
      <c r="A133" s="70" t="s">
        <v>34</v>
      </c>
      <c r="B133" s="72" t="s">
        <v>35</v>
      </c>
      <c r="C133" s="71" t="s">
        <v>11</v>
      </c>
      <c r="D133" s="18" t="s">
        <v>5</v>
      </c>
      <c r="E133" s="18">
        <f>E134+E136+E138+E139</f>
        <v>30</v>
      </c>
      <c r="F133" s="18">
        <f>F134+F136+F138+F139</f>
        <v>47.1</v>
      </c>
      <c r="G133" s="18">
        <f>G134+G136+G138+G139</f>
        <v>47.1</v>
      </c>
      <c r="H133" s="18">
        <f>H134+H136+H138+H139</f>
        <v>47.1</v>
      </c>
      <c r="I133" s="28">
        <v>0</v>
      </c>
      <c r="J133" s="28">
        <f t="shared" si="15"/>
        <v>100</v>
      </c>
    </row>
    <row r="134" spans="1:10" ht="27" customHeight="1">
      <c r="A134" s="70"/>
      <c r="B134" s="72"/>
      <c r="C134" s="71"/>
      <c r="D134" s="18" t="s">
        <v>6</v>
      </c>
      <c r="E134" s="18">
        <v>30</v>
      </c>
      <c r="F134" s="18">
        <v>47.1</v>
      </c>
      <c r="G134" s="18">
        <v>47.1</v>
      </c>
      <c r="H134" s="18">
        <v>47.1</v>
      </c>
      <c r="I134" s="28">
        <v>0</v>
      </c>
      <c r="J134" s="28">
        <f t="shared" si="15"/>
        <v>100</v>
      </c>
    </row>
    <row r="135" spans="1:10" ht="78.75" customHeight="1">
      <c r="A135" s="70"/>
      <c r="B135" s="72"/>
      <c r="C135" s="71"/>
      <c r="D135" s="29" t="s">
        <v>189</v>
      </c>
      <c r="E135" s="18">
        <v>0</v>
      </c>
      <c r="F135" s="18">
        <v>0</v>
      </c>
      <c r="G135" s="18">
        <v>0</v>
      </c>
      <c r="H135" s="18">
        <v>0</v>
      </c>
      <c r="I135" s="28">
        <v>0</v>
      </c>
      <c r="J135" s="28" t="e">
        <f t="shared" si="15"/>
        <v>#DIV/0!</v>
      </c>
    </row>
    <row r="136" spans="1:10" ht="56.25">
      <c r="A136" s="70"/>
      <c r="B136" s="72"/>
      <c r="C136" s="71"/>
      <c r="D136" s="18" t="s">
        <v>7</v>
      </c>
      <c r="E136" s="18">
        <v>0</v>
      </c>
      <c r="F136" s="18">
        <v>0</v>
      </c>
      <c r="G136" s="18">
        <v>0</v>
      </c>
      <c r="H136" s="18">
        <v>0</v>
      </c>
      <c r="I136" s="28">
        <v>0</v>
      </c>
      <c r="J136" s="28" t="e">
        <f t="shared" si="15"/>
        <v>#DIV/0!</v>
      </c>
    </row>
    <row r="137" spans="1:10" ht="78" customHeight="1">
      <c r="A137" s="70"/>
      <c r="B137" s="72"/>
      <c r="C137" s="71"/>
      <c r="D137" s="29" t="s">
        <v>190</v>
      </c>
      <c r="E137" s="18">
        <v>0</v>
      </c>
      <c r="F137" s="18">
        <v>0</v>
      </c>
      <c r="G137" s="18">
        <v>0</v>
      </c>
      <c r="H137" s="18">
        <v>0</v>
      </c>
      <c r="I137" s="28">
        <v>0</v>
      </c>
      <c r="J137" s="28" t="e">
        <f t="shared" si="15"/>
        <v>#DIV/0!</v>
      </c>
    </row>
    <row r="138" spans="1:10" ht="43.5" customHeight="1">
      <c r="A138" s="70"/>
      <c r="B138" s="72"/>
      <c r="C138" s="71"/>
      <c r="D138" s="18" t="s">
        <v>8</v>
      </c>
      <c r="E138" s="18">
        <v>0</v>
      </c>
      <c r="F138" s="18">
        <v>0</v>
      </c>
      <c r="G138" s="18">
        <v>0</v>
      </c>
      <c r="H138" s="18">
        <v>0</v>
      </c>
      <c r="I138" s="28">
        <v>0</v>
      </c>
      <c r="J138" s="28" t="e">
        <f t="shared" si="15"/>
        <v>#DIV/0!</v>
      </c>
    </row>
    <row r="139" spans="1:10" ht="56.25">
      <c r="A139" s="70"/>
      <c r="B139" s="72"/>
      <c r="C139" s="71"/>
      <c r="D139" s="18" t="s">
        <v>9</v>
      </c>
      <c r="E139" s="18">
        <v>0</v>
      </c>
      <c r="F139" s="18">
        <v>0</v>
      </c>
      <c r="G139" s="18">
        <v>0</v>
      </c>
      <c r="H139" s="18">
        <v>0</v>
      </c>
      <c r="I139" s="28">
        <v>0</v>
      </c>
      <c r="J139" s="28" t="e">
        <f t="shared" si="15"/>
        <v>#DIV/0!</v>
      </c>
    </row>
    <row r="140" spans="1:10" ht="35.25" customHeight="1">
      <c r="A140" s="70" t="s">
        <v>36</v>
      </c>
      <c r="B140" s="72" t="s">
        <v>37</v>
      </c>
      <c r="C140" s="71" t="s">
        <v>11</v>
      </c>
      <c r="D140" s="18" t="s">
        <v>5</v>
      </c>
      <c r="E140" s="18">
        <f>E141+E143+E145+E146</f>
        <v>0</v>
      </c>
      <c r="F140" s="18">
        <f>F141+F143+F145+F146</f>
        <v>76.6</v>
      </c>
      <c r="G140" s="18">
        <f>G141+G143+G145+G146</f>
        <v>76.6</v>
      </c>
      <c r="H140" s="18">
        <f>H141+H143+H145+H146</f>
        <v>76.6</v>
      </c>
      <c r="I140" s="28">
        <v>0</v>
      </c>
      <c r="J140" s="28">
        <f t="shared" si="15"/>
        <v>100</v>
      </c>
    </row>
    <row r="141" spans="1:10" ht="32.25" customHeight="1">
      <c r="A141" s="70"/>
      <c r="B141" s="72"/>
      <c r="C141" s="71"/>
      <c r="D141" s="18" t="s">
        <v>6</v>
      </c>
      <c r="E141" s="18">
        <v>0</v>
      </c>
      <c r="F141" s="18">
        <v>76.6</v>
      </c>
      <c r="G141" s="18">
        <v>76.6</v>
      </c>
      <c r="H141" s="18">
        <v>76.6</v>
      </c>
      <c r="I141" s="28">
        <v>0</v>
      </c>
      <c r="J141" s="28">
        <f t="shared" si="15"/>
        <v>100</v>
      </c>
    </row>
    <row r="142" spans="1:10" ht="78.75" customHeight="1">
      <c r="A142" s="70"/>
      <c r="B142" s="72"/>
      <c r="C142" s="71"/>
      <c r="D142" s="29" t="s">
        <v>189</v>
      </c>
      <c r="E142" s="18">
        <v>0</v>
      </c>
      <c r="F142" s="18">
        <v>0</v>
      </c>
      <c r="G142" s="18">
        <v>0</v>
      </c>
      <c r="H142" s="18">
        <v>0</v>
      </c>
      <c r="I142" s="28">
        <v>0</v>
      </c>
      <c r="J142" s="28" t="e">
        <f t="shared" si="15"/>
        <v>#DIV/0!</v>
      </c>
    </row>
    <row r="143" spans="1:10" ht="56.25">
      <c r="A143" s="70"/>
      <c r="B143" s="72"/>
      <c r="C143" s="71"/>
      <c r="D143" s="18" t="s">
        <v>7</v>
      </c>
      <c r="E143" s="18">
        <v>0</v>
      </c>
      <c r="F143" s="18">
        <v>0</v>
      </c>
      <c r="G143" s="18">
        <v>0</v>
      </c>
      <c r="H143" s="18">
        <v>0</v>
      </c>
      <c r="I143" s="28">
        <v>0</v>
      </c>
      <c r="J143" s="28" t="e">
        <f t="shared" si="15"/>
        <v>#DIV/0!</v>
      </c>
    </row>
    <row r="144" spans="1:10" ht="98.25" customHeight="1">
      <c r="A144" s="70"/>
      <c r="B144" s="72"/>
      <c r="C144" s="71"/>
      <c r="D144" s="29" t="s">
        <v>190</v>
      </c>
      <c r="E144" s="18">
        <v>0</v>
      </c>
      <c r="F144" s="18">
        <v>0</v>
      </c>
      <c r="G144" s="18">
        <v>0</v>
      </c>
      <c r="H144" s="18">
        <v>0</v>
      </c>
      <c r="I144" s="28">
        <v>0</v>
      </c>
      <c r="J144" s="28" t="e">
        <f t="shared" si="15"/>
        <v>#DIV/0!</v>
      </c>
    </row>
    <row r="145" spans="1:10" ht="56.25">
      <c r="A145" s="70"/>
      <c r="B145" s="72"/>
      <c r="C145" s="71"/>
      <c r="D145" s="18" t="s">
        <v>8</v>
      </c>
      <c r="E145" s="18">
        <v>0</v>
      </c>
      <c r="F145" s="18">
        <v>0</v>
      </c>
      <c r="G145" s="18">
        <v>0</v>
      </c>
      <c r="H145" s="18">
        <v>0</v>
      </c>
      <c r="I145" s="28">
        <v>0</v>
      </c>
      <c r="J145" s="28" t="e">
        <f t="shared" si="15"/>
        <v>#DIV/0!</v>
      </c>
    </row>
    <row r="146" spans="1:10" ht="56.25">
      <c r="A146" s="70"/>
      <c r="B146" s="72"/>
      <c r="C146" s="71"/>
      <c r="D146" s="18" t="s">
        <v>9</v>
      </c>
      <c r="E146" s="18">
        <v>0</v>
      </c>
      <c r="F146" s="18">
        <v>0</v>
      </c>
      <c r="G146" s="18">
        <v>0</v>
      </c>
      <c r="H146" s="18">
        <v>0</v>
      </c>
      <c r="I146" s="28">
        <v>0</v>
      </c>
      <c r="J146" s="28" t="e">
        <f t="shared" si="15"/>
        <v>#DIV/0!</v>
      </c>
    </row>
    <row r="147" spans="1:10" ht="25.5" customHeight="1">
      <c r="A147" s="70" t="s">
        <v>38</v>
      </c>
      <c r="B147" s="86" t="s">
        <v>39</v>
      </c>
      <c r="C147" s="71" t="s">
        <v>11</v>
      </c>
      <c r="D147" s="18" t="s">
        <v>5</v>
      </c>
      <c r="E147" s="18">
        <f>E148+E150+E152+E153</f>
        <v>200</v>
      </c>
      <c r="F147" s="18">
        <f>F148+F150+F152+F153</f>
        <v>200</v>
      </c>
      <c r="G147" s="18">
        <f>G148+G150+G152+G153</f>
        <v>120.8</v>
      </c>
      <c r="H147" s="18">
        <f>H148+H150+H152+H153</f>
        <v>120.8</v>
      </c>
      <c r="I147" s="28">
        <f>G147/E147*100</f>
        <v>60.4</v>
      </c>
      <c r="J147" s="28">
        <f t="shared" si="15"/>
        <v>60.4</v>
      </c>
    </row>
    <row r="148" spans="1:10" ht="27.75" customHeight="1">
      <c r="A148" s="70"/>
      <c r="B148" s="86"/>
      <c r="C148" s="71"/>
      <c r="D148" s="18" t="s">
        <v>6</v>
      </c>
      <c r="E148" s="18">
        <v>200</v>
      </c>
      <c r="F148" s="18">
        <v>200</v>
      </c>
      <c r="G148" s="18">
        <v>120.8</v>
      </c>
      <c r="H148" s="18">
        <v>120.8</v>
      </c>
      <c r="I148" s="28">
        <f>G148/E148*100</f>
        <v>60.4</v>
      </c>
      <c r="J148" s="28">
        <f t="shared" si="15"/>
        <v>60.4</v>
      </c>
    </row>
    <row r="149" spans="1:10" ht="79.5" customHeight="1">
      <c r="A149" s="70"/>
      <c r="B149" s="86"/>
      <c r="C149" s="71"/>
      <c r="D149" s="29" t="s">
        <v>189</v>
      </c>
      <c r="E149" s="18">
        <v>0</v>
      </c>
      <c r="F149" s="18">
        <v>0</v>
      </c>
      <c r="G149" s="18">
        <v>0</v>
      </c>
      <c r="H149" s="18">
        <v>0</v>
      </c>
      <c r="I149" s="28">
        <v>0</v>
      </c>
      <c r="J149" s="28" t="e">
        <f t="shared" si="15"/>
        <v>#DIV/0!</v>
      </c>
    </row>
    <row r="150" spans="1:10" ht="56.25">
      <c r="A150" s="70"/>
      <c r="B150" s="86"/>
      <c r="C150" s="71"/>
      <c r="D150" s="18" t="s">
        <v>7</v>
      </c>
      <c r="E150" s="18">
        <v>0</v>
      </c>
      <c r="F150" s="18">
        <v>0</v>
      </c>
      <c r="G150" s="18">
        <v>0</v>
      </c>
      <c r="H150" s="18">
        <v>0</v>
      </c>
      <c r="I150" s="28">
        <v>0</v>
      </c>
      <c r="J150" s="28" t="e">
        <f t="shared" si="15"/>
        <v>#DIV/0!</v>
      </c>
    </row>
    <row r="151" spans="1:10" ht="93" customHeight="1">
      <c r="A151" s="70"/>
      <c r="B151" s="86"/>
      <c r="C151" s="71"/>
      <c r="D151" s="29" t="s">
        <v>190</v>
      </c>
      <c r="E151" s="18">
        <v>0</v>
      </c>
      <c r="F151" s="18">
        <v>0</v>
      </c>
      <c r="G151" s="18">
        <v>0</v>
      </c>
      <c r="H151" s="18">
        <v>0</v>
      </c>
      <c r="I151" s="28">
        <v>0</v>
      </c>
      <c r="J151" s="28" t="e">
        <f t="shared" si="15"/>
        <v>#DIV/0!</v>
      </c>
    </row>
    <row r="152" spans="1:10" ht="45.75" customHeight="1">
      <c r="A152" s="70"/>
      <c r="B152" s="86"/>
      <c r="C152" s="71"/>
      <c r="D152" s="18" t="s">
        <v>8</v>
      </c>
      <c r="E152" s="18">
        <v>0</v>
      </c>
      <c r="F152" s="18">
        <v>0</v>
      </c>
      <c r="G152" s="18">
        <v>0</v>
      </c>
      <c r="H152" s="18">
        <v>0</v>
      </c>
      <c r="I152" s="28">
        <v>0</v>
      </c>
      <c r="J152" s="28" t="e">
        <f t="shared" si="15"/>
        <v>#DIV/0!</v>
      </c>
    </row>
    <row r="153" spans="1:10" ht="56.25">
      <c r="A153" s="70"/>
      <c r="B153" s="86"/>
      <c r="C153" s="71"/>
      <c r="D153" s="18" t="s">
        <v>9</v>
      </c>
      <c r="E153" s="18">
        <v>0</v>
      </c>
      <c r="F153" s="18">
        <v>0</v>
      </c>
      <c r="G153" s="18">
        <v>0</v>
      </c>
      <c r="H153" s="18">
        <v>0</v>
      </c>
      <c r="I153" s="28">
        <v>0</v>
      </c>
      <c r="J153" s="28" t="e">
        <f t="shared" si="15"/>
        <v>#DIV/0!</v>
      </c>
    </row>
    <row r="154" spans="1:10" ht="18.75" customHeight="1">
      <c r="A154" s="70" t="s">
        <v>40</v>
      </c>
      <c r="B154" s="86" t="s">
        <v>41</v>
      </c>
      <c r="C154" s="71" t="s">
        <v>11</v>
      </c>
      <c r="D154" s="18" t="s">
        <v>5</v>
      </c>
      <c r="E154" s="18">
        <f>E155+E157+E159+E160</f>
        <v>2530</v>
      </c>
      <c r="F154" s="18">
        <f>F155+F157+F159+F160</f>
        <v>2581.9</v>
      </c>
      <c r="G154" s="18">
        <f>G155+G157+G159+G160</f>
        <v>1592.3</v>
      </c>
      <c r="H154" s="18">
        <f>H155+H157+H159+H160</f>
        <v>1592.3</v>
      </c>
      <c r="I154" s="28">
        <f>G154/E154*100</f>
        <v>62.93675889328063</v>
      </c>
      <c r="J154" s="28">
        <f t="shared" si="15"/>
        <v>61.671637166427814</v>
      </c>
    </row>
    <row r="155" spans="1:10" ht="33.75" customHeight="1">
      <c r="A155" s="70"/>
      <c r="B155" s="86"/>
      <c r="C155" s="71"/>
      <c r="D155" s="18" t="s">
        <v>6</v>
      </c>
      <c r="E155" s="18">
        <v>2530</v>
      </c>
      <c r="F155" s="18">
        <f>2530-400+451.9</f>
        <v>2581.9</v>
      </c>
      <c r="G155" s="18">
        <v>1592.3</v>
      </c>
      <c r="H155" s="18">
        <v>1592.3</v>
      </c>
      <c r="I155" s="28">
        <f>G155/E155*100</f>
        <v>62.93675889328063</v>
      </c>
      <c r="J155" s="28">
        <f t="shared" si="15"/>
        <v>61.671637166427814</v>
      </c>
    </row>
    <row r="156" spans="1:10" ht="78" customHeight="1">
      <c r="A156" s="70"/>
      <c r="B156" s="86"/>
      <c r="C156" s="71"/>
      <c r="D156" s="29" t="s">
        <v>189</v>
      </c>
      <c r="E156" s="18">
        <v>0</v>
      </c>
      <c r="F156" s="18">
        <v>0</v>
      </c>
      <c r="G156" s="18">
        <v>0</v>
      </c>
      <c r="H156" s="18">
        <v>0</v>
      </c>
      <c r="I156" s="28">
        <v>0</v>
      </c>
      <c r="J156" s="28" t="e">
        <f t="shared" si="15"/>
        <v>#DIV/0!</v>
      </c>
    </row>
    <row r="157" spans="1:10" ht="56.25">
      <c r="A157" s="70"/>
      <c r="B157" s="86"/>
      <c r="C157" s="71"/>
      <c r="D157" s="18" t="s">
        <v>7</v>
      </c>
      <c r="E157" s="18">
        <v>0</v>
      </c>
      <c r="F157" s="18">
        <v>0</v>
      </c>
      <c r="G157" s="18">
        <v>0</v>
      </c>
      <c r="H157" s="18">
        <v>0</v>
      </c>
      <c r="I157" s="28">
        <v>0</v>
      </c>
      <c r="J157" s="28" t="e">
        <f t="shared" si="15"/>
        <v>#DIV/0!</v>
      </c>
    </row>
    <row r="158" spans="1:10" ht="99" customHeight="1">
      <c r="A158" s="70"/>
      <c r="B158" s="86"/>
      <c r="C158" s="71"/>
      <c r="D158" s="29" t="s">
        <v>190</v>
      </c>
      <c r="E158" s="18">
        <v>0</v>
      </c>
      <c r="F158" s="18">
        <v>0</v>
      </c>
      <c r="G158" s="18">
        <v>0</v>
      </c>
      <c r="H158" s="18">
        <v>0</v>
      </c>
      <c r="I158" s="28">
        <v>0</v>
      </c>
      <c r="J158" s="28" t="e">
        <f t="shared" si="15"/>
        <v>#DIV/0!</v>
      </c>
    </row>
    <row r="159" spans="1:10" ht="45.75" customHeight="1">
      <c r="A159" s="70"/>
      <c r="B159" s="86"/>
      <c r="C159" s="71"/>
      <c r="D159" s="18" t="s">
        <v>8</v>
      </c>
      <c r="E159" s="18">
        <v>0</v>
      </c>
      <c r="F159" s="18">
        <v>0</v>
      </c>
      <c r="G159" s="18">
        <v>0</v>
      </c>
      <c r="H159" s="18">
        <v>0</v>
      </c>
      <c r="I159" s="28">
        <v>0</v>
      </c>
      <c r="J159" s="28" t="e">
        <f t="shared" si="15"/>
        <v>#DIV/0!</v>
      </c>
    </row>
    <row r="160" spans="1:10" ht="62.25" customHeight="1">
      <c r="A160" s="70"/>
      <c r="B160" s="86"/>
      <c r="C160" s="71"/>
      <c r="D160" s="18" t="s">
        <v>9</v>
      </c>
      <c r="E160" s="18">
        <v>0</v>
      </c>
      <c r="F160" s="18">
        <v>0</v>
      </c>
      <c r="G160" s="18">
        <v>0</v>
      </c>
      <c r="H160" s="18">
        <v>0</v>
      </c>
      <c r="I160" s="28">
        <v>0</v>
      </c>
      <c r="J160" s="28" t="e">
        <f t="shared" si="15"/>
        <v>#DIV/0!</v>
      </c>
    </row>
    <row r="161" spans="1:11" ht="18.75" customHeight="1">
      <c r="A161" s="70" t="s">
        <v>42</v>
      </c>
      <c r="B161" s="86" t="s">
        <v>43</v>
      </c>
      <c r="C161" s="71" t="s">
        <v>11</v>
      </c>
      <c r="D161" s="18" t="s">
        <v>5</v>
      </c>
      <c r="E161" s="18">
        <f>E162+E164+E166+E167</f>
        <v>50</v>
      </c>
      <c r="F161" s="18">
        <f>F162+F164+F166+F167</f>
        <v>104.4</v>
      </c>
      <c r="G161" s="18">
        <f>G162+G164+G166+G167</f>
        <v>104.4</v>
      </c>
      <c r="H161" s="18">
        <f>H162+H164+H166+H167</f>
        <v>104.4</v>
      </c>
      <c r="I161" s="28">
        <v>0</v>
      </c>
      <c r="J161" s="28">
        <f t="shared" si="15"/>
        <v>100</v>
      </c>
      <c r="K161" s="3"/>
    </row>
    <row r="162" spans="1:11" ht="27.75" customHeight="1">
      <c r="A162" s="70"/>
      <c r="B162" s="86"/>
      <c r="C162" s="71"/>
      <c r="D162" s="18" t="s">
        <v>6</v>
      </c>
      <c r="E162" s="18">
        <v>50</v>
      </c>
      <c r="F162" s="18">
        <v>104.4</v>
      </c>
      <c r="G162" s="18">
        <v>104.4</v>
      </c>
      <c r="H162" s="18">
        <v>104.4</v>
      </c>
      <c r="I162" s="28">
        <v>0</v>
      </c>
      <c r="J162" s="28">
        <f t="shared" si="15"/>
        <v>100</v>
      </c>
      <c r="K162" s="3"/>
    </row>
    <row r="163" spans="1:11" ht="77.25" customHeight="1">
      <c r="A163" s="70"/>
      <c r="B163" s="86"/>
      <c r="C163" s="71"/>
      <c r="D163" s="29" t="s">
        <v>189</v>
      </c>
      <c r="E163" s="18">
        <v>0</v>
      </c>
      <c r="F163" s="18">
        <v>0</v>
      </c>
      <c r="G163" s="18">
        <v>0</v>
      </c>
      <c r="H163" s="18">
        <v>0</v>
      </c>
      <c r="I163" s="28">
        <v>0</v>
      </c>
      <c r="J163" s="28" t="e">
        <f t="shared" si="15"/>
        <v>#DIV/0!</v>
      </c>
      <c r="K163" s="3"/>
    </row>
    <row r="164" spans="1:10" ht="56.25">
      <c r="A164" s="70"/>
      <c r="B164" s="86"/>
      <c r="C164" s="71"/>
      <c r="D164" s="18" t="s">
        <v>7</v>
      </c>
      <c r="E164" s="18">
        <v>0</v>
      </c>
      <c r="F164" s="18">
        <v>0</v>
      </c>
      <c r="G164" s="18">
        <v>0</v>
      </c>
      <c r="H164" s="18">
        <v>0</v>
      </c>
      <c r="I164" s="28">
        <v>0</v>
      </c>
      <c r="J164" s="28" t="e">
        <f t="shared" si="15"/>
        <v>#DIV/0!</v>
      </c>
    </row>
    <row r="165" spans="1:10" ht="93.75" customHeight="1">
      <c r="A165" s="70"/>
      <c r="B165" s="86"/>
      <c r="C165" s="71"/>
      <c r="D165" s="29" t="s">
        <v>190</v>
      </c>
      <c r="E165" s="18">
        <v>0</v>
      </c>
      <c r="F165" s="18">
        <v>0</v>
      </c>
      <c r="G165" s="18">
        <v>0</v>
      </c>
      <c r="H165" s="18">
        <v>0</v>
      </c>
      <c r="I165" s="28">
        <v>0</v>
      </c>
      <c r="J165" s="28" t="e">
        <f t="shared" si="15"/>
        <v>#DIV/0!</v>
      </c>
    </row>
    <row r="166" spans="1:10" ht="45.75" customHeight="1">
      <c r="A166" s="70"/>
      <c r="B166" s="86"/>
      <c r="C166" s="71"/>
      <c r="D166" s="18" t="s">
        <v>8</v>
      </c>
      <c r="E166" s="18">
        <v>0</v>
      </c>
      <c r="F166" s="18">
        <v>0</v>
      </c>
      <c r="G166" s="18">
        <v>0</v>
      </c>
      <c r="H166" s="18">
        <v>0</v>
      </c>
      <c r="I166" s="28">
        <v>0</v>
      </c>
      <c r="J166" s="28" t="e">
        <f t="shared" si="15"/>
        <v>#DIV/0!</v>
      </c>
    </row>
    <row r="167" spans="1:10" ht="56.25">
      <c r="A167" s="70"/>
      <c r="B167" s="86"/>
      <c r="C167" s="71"/>
      <c r="D167" s="18" t="s">
        <v>9</v>
      </c>
      <c r="E167" s="18">
        <v>0</v>
      </c>
      <c r="F167" s="18">
        <v>0</v>
      </c>
      <c r="G167" s="18">
        <v>0</v>
      </c>
      <c r="H167" s="18">
        <v>0</v>
      </c>
      <c r="I167" s="28">
        <v>0</v>
      </c>
      <c r="J167" s="28" t="e">
        <f t="shared" si="15"/>
        <v>#DIV/0!</v>
      </c>
    </row>
    <row r="168" spans="1:10" ht="18.75" customHeight="1">
      <c r="A168" s="70" t="s">
        <v>44</v>
      </c>
      <c r="B168" s="85" t="s">
        <v>45</v>
      </c>
      <c r="C168" s="71" t="s">
        <v>11</v>
      </c>
      <c r="D168" s="18" t="s">
        <v>5</v>
      </c>
      <c r="E168" s="18">
        <f>E169+E171+E173+E174</f>
        <v>660</v>
      </c>
      <c r="F168" s="18">
        <f>F169+F171+F173+F174</f>
        <v>660</v>
      </c>
      <c r="G168" s="18">
        <f>G169+G171+G173+G174</f>
        <v>477.1</v>
      </c>
      <c r="H168" s="18">
        <f>H169+H171+H173+H174</f>
        <v>477.1</v>
      </c>
      <c r="I168" s="28">
        <f>G168/E168*100</f>
        <v>72.2878787878788</v>
      </c>
      <c r="J168" s="28">
        <f t="shared" si="15"/>
        <v>72.2878787878788</v>
      </c>
    </row>
    <row r="169" spans="1:10" ht="24.75" customHeight="1">
      <c r="A169" s="70"/>
      <c r="B169" s="85"/>
      <c r="C169" s="71"/>
      <c r="D169" s="18" t="s">
        <v>6</v>
      </c>
      <c r="E169" s="18">
        <v>660</v>
      </c>
      <c r="F169" s="18">
        <v>660</v>
      </c>
      <c r="G169" s="18">
        <v>477.1</v>
      </c>
      <c r="H169" s="18">
        <v>477.1</v>
      </c>
      <c r="I169" s="28">
        <f>G169/E169*100</f>
        <v>72.2878787878788</v>
      </c>
      <c r="J169" s="28">
        <f t="shared" si="15"/>
        <v>72.2878787878788</v>
      </c>
    </row>
    <row r="170" spans="1:10" ht="78.75" customHeight="1">
      <c r="A170" s="70"/>
      <c r="B170" s="85"/>
      <c r="C170" s="71"/>
      <c r="D170" s="29" t="s">
        <v>189</v>
      </c>
      <c r="E170" s="18">
        <v>0</v>
      </c>
      <c r="F170" s="18">
        <v>0</v>
      </c>
      <c r="G170" s="18">
        <v>0</v>
      </c>
      <c r="H170" s="18">
        <v>0</v>
      </c>
      <c r="I170" s="28">
        <v>0</v>
      </c>
      <c r="J170" s="28" t="e">
        <f t="shared" si="15"/>
        <v>#DIV/0!</v>
      </c>
    </row>
    <row r="171" spans="1:10" ht="56.25">
      <c r="A171" s="70"/>
      <c r="B171" s="85"/>
      <c r="C171" s="71"/>
      <c r="D171" s="18" t="s">
        <v>7</v>
      </c>
      <c r="E171" s="18">
        <v>0</v>
      </c>
      <c r="F171" s="18">
        <v>0</v>
      </c>
      <c r="G171" s="18">
        <v>0</v>
      </c>
      <c r="H171" s="18">
        <v>0</v>
      </c>
      <c r="I171" s="28">
        <v>0</v>
      </c>
      <c r="J171" s="28" t="e">
        <f t="shared" si="15"/>
        <v>#DIV/0!</v>
      </c>
    </row>
    <row r="172" spans="1:10" ht="98.25" customHeight="1">
      <c r="A172" s="70"/>
      <c r="B172" s="85"/>
      <c r="C172" s="71"/>
      <c r="D172" s="29" t="s">
        <v>190</v>
      </c>
      <c r="E172" s="18">
        <v>0</v>
      </c>
      <c r="F172" s="18">
        <v>0</v>
      </c>
      <c r="G172" s="18">
        <v>0</v>
      </c>
      <c r="H172" s="18">
        <v>0</v>
      </c>
      <c r="I172" s="28">
        <v>0</v>
      </c>
      <c r="J172" s="28" t="e">
        <f t="shared" si="15"/>
        <v>#DIV/0!</v>
      </c>
    </row>
    <row r="173" spans="1:10" ht="45.75" customHeight="1">
      <c r="A173" s="70"/>
      <c r="B173" s="85"/>
      <c r="C173" s="71"/>
      <c r="D173" s="18" t="s">
        <v>8</v>
      </c>
      <c r="E173" s="18">
        <v>0</v>
      </c>
      <c r="F173" s="18">
        <v>0</v>
      </c>
      <c r="G173" s="18">
        <v>0</v>
      </c>
      <c r="H173" s="18">
        <v>0</v>
      </c>
      <c r="I173" s="28">
        <v>0</v>
      </c>
      <c r="J173" s="28" t="e">
        <f t="shared" si="15"/>
        <v>#DIV/0!</v>
      </c>
    </row>
    <row r="174" spans="1:10" ht="63.75" customHeight="1">
      <c r="A174" s="70"/>
      <c r="B174" s="85"/>
      <c r="C174" s="71"/>
      <c r="D174" s="18" t="s">
        <v>9</v>
      </c>
      <c r="E174" s="18">
        <v>0</v>
      </c>
      <c r="F174" s="18">
        <v>0</v>
      </c>
      <c r="G174" s="18">
        <v>0</v>
      </c>
      <c r="H174" s="18">
        <v>0</v>
      </c>
      <c r="I174" s="28">
        <v>0</v>
      </c>
      <c r="J174" s="28" t="e">
        <f t="shared" si="15"/>
        <v>#DIV/0!</v>
      </c>
    </row>
    <row r="175" spans="1:10" ht="18.75" customHeight="1">
      <c r="A175" s="70" t="s">
        <v>46</v>
      </c>
      <c r="B175" s="85" t="s">
        <v>47</v>
      </c>
      <c r="C175" s="71" t="s">
        <v>11</v>
      </c>
      <c r="D175" s="18" t="s">
        <v>5</v>
      </c>
      <c r="E175" s="18">
        <f>E176+E178+E180+E181</f>
        <v>3855.2</v>
      </c>
      <c r="F175" s="18">
        <f>F176+F178+F180+F181</f>
        <v>3589.5</v>
      </c>
      <c r="G175" s="18">
        <f>G176+G178+G180+G181</f>
        <v>3589.5</v>
      </c>
      <c r="H175" s="18">
        <f>H176+H178+H180+H181</f>
        <v>3589.5</v>
      </c>
      <c r="I175" s="28">
        <f>G175/E175*100</f>
        <v>93.10800996057273</v>
      </c>
      <c r="J175" s="28">
        <f t="shared" si="15"/>
        <v>100</v>
      </c>
    </row>
    <row r="176" spans="1:10" ht="27.75" customHeight="1">
      <c r="A176" s="70"/>
      <c r="B176" s="85"/>
      <c r="C176" s="71"/>
      <c r="D176" s="18" t="s">
        <v>6</v>
      </c>
      <c r="E176" s="18">
        <v>3855.2</v>
      </c>
      <c r="F176" s="18">
        <v>3589.5</v>
      </c>
      <c r="G176" s="18">
        <v>3589.5</v>
      </c>
      <c r="H176" s="18">
        <v>3589.5</v>
      </c>
      <c r="I176" s="28">
        <f>G176/E176*100</f>
        <v>93.10800996057273</v>
      </c>
      <c r="J176" s="28">
        <f t="shared" si="15"/>
        <v>100</v>
      </c>
    </row>
    <row r="177" spans="1:10" ht="80.25" customHeight="1">
      <c r="A177" s="70"/>
      <c r="B177" s="85"/>
      <c r="C177" s="71"/>
      <c r="D177" s="29" t="s">
        <v>189</v>
      </c>
      <c r="E177" s="18">
        <v>0</v>
      </c>
      <c r="F177" s="18">
        <v>0</v>
      </c>
      <c r="G177" s="18">
        <v>0</v>
      </c>
      <c r="H177" s="18">
        <v>0</v>
      </c>
      <c r="I177" s="28">
        <v>0</v>
      </c>
      <c r="J177" s="28" t="e">
        <f t="shared" si="15"/>
        <v>#DIV/0!</v>
      </c>
    </row>
    <row r="178" spans="1:10" ht="56.25">
      <c r="A178" s="70"/>
      <c r="B178" s="85"/>
      <c r="C178" s="71"/>
      <c r="D178" s="18" t="s">
        <v>7</v>
      </c>
      <c r="E178" s="18">
        <v>0</v>
      </c>
      <c r="F178" s="18">
        <v>0</v>
      </c>
      <c r="G178" s="18">
        <v>0</v>
      </c>
      <c r="H178" s="18">
        <v>0</v>
      </c>
      <c r="I178" s="28">
        <v>0</v>
      </c>
      <c r="J178" s="28" t="e">
        <f aca="true" t="shared" si="16" ref="J178:J241">H178/F178*100</f>
        <v>#DIV/0!</v>
      </c>
    </row>
    <row r="179" spans="1:10" ht="96" customHeight="1">
      <c r="A179" s="70"/>
      <c r="B179" s="85"/>
      <c r="C179" s="71"/>
      <c r="D179" s="29" t="s">
        <v>190</v>
      </c>
      <c r="E179" s="18">
        <v>0</v>
      </c>
      <c r="F179" s="18">
        <v>0</v>
      </c>
      <c r="G179" s="18">
        <v>0</v>
      </c>
      <c r="H179" s="18">
        <v>0</v>
      </c>
      <c r="I179" s="28">
        <v>0</v>
      </c>
      <c r="J179" s="28" t="e">
        <f t="shared" si="16"/>
        <v>#DIV/0!</v>
      </c>
    </row>
    <row r="180" spans="1:10" ht="41.25" customHeight="1">
      <c r="A180" s="70"/>
      <c r="B180" s="85"/>
      <c r="C180" s="71"/>
      <c r="D180" s="18" t="s">
        <v>8</v>
      </c>
      <c r="E180" s="18">
        <v>0</v>
      </c>
      <c r="F180" s="18">
        <v>0</v>
      </c>
      <c r="G180" s="18">
        <v>0</v>
      </c>
      <c r="H180" s="18">
        <v>0</v>
      </c>
      <c r="I180" s="28">
        <v>0</v>
      </c>
      <c r="J180" s="28" t="e">
        <f t="shared" si="16"/>
        <v>#DIV/0!</v>
      </c>
    </row>
    <row r="181" spans="1:10" ht="56.25">
      <c r="A181" s="70"/>
      <c r="B181" s="85"/>
      <c r="C181" s="71"/>
      <c r="D181" s="18" t="s">
        <v>9</v>
      </c>
      <c r="E181" s="18">
        <v>0</v>
      </c>
      <c r="F181" s="18">
        <v>0</v>
      </c>
      <c r="G181" s="18">
        <v>0</v>
      </c>
      <c r="H181" s="18">
        <v>0</v>
      </c>
      <c r="I181" s="28">
        <v>0</v>
      </c>
      <c r="J181" s="28" t="e">
        <f t="shared" si="16"/>
        <v>#DIV/0!</v>
      </c>
    </row>
    <row r="182" spans="1:10" ht="18.75" customHeight="1">
      <c r="A182" s="70" t="s">
        <v>48</v>
      </c>
      <c r="B182" s="85" t="s">
        <v>49</v>
      </c>
      <c r="C182" s="71" t="s">
        <v>11</v>
      </c>
      <c r="D182" s="18" t="s">
        <v>5</v>
      </c>
      <c r="E182" s="18">
        <f>E183+E185+E187+E188</f>
        <v>1030.1</v>
      </c>
      <c r="F182" s="18">
        <f>F183+F185+F187+F188</f>
        <v>695.8</v>
      </c>
      <c r="G182" s="18">
        <f>G183+G185+G187+G188</f>
        <v>695.1</v>
      </c>
      <c r="H182" s="18">
        <f>H183+H185+H187+H188</f>
        <v>695.1</v>
      </c>
      <c r="I182" s="28">
        <f>G182/E182*100</f>
        <v>67.47888554509271</v>
      </c>
      <c r="J182" s="28">
        <f t="shared" si="16"/>
        <v>99.89939637826963</v>
      </c>
    </row>
    <row r="183" spans="1:10" ht="27.75" customHeight="1">
      <c r="A183" s="70"/>
      <c r="B183" s="85"/>
      <c r="C183" s="71"/>
      <c r="D183" s="18" t="s">
        <v>6</v>
      </c>
      <c r="E183" s="18">
        <v>1030.1</v>
      </c>
      <c r="F183" s="18">
        <v>695.8</v>
      </c>
      <c r="G183" s="18">
        <v>695.1</v>
      </c>
      <c r="H183" s="18">
        <v>695.1</v>
      </c>
      <c r="I183" s="28">
        <f>G183/E183*100</f>
        <v>67.47888554509271</v>
      </c>
      <c r="J183" s="28">
        <f t="shared" si="16"/>
        <v>99.89939637826963</v>
      </c>
    </row>
    <row r="184" spans="1:10" ht="80.25" customHeight="1">
      <c r="A184" s="70"/>
      <c r="B184" s="85"/>
      <c r="C184" s="71"/>
      <c r="D184" s="29" t="s">
        <v>189</v>
      </c>
      <c r="E184" s="18">
        <v>0</v>
      </c>
      <c r="F184" s="18">
        <v>0</v>
      </c>
      <c r="G184" s="18">
        <v>0</v>
      </c>
      <c r="H184" s="18">
        <v>0</v>
      </c>
      <c r="I184" s="28">
        <v>0</v>
      </c>
      <c r="J184" s="28" t="e">
        <f t="shared" si="16"/>
        <v>#DIV/0!</v>
      </c>
    </row>
    <row r="185" spans="1:10" ht="56.25">
      <c r="A185" s="70"/>
      <c r="B185" s="85"/>
      <c r="C185" s="71"/>
      <c r="D185" s="18" t="s">
        <v>7</v>
      </c>
      <c r="E185" s="18">
        <v>0</v>
      </c>
      <c r="F185" s="18">
        <v>0</v>
      </c>
      <c r="G185" s="18">
        <v>0</v>
      </c>
      <c r="H185" s="18">
        <v>0</v>
      </c>
      <c r="I185" s="28">
        <v>0</v>
      </c>
      <c r="J185" s="28" t="e">
        <f t="shared" si="16"/>
        <v>#DIV/0!</v>
      </c>
    </row>
    <row r="186" spans="1:10" ht="93" customHeight="1">
      <c r="A186" s="70"/>
      <c r="B186" s="85"/>
      <c r="C186" s="71"/>
      <c r="D186" s="29" t="s">
        <v>190</v>
      </c>
      <c r="E186" s="18">
        <v>0</v>
      </c>
      <c r="F186" s="18">
        <v>0</v>
      </c>
      <c r="G186" s="18">
        <v>0</v>
      </c>
      <c r="H186" s="18">
        <v>0</v>
      </c>
      <c r="I186" s="28">
        <v>0</v>
      </c>
      <c r="J186" s="28" t="e">
        <f t="shared" si="16"/>
        <v>#DIV/0!</v>
      </c>
    </row>
    <row r="187" spans="1:10" ht="43.5" customHeight="1">
      <c r="A187" s="70"/>
      <c r="B187" s="85"/>
      <c r="C187" s="71"/>
      <c r="D187" s="18" t="s">
        <v>8</v>
      </c>
      <c r="E187" s="18">
        <v>0</v>
      </c>
      <c r="F187" s="18">
        <v>0</v>
      </c>
      <c r="G187" s="18">
        <v>0</v>
      </c>
      <c r="H187" s="18">
        <v>0</v>
      </c>
      <c r="I187" s="28">
        <v>0</v>
      </c>
      <c r="J187" s="28" t="e">
        <f t="shared" si="16"/>
        <v>#DIV/0!</v>
      </c>
    </row>
    <row r="188" spans="1:10" ht="56.25">
      <c r="A188" s="70"/>
      <c r="B188" s="85"/>
      <c r="C188" s="71"/>
      <c r="D188" s="18" t="s">
        <v>9</v>
      </c>
      <c r="E188" s="18">
        <v>0</v>
      </c>
      <c r="F188" s="18">
        <v>0</v>
      </c>
      <c r="G188" s="18">
        <v>0</v>
      </c>
      <c r="H188" s="18">
        <v>0</v>
      </c>
      <c r="I188" s="28">
        <v>0</v>
      </c>
      <c r="J188" s="28" t="e">
        <f t="shared" si="16"/>
        <v>#DIV/0!</v>
      </c>
    </row>
    <row r="189" spans="1:10" s="5" customFormat="1" ht="18.75" customHeight="1">
      <c r="A189" s="70" t="s">
        <v>50</v>
      </c>
      <c r="B189" s="75" t="s">
        <v>51</v>
      </c>
      <c r="C189" s="71" t="s">
        <v>11</v>
      </c>
      <c r="D189" s="4" t="s">
        <v>5</v>
      </c>
      <c r="E189" s="34">
        <f>E190+E192+E194+E195</f>
        <v>6851.5</v>
      </c>
      <c r="F189" s="34">
        <f>F190+F192+F194+F195</f>
        <v>8419.3</v>
      </c>
      <c r="G189" s="34">
        <f>G190+G192+G194+G195</f>
        <v>6523.5</v>
      </c>
      <c r="H189" s="34">
        <f>H190+H192+H194+H195</f>
        <v>6523.5</v>
      </c>
      <c r="I189" s="28">
        <f>G189/E189*100</f>
        <v>95.21272714004233</v>
      </c>
      <c r="J189" s="28">
        <f t="shared" si="16"/>
        <v>77.48268858456167</v>
      </c>
    </row>
    <row r="190" spans="1:10" ht="30" customHeight="1">
      <c r="A190" s="70"/>
      <c r="B190" s="75"/>
      <c r="C190" s="71"/>
      <c r="D190" s="18" t="s">
        <v>6</v>
      </c>
      <c r="E190" s="18">
        <f aca="true" t="shared" si="17" ref="E190:H191">E204+E218+E232</f>
        <v>6851.5</v>
      </c>
      <c r="F190" s="18">
        <f t="shared" si="17"/>
        <v>8419.3</v>
      </c>
      <c r="G190" s="18">
        <f t="shared" si="17"/>
        <v>6523.5</v>
      </c>
      <c r="H190" s="18">
        <f t="shared" si="17"/>
        <v>6523.5</v>
      </c>
      <c r="I190" s="28">
        <f>G190/E190*100</f>
        <v>95.21272714004233</v>
      </c>
      <c r="J190" s="28">
        <f t="shared" si="16"/>
        <v>77.48268858456167</v>
      </c>
    </row>
    <row r="191" spans="1:10" ht="74.25" customHeight="1">
      <c r="A191" s="70"/>
      <c r="B191" s="75"/>
      <c r="C191" s="71"/>
      <c r="D191" s="29" t="s">
        <v>189</v>
      </c>
      <c r="E191" s="18">
        <f t="shared" si="17"/>
        <v>0</v>
      </c>
      <c r="F191" s="18">
        <f t="shared" si="17"/>
        <v>0</v>
      </c>
      <c r="G191" s="18">
        <f t="shared" si="17"/>
        <v>0</v>
      </c>
      <c r="H191" s="18">
        <f t="shared" si="17"/>
        <v>0</v>
      </c>
      <c r="I191" s="28">
        <v>0</v>
      </c>
      <c r="J191" s="28" t="e">
        <f t="shared" si="16"/>
        <v>#DIV/0!</v>
      </c>
    </row>
    <row r="192" spans="1:10" ht="56.25">
      <c r="A192" s="70"/>
      <c r="B192" s="75"/>
      <c r="C192" s="71"/>
      <c r="D192" s="18" t="s">
        <v>7</v>
      </c>
      <c r="E192" s="18">
        <v>0</v>
      </c>
      <c r="F192" s="18">
        <v>0</v>
      </c>
      <c r="G192" s="18">
        <v>0</v>
      </c>
      <c r="H192" s="18">
        <v>0</v>
      </c>
      <c r="I192" s="28">
        <v>0</v>
      </c>
      <c r="J192" s="28" t="e">
        <f t="shared" si="16"/>
        <v>#DIV/0!</v>
      </c>
    </row>
    <row r="193" spans="1:10" ht="96" customHeight="1">
      <c r="A193" s="70"/>
      <c r="B193" s="75"/>
      <c r="C193" s="71"/>
      <c r="D193" s="29" t="s">
        <v>190</v>
      </c>
      <c r="E193" s="18">
        <v>0</v>
      </c>
      <c r="F193" s="18">
        <v>0</v>
      </c>
      <c r="G193" s="18">
        <v>0</v>
      </c>
      <c r="H193" s="18">
        <v>0</v>
      </c>
      <c r="I193" s="28">
        <v>0</v>
      </c>
      <c r="J193" s="28" t="e">
        <f t="shared" si="16"/>
        <v>#DIV/0!</v>
      </c>
    </row>
    <row r="194" spans="1:10" ht="44.25" customHeight="1">
      <c r="A194" s="70"/>
      <c r="B194" s="75"/>
      <c r="C194" s="71"/>
      <c r="D194" s="18" t="s">
        <v>8</v>
      </c>
      <c r="E194" s="18">
        <v>0</v>
      </c>
      <c r="F194" s="18">
        <v>0</v>
      </c>
      <c r="G194" s="18">
        <v>0</v>
      </c>
      <c r="H194" s="18">
        <v>0</v>
      </c>
      <c r="I194" s="28">
        <v>0</v>
      </c>
      <c r="J194" s="28" t="e">
        <f t="shared" si="16"/>
        <v>#DIV/0!</v>
      </c>
    </row>
    <row r="195" spans="1:10" ht="62.25" customHeight="1">
      <c r="A195" s="70"/>
      <c r="B195" s="75"/>
      <c r="C195" s="71"/>
      <c r="D195" s="18" t="s">
        <v>9</v>
      </c>
      <c r="E195" s="18">
        <v>0</v>
      </c>
      <c r="F195" s="18">
        <v>0</v>
      </c>
      <c r="G195" s="18">
        <v>0</v>
      </c>
      <c r="H195" s="18">
        <v>0</v>
      </c>
      <c r="I195" s="28">
        <v>0</v>
      </c>
      <c r="J195" s="28" t="e">
        <f t="shared" si="16"/>
        <v>#DIV/0!</v>
      </c>
    </row>
    <row r="196" spans="1:10" ht="18.75" customHeight="1">
      <c r="A196" s="70"/>
      <c r="B196" s="75"/>
      <c r="C196" s="71" t="s">
        <v>12</v>
      </c>
      <c r="D196" s="18" t="s">
        <v>5</v>
      </c>
      <c r="E196" s="18">
        <f>E197+E199+E201+E202</f>
        <v>1228</v>
      </c>
      <c r="F196" s="18">
        <f>F197+F199+F201+F202</f>
        <v>3844</v>
      </c>
      <c r="G196" s="18">
        <f>G197+G199+G201+G202</f>
        <v>2751.9</v>
      </c>
      <c r="H196" s="18">
        <f>H197+H199+H201+H202</f>
        <v>2964.8</v>
      </c>
      <c r="I196" s="28">
        <f>G196/E196*100</f>
        <v>224.09609120521174</v>
      </c>
      <c r="J196" s="28">
        <f t="shared" si="16"/>
        <v>77.1279916753382</v>
      </c>
    </row>
    <row r="197" spans="1:10" ht="30.75" customHeight="1">
      <c r="A197" s="70"/>
      <c r="B197" s="75"/>
      <c r="C197" s="71"/>
      <c r="D197" s="18" t="s">
        <v>6</v>
      </c>
      <c r="E197" s="18">
        <f aca="true" t="shared" si="18" ref="E197:H198">E211+E225</f>
        <v>1228</v>
      </c>
      <c r="F197" s="18">
        <f t="shared" si="18"/>
        <v>3844</v>
      </c>
      <c r="G197" s="18">
        <f t="shared" si="18"/>
        <v>2751.9</v>
      </c>
      <c r="H197" s="18">
        <f t="shared" si="18"/>
        <v>2964.8</v>
      </c>
      <c r="I197" s="28">
        <f>G197/E197*100</f>
        <v>224.09609120521174</v>
      </c>
      <c r="J197" s="28">
        <f t="shared" si="16"/>
        <v>77.1279916753382</v>
      </c>
    </row>
    <row r="198" spans="1:10" ht="75.75" customHeight="1">
      <c r="A198" s="70"/>
      <c r="B198" s="75"/>
      <c r="C198" s="71"/>
      <c r="D198" s="29" t="s">
        <v>189</v>
      </c>
      <c r="E198" s="18">
        <f t="shared" si="18"/>
        <v>0</v>
      </c>
      <c r="F198" s="18">
        <f t="shared" si="18"/>
        <v>0</v>
      </c>
      <c r="G198" s="18">
        <f t="shared" si="18"/>
        <v>0</v>
      </c>
      <c r="H198" s="18">
        <f t="shared" si="18"/>
        <v>0</v>
      </c>
      <c r="I198" s="28">
        <v>0</v>
      </c>
      <c r="J198" s="28" t="e">
        <f t="shared" si="16"/>
        <v>#DIV/0!</v>
      </c>
    </row>
    <row r="199" spans="1:10" ht="56.25">
      <c r="A199" s="70"/>
      <c r="B199" s="75"/>
      <c r="C199" s="71"/>
      <c r="D199" s="18" t="s">
        <v>7</v>
      </c>
      <c r="E199" s="18">
        <v>0</v>
      </c>
      <c r="F199" s="18">
        <v>0</v>
      </c>
      <c r="G199" s="18">
        <v>0</v>
      </c>
      <c r="H199" s="18">
        <v>0</v>
      </c>
      <c r="I199" s="28">
        <v>0</v>
      </c>
      <c r="J199" s="28" t="e">
        <f t="shared" si="16"/>
        <v>#DIV/0!</v>
      </c>
    </row>
    <row r="200" spans="1:10" ht="95.25" customHeight="1">
      <c r="A200" s="70"/>
      <c r="B200" s="75"/>
      <c r="C200" s="71"/>
      <c r="D200" s="29" t="s">
        <v>190</v>
      </c>
      <c r="E200" s="18">
        <v>0</v>
      </c>
      <c r="F200" s="18">
        <v>0</v>
      </c>
      <c r="G200" s="18">
        <v>0</v>
      </c>
      <c r="H200" s="18">
        <v>0</v>
      </c>
      <c r="I200" s="28">
        <v>0</v>
      </c>
      <c r="J200" s="28" t="e">
        <f t="shared" si="16"/>
        <v>#DIV/0!</v>
      </c>
    </row>
    <row r="201" spans="1:10" ht="42" customHeight="1">
      <c r="A201" s="70"/>
      <c r="B201" s="75"/>
      <c r="C201" s="71"/>
      <c r="D201" s="18" t="s">
        <v>8</v>
      </c>
      <c r="E201" s="18">
        <v>0</v>
      </c>
      <c r="F201" s="18">
        <v>0</v>
      </c>
      <c r="G201" s="18">
        <v>0</v>
      </c>
      <c r="H201" s="18">
        <v>0</v>
      </c>
      <c r="I201" s="28">
        <v>0</v>
      </c>
      <c r="J201" s="28" t="e">
        <f t="shared" si="16"/>
        <v>#DIV/0!</v>
      </c>
    </row>
    <row r="202" spans="1:10" ht="56.25">
      <c r="A202" s="70"/>
      <c r="B202" s="75"/>
      <c r="C202" s="71"/>
      <c r="D202" s="18" t="s">
        <v>9</v>
      </c>
      <c r="E202" s="18">
        <v>0</v>
      </c>
      <c r="F202" s="18">
        <v>0</v>
      </c>
      <c r="G202" s="18">
        <v>0</v>
      </c>
      <c r="H202" s="18">
        <v>0</v>
      </c>
      <c r="I202" s="28">
        <v>0</v>
      </c>
      <c r="J202" s="28" t="e">
        <f t="shared" si="16"/>
        <v>#DIV/0!</v>
      </c>
    </row>
    <row r="203" spans="1:10" ht="18.75" customHeight="1">
      <c r="A203" s="70" t="s">
        <v>181</v>
      </c>
      <c r="B203" s="84" t="s">
        <v>173</v>
      </c>
      <c r="C203" s="71" t="s">
        <v>11</v>
      </c>
      <c r="D203" s="18" t="s">
        <v>5</v>
      </c>
      <c r="E203" s="18">
        <f>E204+E206+E208+E209</f>
        <v>0</v>
      </c>
      <c r="F203" s="18">
        <f>F204+F206+F208+F209</f>
        <v>0</v>
      </c>
      <c r="G203" s="18">
        <f>G204+G206+G208+G209</f>
        <v>0</v>
      </c>
      <c r="H203" s="18">
        <f>H204+H206+H208+H209</f>
        <v>0</v>
      </c>
      <c r="I203" s="28">
        <v>0</v>
      </c>
      <c r="J203" s="28" t="e">
        <f t="shared" si="16"/>
        <v>#DIV/0!</v>
      </c>
    </row>
    <row r="204" spans="1:10" ht="27.75" customHeight="1">
      <c r="A204" s="70"/>
      <c r="B204" s="84"/>
      <c r="C204" s="71"/>
      <c r="D204" s="18" t="s">
        <v>6</v>
      </c>
      <c r="E204" s="18">
        <v>0</v>
      </c>
      <c r="F204" s="18">
        <v>0</v>
      </c>
      <c r="G204" s="18">
        <v>0</v>
      </c>
      <c r="H204" s="18">
        <v>0</v>
      </c>
      <c r="I204" s="28">
        <v>0</v>
      </c>
      <c r="J204" s="28" t="e">
        <f t="shared" si="16"/>
        <v>#DIV/0!</v>
      </c>
    </row>
    <row r="205" spans="1:10" ht="79.5" customHeight="1">
      <c r="A205" s="70"/>
      <c r="B205" s="84"/>
      <c r="C205" s="71"/>
      <c r="D205" s="29" t="s">
        <v>189</v>
      </c>
      <c r="E205" s="18">
        <v>0</v>
      </c>
      <c r="F205" s="18">
        <v>0</v>
      </c>
      <c r="G205" s="18">
        <v>0</v>
      </c>
      <c r="H205" s="18">
        <v>0</v>
      </c>
      <c r="I205" s="28">
        <v>0</v>
      </c>
      <c r="J205" s="28" t="e">
        <f t="shared" si="16"/>
        <v>#DIV/0!</v>
      </c>
    </row>
    <row r="206" spans="1:10" ht="56.25">
      <c r="A206" s="70"/>
      <c r="B206" s="84"/>
      <c r="C206" s="71"/>
      <c r="D206" s="18" t="s">
        <v>7</v>
      </c>
      <c r="E206" s="18">
        <v>0</v>
      </c>
      <c r="F206" s="18">
        <v>0</v>
      </c>
      <c r="G206" s="18">
        <v>0</v>
      </c>
      <c r="H206" s="18">
        <v>0</v>
      </c>
      <c r="I206" s="28">
        <v>0</v>
      </c>
      <c r="J206" s="28" t="e">
        <f t="shared" si="16"/>
        <v>#DIV/0!</v>
      </c>
    </row>
    <row r="207" spans="1:10" ht="93.75" customHeight="1">
      <c r="A207" s="70"/>
      <c r="B207" s="84"/>
      <c r="C207" s="71"/>
      <c r="D207" s="29" t="s">
        <v>190</v>
      </c>
      <c r="E207" s="18">
        <v>0</v>
      </c>
      <c r="F207" s="18">
        <v>0</v>
      </c>
      <c r="G207" s="18">
        <v>0</v>
      </c>
      <c r="H207" s="18">
        <v>0</v>
      </c>
      <c r="I207" s="28">
        <v>0</v>
      </c>
      <c r="J207" s="28" t="e">
        <f t="shared" si="16"/>
        <v>#DIV/0!</v>
      </c>
    </row>
    <row r="208" spans="1:10" ht="40.5" customHeight="1">
      <c r="A208" s="70"/>
      <c r="B208" s="84"/>
      <c r="C208" s="71"/>
      <c r="D208" s="18" t="s">
        <v>8</v>
      </c>
      <c r="E208" s="18">
        <v>0</v>
      </c>
      <c r="F208" s="18">
        <v>0</v>
      </c>
      <c r="G208" s="18">
        <v>0</v>
      </c>
      <c r="H208" s="18">
        <v>0</v>
      </c>
      <c r="I208" s="28">
        <v>0</v>
      </c>
      <c r="J208" s="28" t="e">
        <f t="shared" si="16"/>
        <v>#DIV/0!</v>
      </c>
    </row>
    <row r="209" spans="1:10" ht="56.25">
      <c r="A209" s="70"/>
      <c r="B209" s="84"/>
      <c r="C209" s="71"/>
      <c r="D209" s="18" t="s">
        <v>9</v>
      </c>
      <c r="E209" s="18">
        <v>0</v>
      </c>
      <c r="F209" s="18">
        <v>0</v>
      </c>
      <c r="G209" s="18">
        <v>0</v>
      </c>
      <c r="H209" s="18">
        <v>0</v>
      </c>
      <c r="I209" s="28">
        <v>0</v>
      </c>
      <c r="J209" s="28" t="e">
        <f t="shared" si="16"/>
        <v>#DIV/0!</v>
      </c>
    </row>
    <row r="210" spans="1:10" ht="22.5" customHeight="1">
      <c r="A210" s="70"/>
      <c r="B210" s="84"/>
      <c r="C210" s="71" t="s">
        <v>12</v>
      </c>
      <c r="D210" s="18" t="s">
        <v>5</v>
      </c>
      <c r="E210" s="34">
        <f>E211+E213+E215+E216</f>
        <v>1228</v>
      </c>
      <c r="F210" s="34">
        <f>F211+F213+F215+F216</f>
        <v>3844</v>
      </c>
      <c r="G210" s="34">
        <f>G211+G213+G215+G216</f>
        <v>2751.9</v>
      </c>
      <c r="H210" s="34">
        <f>H211+H213+H215+H216</f>
        <v>2964.8</v>
      </c>
      <c r="I210" s="28">
        <f>G210/E210*100</f>
        <v>224.09609120521174</v>
      </c>
      <c r="J210" s="28">
        <f t="shared" si="16"/>
        <v>77.1279916753382</v>
      </c>
    </row>
    <row r="211" spans="1:10" ht="24.75" customHeight="1">
      <c r="A211" s="70"/>
      <c r="B211" s="84"/>
      <c r="C211" s="71"/>
      <c r="D211" s="18" t="s">
        <v>6</v>
      </c>
      <c r="E211" s="18">
        <v>1228</v>
      </c>
      <c r="F211" s="18">
        <v>3844</v>
      </c>
      <c r="G211" s="18">
        <v>2751.9</v>
      </c>
      <c r="H211" s="18">
        <v>2964.8</v>
      </c>
      <c r="I211" s="28">
        <f>G211/E211*100</f>
        <v>224.09609120521174</v>
      </c>
      <c r="J211" s="28">
        <f t="shared" si="16"/>
        <v>77.1279916753382</v>
      </c>
    </row>
    <row r="212" spans="1:10" ht="80.25" customHeight="1">
      <c r="A212" s="70"/>
      <c r="B212" s="84"/>
      <c r="C212" s="71"/>
      <c r="D212" s="29" t="s">
        <v>189</v>
      </c>
      <c r="E212" s="18">
        <v>0</v>
      </c>
      <c r="F212" s="18">
        <v>0</v>
      </c>
      <c r="G212" s="18">
        <v>0</v>
      </c>
      <c r="H212" s="18">
        <v>0</v>
      </c>
      <c r="I212" s="28">
        <v>0</v>
      </c>
      <c r="J212" s="28" t="e">
        <f t="shared" si="16"/>
        <v>#DIV/0!</v>
      </c>
    </row>
    <row r="213" spans="1:10" ht="56.25">
      <c r="A213" s="70"/>
      <c r="B213" s="84"/>
      <c r="C213" s="71"/>
      <c r="D213" s="18" t="s">
        <v>7</v>
      </c>
      <c r="E213" s="18">
        <v>0</v>
      </c>
      <c r="F213" s="18">
        <v>0</v>
      </c>
      <c r="G213" s="18">
        <v>0</v>
      </c>
      <c r="H213" s="18">
        <v>0</v>
      </c>
      <c r="I213" s="28">
        <v>0</v>
      </c>
      <c r="J213" s="28" t="e">
        <f t="shared" si="16"/>
        <v>#DIV/0!</v>
      </c>
    </row>
    <row r="214" spans="1:10" ht="99" customHeight="1">
      <c r="A214" s="70"/>
      <c r="B214" s="84"/>
      <c r="C214" s="71"/>
      <c r="D214" s="29" t="s">
        <v>190</v>
      </c>
      <c r="E214" s="18">
        <v>0</v>
      </c>
      <c r="F214" s="18">
        <v>0</v>
      </c>
      <c r="G214" s="18">
        <v>0</v>
      </c>
      <c r="H214" s="18">
        <v>0</v>
      </c>
      <c r="I214" s="28">
        <v>0</v>
      </c>
      <c r="J214" s="28" t="e">
        <f t="shared" si="16"/>
        <v>#DIV/0!</v>
      </c>
    </row>
    <row r="215" spans="1:10" ht="46.5" customHeight="1">
      <c r="A215" s="70"/>
      <c r="B215" s="84"/>
      <c r="C215" s="71"/>
      <c r="D215" s="18" t="s">
        <v>8</v>
      </c>
      <c r="E215" s="18">
        <v>0</v>
      </c>
      <c r="F215" s="18">
        <v>0</v>
      </c>
      <c r="G215" s="18">
        <v>0</v>
      </c>
      <c r="H215" s="18">
        <v>0</v>
      </c>
      <c r="I215" s="28">
        <v>0</v>
      </c>
      <c r="J215" s="28" t="e">
        <f t="shared" si="16"/>
        <v>#DIV/0!</v>
      </c>
    </row>
    <row r="216" spans="1:10" ht="56.25">
      <c r="A216" s="70"/>
      <c r="B216" s="84"/>
      <c r="C216" s="71"/>
      <c r="D216" s="18" t="s">
        <v>9</v>
      </c>
      <c r="E216" s="18">
        <v>0</v>
      </c>
      <c r="F216" s="18">
        <v>0</v>
      </c>
      <c r="G216" s="18">
        <v>0</v>
      </c>
      <c r="H216" s="18">
        <v>0</v>
      </c>
      <c r="I216" s="28">
        <v>0</v>
      </c>
      <c r="J216" s="28" t="e">
        <f t="shared" si="16"/>
        <v>#DIV/0!</v>
      </c>
    </row>
    <row r="217" spans="1:10" ht="18.75" customHeight="1">
      <c r="A217" s="70" t="s">
        <v>182</v>
      </c>
      <c r="B217" s="84" t="s">
        <v>174</v>
      </c>
      <c r="C217" s="71" t="s">
        <v>11</v>
      </c>
      <c r="D217" s="18" t="s">
        <v>5</v>
      </c>
      <c r="E217" s="18">
        <f>E218+E220+E222+E223</f>
        <v>0</v>
      </c>
      <c r="F217" s="18">
        <f>F218+F220+F222+F223</f>
        <v>0</v>
      </c>
      <c r="G217" s="18">
        <f>G218+G220+G222+G223</f>
        <v>0</v>
      </c>
      <c r="H217" s="18">
        <f>H218+H220+H222+H223</f>
        <v>0</v>
      </c>
      <c r="I217" s="28">
        <v>0</v>
      </c>
      <c r="J217" s="28" t="e">
        <f t="shared" si="16"/>
        <v>#DIV/0!</v>
      </c>
    </row>
    <row r="218" spans="1:10" ht="30.75" customHeight="1">
      <c r="A218" s="70"/>
      <c r="B218" s="84"/>
      <c r="C218" s="71"/>
      <c r="D218" s="18" t="s">
        <v>6</v>
      </c>
      <c r="E218" s="18">
        <v>0</v>
      </c>
      <c r="F218" s="18">
        <v>0</v>
      </c>
      <c r="G218" s="18">
        <v>0</v>
      </c>
      <c r="H218" s="18">
        <v>0</v>
      </c>
      <c r="I218" s="28">
        <v>0</v>
      </c>
      <c r="J218" s="28" t="e">
        <f t="shared" si="16"/>
        <v>#DIV/0!</v>
      </c>
    </row>
    <row r="219" spans="1:10" ht="78" customHeight="1">
      <c r="A219" s="70"/>
      <c r="B219" s="84"/>
      <c r="C219" s="71"/>
      <c r="D219" s="29" t="s">
        <v>189</v>
      </c>
      <c r="E219" s="18">
        <v>0</v>
      </c>
      <c r="F219" s="18">
        <v>0</v>
      </c>
      <c r="G219" s="18">
        <v>0</v>
      </c>
      <c r="H219" s="18">
        <v>0</v>
      </c>
      <c r="I219" s="28">
        <v>0</v>
      </c>
      <c r="J219" s="28" t="e">
        <f t="shared" si="16"/>
        <v>#DIV/0!</v>
      </c>
    </row>
    <row r="220" spans="1:10" ht="56.25">
      <c r="A220" s="70"/>
      <c r="B220" s="84"/>
      <c r="C220" s="71"/>
      <c r="D220" s="18" t="s">
        <v>7</v>
      </c>
      <c r="E220" s="18">
        <v>0</v>
      </c>
      <c r="F220" s="18">
        <v>0</v>
      </c>
      <c r="G220" s="18">
        <v>0</v>
      </c>
      <c r="H220" s="18">
        <v>0</v>
      </c>
      <c r="I220" s="28">
        <v>0</v>
      </c>
      <c r="J220" s="28" t="e">
        <f t="shared" si="16"/>
        <v>#DIV/0!</v>
      </c>
    </row>
    <row r="221" spans="1:10" ht="95.25" customHeight="1">
      <c r="A221" s="70"/>
      <c r="B221" s="84"/>
      <c r="C221" s="71"/>
      <c r="D221" s="29" t="s">
        <v>190</v>
      </c>
      <c r="E221" s="18">
        <v>0</v>
      </c>
      <c r="F221" s="18">
        <v>0</v>
      </c>
      <c r="G221" s="18">
        <v>0</v>
      </c>
      <c r="H221" s="18">
        <v>0</v>
      </c>
      <c r="I221" s="28">
        <v>0</v>
      </c>
      <c r="J221" s="28" t="e">
        <f t="shared" si="16"/>
        <v>#DIV/0!</v>
      </c>
    </row>
    <row r="222" spans="1:10" ht="44.25" customHeight="1">
      <c r="A222" s="70"/>
      <c r="B222" s="84"/>
      <c r="C222" s="71"/>
      <c r="D222" s="18" t="s">
        <v>8</v>
      </c>
      <c r="E222" s="18">
        <v>0</v>
      </c>
      <c r="F222" s="18">
        <v>0</v>
      </c>
      <c r="G222" s="18">
        <v>0</v>
      </c>
      <c r="H222" s="18">
        <v>0</v>
      </c>
      <c r="I222" s="28">
        <v>0</v>
      </c>
      <c r="J222" s="28" t="e">
        <f t="shared" si="16"/>
        <v>#DIV/0!</v>
      </c>
    </row>
    <row r="223" spans="1:10" ht="56.25">
      <c r="A223" s="70"/>
      <c r="B223" s="84"/>
      <c r="C223" s="71"/>
      <c r="D223" s="18" t="s">
        <v>9</v>
      </c>
      <c r="E223" s="18">
        <v>0</v>
      </c>
      <c r="F223" s="18">
        <v>0</v>
      </c>
      <c r="G223" s="18">
        <v>0</v>
      </c>
      <c r="H223" s="18">
        <v>0</v>
      </c>
      <c r="I223" s="28">
        <v>0</v>
      </c>
      <c r="J223" s="28" t="e">
        <f t="shared" si="16"/>
        <v>#DIV/0!</v>
      </c>
    </row>
    <row r="224" spans="1:10" ht="18.75" customHeight="1">
      <c r="A224" s="70"/>
      <c r="B224" s="84"/>
      <c r="C224" s="71" t="s">
        <v>12</v>
      </c>
      <c r="D224" s="18" t="s">
        <v>5</v>
      </c>
      <c r="E224" s="18">
        <f>E225+E227+E229+E230</f>
        <v>0</v>
      </c>
      <c r="F224" s="18">
        <f>F225+F227+F229+F230</f>
        <v>0</v>
      </c>
      <c r="G224" s="18">
        <f>G225+G227+G229+G230</f>
        <v>0</v>
      </c>
      <c r="H224" s="18">
        <f>H225+H227+H229+H230</f>
        <v>0</v>
      </c>
      <c r="I224" s="28">
        <v>0</v>
      </c>
      <c r="J224" s="28" t="e">
        <f t="shared" si="16"/>
        <v>#DIV/0!</v>
      </c>
    </row>
    <row r="225" spans="1:10" ht="30.75" customHeight="1">
      <c r="A225" s="70"/>
      <c r="B225" s="84"/>
      <c r="C225" s="71"/>
      <c r="D225" s="18" t="s">
        <v>6</v>
      </c>
      <c r="E225" s="18">
        <v>0</v>
      </c>
      <c r="F225" s="18">
        <v>0</v>
      </c>
      <c r="G225" s="18">
        <v>0</v>
      </c>
      <c r="H225" s="18">
        <v>0</v>
      </c>
      <c r="I225" s="28">
        <v>0</v>
      </c>
      <c r="J225" s="28" t="e">
        <f t="shared" si="16"/>
        <v>#DIV/0!</v>
      </c>
    </row>
    <row r="226" spans="1:10" ht="75" customHeight="1">
      <c r="A226" s="70"/>
      <c r="B226" s="84"/>
      <c r="C226" s="71"/>
      <c r="D226" s="29" t="s">
        <v>189</v>
      </c>
      <c r="E226" s="18">
        <v>0</v>
      </c>
      <c r="F226" s="18">
        <v>0</v>
      </c>
      <c r="G226" s="18">
        <v>0</v>
      </c>
      <c r="H226" s="18">
        <v>0</v>
      </c>
      <c r="I226" s="28">
        <v>0</v>
      </c>
      <c r="J226" s="28" t="e">
        <f t="shared" si="16"/>
        <v>#DIV/0!</v>
      </c>
    </row>
    <row r="227" spans="1:10" ht="56.25">
      <c r="A227" s="70"/>
      <c r="B227" s="84"/>
      <c r="C227" s="71"/>
      <c r="D227" s="18" t="s">
        <v>7</v>
      </c>
      <c r="E227" s="18">
        <v>0</v>
      </c>
      <c r="F227" s="18">
        <v>0</v>
      </c>
      <c r="G227" s="18">
        <v>0</v>
      </c>
      <c r="H227" s="18">
        <v>0</v>
      </c>
      <c r="I227" s="28">
        <v>0</v>
      </c>
      <c r="J227" s="28" t="e">
        <f t="shared" si="16"/>
        <v>#DIV/0!</v>
      </c>
    </row>
    <row r="228" spans="1:10" ht="99.75" customHeight="1">
      <c r="A228" s="70"/>
      <c r="B228" s="84"/>
      <c r="C228" s="71"/>
      <c r="D228" s="29" t="s">
        <v>190</v>
      </c>
      <c r="E228" s="18">
        <v>0</v>
      </c>
      <c r="F228" s="18">
        <v>0</v>
      </c>
      <c r="G228" s="18">
        <v>0</v>
      </c>
      <c r="H228" s="18">
        <v>0</v>
      </c>
      <c r="I228" s="28">
        <v>0</v>
      </c>
      <c r="J228" s="28" t="e">
        <f t="shared" si="16"/>
        <v>#DIV/0!</v>
      </c>
    </row>
    <row r="229" spans="1:10" ht="44.25" customHeight="1">
      <c r="A229" s="70"/>
      <c r="B229" s="84"/>
      <c r="C229" s="71"/>
      <c r="D229" s="18" t="s">
        <v>8</v>
      </c>
      <c r="E229" s="18">
        <v>0</v>
      </c>
      <c r="F229" s="18">
        <v>0</v>
      </c>
      <c r="G229" s="18">
        <v>0</v>
      </c>
      <c r="H229" s="18">
        <v>0</v>
      </c>
      <c r="I229" s="28">
        <v>0</v>
      </c>
      <c r="J229" s="28" t="e">
        <f t="shared" si="16"/>
        <v>#DIV/0!</v>
      </c>
    </row>
    <row r="230" spans="1:10" ht="56.25">
      <c r="A230" s="70"/>
      <c r="B230" s="84"/>
      <c r="C230" s="71"/>
      <c r="D230" s="18" t="s">
        <v>9</v>
      </c>
      <c r="E230" s="18">
        <v>0</v>
      </c>
      <c r="F230" s="18">
        <v>0</v>
      </c>
      <c r="G230" s="18">
        <v>0</v>
      </c>
      <c r="H230" s="18">
        <v>0</v>
      </c>
      <c r="I230" s="28">
        <v>0</v>
      </c>
      <c r="J230" s="28" t="e">
        <f t="shared" si="16"/>
        <v>#DIV/0!</v>
      </c>
    </row>
    <row r="231" spans="1:10" ht="18.75" customHeight="1">
      <c r="A231" s="70" t="s">
        <v>183</v>
      </c>
      <c r="B231" s="87" t="s">
        <v>172</v>
      </c>
      <c r="C231" s="71" t="s">
        <v>11</v>
      </c>
      <c r="D231" s="18" t="s">
        <v>5</v>
      </c>
      <c r="E231" s="18">
        <f>E232+E234+E236+E237</f>
        <v>6851.5</v>
      </c>
      <c r="F231" s="18">
        <f>F232+F234+F236+F237</f>
        <v>8419.3</v>
      </c>
      <c r="G231" s="18">
        <f>G232+G234+G236+G237</f>
        <v>6523.5</v>
      </c>
      <c r="H231" s="18">
        <f>H232+H234+H236+H237</f>
        <v>6523.5</v>
      </c>
      <c r="I231" s="28">
        <f>G231/E231*100</f>
        <v>95.21272714004233</v>
      </c>
      <c r="J231" s="28">
        <f t="shared" si="16"/>
        <v>77.48268858456167</v>
      </c>
    </row>
    <row r="232" spans="1:10" ht="27.75" customHeight="1">
      <c r="A232" s="70"/>
      <c r="B232" s="87"/>
      <c r="C232" s="71"/>
      <c r="D232" s="18" t="s">
        <v>6</v>
      </c>
      <c r="E232" s="18">
        <v>6851.5</v>
      </c>
      <c r="F232" s="18">
        <v>8419.3</v>
      </c>
      <c r="G232" s="18">
        <v>6523.5</v>
      </c>
      <c r="H232" s="18">
        <v>6523.5</v>
      </c>
      <c r="I232" s="28">
        <f>G232/E232*100</f>
        <v>95.21272714004233</v>
      </c>
      <c r="J232" s="28">
        <f t="shared" si="16"/>
        <v>77.48268858456167</v>
      </c>
    </row>
    <row r="233" spans="1:10" ht="78" customHeight="1">
      <c r="A233" s="70"/>
      <c r="B233" s="87"/>
      <c r="C233" s="71"/>
      <c r="D233" s="29" t="s">
        <v>189</v>
      </c>
      <c r="E233" s="18">
        <v>0</v>
      </c>
      <c r="F233" s="18">
        <v>0</v>
      </c>
      <c r="G233" s="18">
        <v>0</v>
      </c>
      <c r="H233" s="18">
        <v>0</v>
      </c>
      <c r="I233" s="28">
        <v>0</v>
      </c>
      <c r="J233" s="28" t="e">
        <f t="shared" si="16"/>
        <v>#DIV/0!</v>
      </c>
    </row>
    <row r="234" spans="1:10" ht="56.25">
      <c r="A234" s="70"/>
      <c r="B234" s="87"/>
      <c r="C234" s="71"/>
      <c r="D234" s="18" t="s">
        <v>7</v>
      </c>
      <c r="E234" s="18">
        <v>0</v>
      </c>
      <c r="F234" s="18">
        <v>0</v>
      </c>
      <c r="G234" s="18">
        <v>0</v>
      </c>
      <c r="H234" s="18">
        <v>0</v>
      </c>
      <c r="I234" s="28">
        <v>0</v>
      </c>
      <c r="J234" s="28" t="e">
        <f t="shared" si="16"/>
        <v>#DIV/0!</v>
      </c>
    </row>
    <row r="235" spans="1:10" ht="96.75" customHeight="1">
      <c r="A235" s="70"/>
      <c r="B235" s="87"/>
      <c r="C235" s="71"/>
      <c r="D235" s="29" t="s">
        <v>190</v>
      </c>
      <c r="E235" s="18">
        <v>0</v>
      </c>
      <c r="F235" s="18">
        <v>0</v>
      </c>
      <c r="G235" s="18">
        <v>0</v>
      </c>
      <c r="H235" s="18">
        <v>0</v>
      </c>
      <c r="I235" s="28">
        <v>0</v>
      </c>
      <c r="J235" s="28" t="e">
        <f t="shared" si="16"/>
        <v>#DIV/0!</v>
      </c>
    </row>
    <row r="236" spans="1:10" ht="56.25">
      <c r="A236" s="70"/>
      <c r="B236" s="87"/>
      <c r="C236" s="71"/>
      <c r="D236" s="18" t="s">
        <v>8</v>
      </c>
      <c r="E236" s="18">
        <v>0</v>
      </c>
      <c r="F236" s="18">
        <v>0</v>
      </c>
      <c r="G236" s="18">
        <v>0</v>
      </c>
      <c r="H236" s="18">
        <v>0</v>
      </c>
      <c r="I236" s="28">
        <v>0</v>
      </c>
      <c r="J236" s="28" t="e">
        <f t="shared" si="16"/>
        <v>#DIV/0!</v>
      </c>
    </row>
    <row r="237" spans="1:10" ht="56.25">
      <c r="A237" s="70"/>
      <c r="B237" s="87"/>
      <c r="C237" s="71"/>
      <c r="D237" s="18" t="s">
        <v>9</v>
      </c>
      <c r="E237" s="18">
        <v>0</v>
      </c>
      <c r="F237" s="18">
        <v>0</v>
      </c>
      <c r="G237" s="18">
        <v>0</v>
      </c>
      <c r="H237" s="18">
        <v>0</v>
      </c>
      <c r="I237" s="28">
        <v>0</v>
      </c>
      <c r="J237" s="28" t="e">
        <f t="shared" si="16"/>
        <v>#DIV/0!</v>
      </c>
    </row>
    <row r="238" spans="1:10" ht="18.75" customHeight="1">
      <c r="A238" s="70"/>
      <c r="B238" s="87"/>
      <c r="C238" s="71" t="s">
        <v>12</v>
      </c>
      <c r="D238" s="18" t="s">
        <v>5</v>
      </c>
      <c r="E238" s="18">
        <f>E239+E241+E243+E244</f>
        <v>0</v>
      </c>
      <c r="F238" s="18">
        <f>F239+F241+F243+F244</f>
        <v>0</v>
      </c>
      <c r="G238" s="18">
        <f>G239+G241+G243+G244</f>
        <v>0</v>
      </c>
      <c r="H238" s="18">
        <f>H239+H241+H243+H244</f>
        <v>0</v>
      </c>
      <c r="I238" s="28">
        <v>0</v>
      </c>
      <c r="J238" s="28" t="e">
        <f t="shared" si="16"/>
        <v>#DIV/0!</v>
      </c>
    </row>
    <row r="239" spans="1:10" ht="23.25" customHeight="1">
      <c r="A239" s="70"/>
      <c r="B239" s="87"/>
      <c r="C239" s="71"/>
      <c r="D239" s="18" t="s">
        <v>6</v>
      </c>
      <c r="E239" s="18">
        <v>0</v>
      </c>
      <c r="F239" s="18">
        <v>0</v>
      </c>
      <c r="G239" s="18">
        <v>0</v>
      </c>
      <c r="H239" s="18">
        <v>0</v>
      </c>
      <c r="I239" s="28">
        <v>0</v>
      </c>
      <c r="J239" s="28" t="e">
        <f t="shared" si="16"/>
        <v>#DIV/0!</v>
      </c>
    </row>
    <row r="240" spans="1:10" ht="81.75" customHeight="1">
      <c r="A240" s="70"/>
      <c r="B240" s="87"/>
      <c r="C240" s="71"/>
      <c r="D240" s="29" t="s">
        <v>189</v>
      </c>
      <c r="E240" s="18">
        <v>0</v>
      </c>
      <c r="F240" s="18">
        <v>0</v>
      </c>
      <c r="G240" s="18">
        <v>0</v>
      </c>
      <c r="H240" s="18">
        <v>0</v>
      </c>
      <c r="I240" s="28">
        <v>0</v>
      </c>
      <c r="J240" s="28" t="e">
        <f t="shared" si="16"/>
        <v>#DIV/0!</v>
      </c>
    </row>
    <row r="241" spans="1:10" ht="56.25">
      <c r="A241" s="70"/>
      <c r="B241" s="87"/>
      <c r="C241" s="71"/>
      <c r="D241" s="18" t="s">
        <v>7</v>
      </c>
      <c r="E241" s="18">
        <v>0</v>
      </c>
      <c r="F241" s="18">
        <v>0</v>
      </c>
      <c r="G241" s="18">
        <v>0</v>
      </c>
      <c r="H241" s="18">
        <v>0</v>
      </c>
      <c r="I241" s="28">
        <v>0</v>
      </c>
      <c r="J241" s="28" t="e">
        <f t="shared" si="16"/>
        <v>#DIV/0!</v>
      </c>
    </row>
    <row r="242" spans="1:10" ht="100.5" customHeight="1">
      <c r="A242" s="70"/>
      <c r="B242" s="87"/>
      <c r="C242" s="71"/>
      <c r="D242" s="29" t="s">
        <v>190</v>
      </c>
      <c r="E242" s="18">
        <v>0</v>
      </c>
      <c r="F242" s="18">
        <v>0</v>
      </c>
      <c r="G242" s="18">
        <v>0</v>
      </c>
      <c r="H242" s="18">
        <v>0</v>
      </c>
      <c r="I242" s="28">
        <v>0</v>
      </c>
      <c r="J242" s="28" t="e">
        <f aca="true" t="shared" si="19" ref="J242:J305">H242/F242*100</f>
        <v>#DIV/0!</v>
      </c>
    </row>
    <row r="243" spans="1:10" ht="42" customHeight="1">
      <c r="A243" s="70"/>
      <c r="B243" s="87"/>
      <c r="C243" s="71"/>
      <c r="D243" s="18" t="s">
        <v>8</v>
      </c>
      <c r="E243" s="18">
        <v>0</v>
      </c>
      <c r="F243" s="18">
        <v>0</v>
      </c>
      <c r="G243" s="18">
        <v>0</v>
      </c>
      <c r="H243" s="18">
        <v>0</v>
      </c>
      <c r="I243" s="28">
        <v>0</v>
      </c>
      <c r="J243" s="28" t="e">
        <f t="shared" si="19"/>
        <v>#DIV/0!</v>
      </c>
    </row>
    <row r="244" spans="1:10" ht="56.25">
      <c r="A244" s="70"/>
      <c r="B244" s="87"/>
      <c r="C244" s="71"/>
      <c r="D244" s="18" t="s">
        <v>9</v>
      </c>
      <c r="E244" s="18">
        <v>0</v>
      </c>
      <c r="F244" s="18">
        <v>0</v>
      </c>
      <c r="G244" s="18">
        <v>0</v>
      </c>
      <c r="H244" s="18">
        <v>0</v>
      </c>
      <c r="I244" s="28">
        <v>0</v>
      </c>
      <c r="J244" s="28" t="e">
        <f t="shared" si="19"/>
        <v>#DIV/0!</v>
      </c>
    </row>
    <row r="245" spans="1:10" ht="18.75" customHeight="1">
      <c r="A245" s="70" t="s">
        <v>52</v>
      </c>
      <c r="B245" s="75" t="s">
        <v>53</v>
      </c>
      <c r="C245" s="71" t="s">
        <v>11</v>
      </c>
      <c r="D245" s="18" t="s">
        <v>5</v>
      </c>
      <c r="E245" s="34">
        <f>E246+E248+E250+E251</f>
        <v>352.9</v>
      </c>
      <c r="F245" s="34">
        <f>F246+F248+F250+F251</f>
        <v>352.9</v>
      </c>
      <c r="G245" s="34">
        <f>G246+G248+G250+G251</f>
        <v>352.9</v>
      </c>
      <c r="H245" s="34">
        <f>H246+H248+H250+H251</f>
        <v>352.9</v>
      </c>
      <c r="I245" s="28">
        <f>G245/E245*100</f>
        <v>100</v>
      </c>
      <c r="J245" s="28">
        <f t="shared" si="19"/>
        <v>100</v>
      </c>
    </row>
    <row r="246" spans="1:10" ht="25.5" customHeight="1">
      <c r="A246" s="70"/>
      <c r="B246" s="75"/>
      <c r="C246" s="71"/>
      <c r="D246" s="18" t="s">
        <v>6</v>
      </c>
      <c r="E246" s="18">
        <f aca="true" t="shared" si="20" ref="E246:H248">E260+E267</f>
        <v>352.9</v>
      </c>
      <c r="F246" s="18">
        <f t="shared" si="20"/>
        <v>352.9</v>
      </c>
      <c r="G246" s="18">
        <f t="shared" si="20"/>
        <v>352.9</v>
      </c>
      <c r="H246" s="18">
        <f t="shared" si="20"/>
        <v>352.9</v>
      </c>
      <c r="I246" s="28">
        <f>G246/E246*100</f>
        <v>100</v>
      </c>
      <c r="J246" s="28">
        <f t="shared" si="19"/>
        <v>100</v>
      </c>
    </row>
    <row r="247" spans="1:10" ht="77.25" customHeight="1">
      <c r="A247" s="70"/>
      <c r="B247" s="75"/>
      <c r="C247" s="71"/>
      <c r="D247" s="29" t="s">
        <v>189</v>
      </c>
      <c r="E247" s="18">
        <f t="shared" si="20"/>
        <v>0</v>
      </c>
      <c r="F247" s="18">
        <f t="shared" si="20"/>
        <v>0</v>
      </c>
      <c r="G247" s="18">
        <f t="shared" si="20"/>
        <v>0</v>
      </c>
      <c r="H247" s="18">
        <f t="shared" si="20"/>
        <v>0</v>
      </c>
      <c r="I247" s="28">
        <v>0</v>
      </c>
      <c r="J247" s="28" t="e">
        <f t="shared" si="19"/>
        <v>#DIV/0!</v>
      </c>
    </row>
    <row r="248" spans="1:10" ht="56.25">
      <c r="A248" s="70"/>
      <c r="B248" s="75"/>
      <c r="C248" s="71"/>
      <c r="D248" s="18" t="s">
        <v>7</v>
      </c>
      <c r="E248" s="18">
        <f t="shared" si="20"/>
        <v>0</v>
      </c>
      <c r="F248" s="18">
        <f t="shared" si="20"/>
        <v>0</v>
      </c>
      <c r="G248" s="18">
        <f t="shared" si="20"/>
        <v>0</v>
      </c>
      <c r="H248" s="18">
        <f t="shared" si="20"/>
        <v>0</v>
      </c>
      <c r="I248" s="28">
        <v>0</v>
      </c>
      <c r="J248" s="28" t="e">
        <f t="shared" si="19"/>
        <v>#DIV/0!</v>
      </c>
    </row>
    <row r="249" spans="1:10" ht="96" customHeight="1">
      <c r="A249" s="70"/>
      <c r="B249" s="75"/>
      <c r="C249" s="71"/>
      <c r="D249" s="29" t="s">
        <v>190</v>
      </c>
      <c r="E249" s="18">
        <v>0</v>
      </c>
      <c r="F249" s="18">
        <v>0</v>
      </c>
      <c r="G249" s="18">
        <v>0</v>
      </c>
      <c r="H249" s="18">
        <v>0</v>
      </c>
      <c r="I249" s="28">
        <v>0</v>
      </c>
      <c r="J249" s="28" t="e">
        <f t="shared" si="19"/>
        <v>#DIV/0!</v>
      </c>
    </row>
    <row r="250" spans="1:10" ht="39.75" customHeight="1">
      <c r="A250" s="70"/>
      <c r="B250" s="75"/>
      <c r="C250" s="71"/>
      <c r="D250" s="18" t="s">
        <v>8</v>
      </c>
      <c r="E250" s="18">
        <f aca="true" t="shared" si="21" ref="E250:H251">E264+E271</f>
        <v>0</v>
      </c>
      <c r="F250" s="18">
        <f t="shared" si="21"/>
        <v>0</v>
      </c>
      <c r="G250" s="18">
        <f t="shared" si="21"/>
        <v>0</v>
      </c>
      <c r="H250" s="18">
        <f t="shared" si="21"/>
        <v>0</v>
      </c>
      <c r="I250" s="28">
        <v>0</v>
      </c>
      <c r="J250" s="28" t="e">
        <f t="shared" si="19"/>
        <v>#DIV/0!</v>
      </c>
    </row>
    <row r="251" spans="1:10" ht="56.25">
      <c r="A251" s="70"/>
      <c r="B251" s="75"/>
      <c r="C251" s="71"/>
      <c r="D251" s="18" t="s">
        <v>9</v>
      </c>
      <c r="E251" s="18">
        <f t="shared" si="21"/>
        <v>0</v>
      </c>
      <c r="F251" s="18">
        <f t="shared" si="21"/>
        <v>0</v>
      </c>
      <c r="G251" s="18">
        <f t="shared" si="21"/>
        <v>0</v>
      </c>
      <c r="H251" s="18">
        <f t="shared" si="21"/>
        <v>0</v>
      </c>
      <c r="I251" s="28">
        <v>0</v>
      </c>
      <c r="J251" s="28" t="e">
        <f t="shared" si="19"/>
        <v>#DIV/0!</v>
      </c>
    </row>
    <row r="252" spans="1:10" ht="18.75" customHeight="1">
      <c r="A252" s="70"/>
      <c r="B252" s="75"/>
      <c r="C252" s="71" t="s">
        <v>12</v>
      </c>
      <c r="D252" s="18" t="s">
        <v>5</v>
      </c>
      <c r="E252" s="34">
        <f>E253+E255+E257+E258</f>
        <v>5232</v>
      </c>
      <c r="F252" s="34">
        <f>F253+F255+F257+F258</f>
        <v>2616</v>
      </c>
      <c r="G252" s="34">
        <f>G253+G255+G257+G258</f>
        <v>0</v>
      </c>
      <c r="H252" s="34">
        <f>H253+H255+H257+H258</f>
        <v>0</v>
      </c>
      <c r="I252" s="28">
        <v>0</v>
      </c>
      <c r="J252" s="28">
        <f t="shared" si="19"/>
        <v>0</v>
      </c>
    </row>
    <row r="253" spans="1:10" ht="30" customHeight="1">
      <c r="A253" s="70"/>
      <c r="B253" s="75"/>
      <c r="C253" s="71"/>
      <c r="D253" s="18" t="s">
        <v>6</v>
      </c>
      <c r="E253" s="18">
        <f aca="true" t="shared" si="22" ref="E253:H254">E274</f>
        <v>5232</v>
      </c>
      <c r="F253" s="18">
        <f t="shared" si="22"/>
        <v>2616</v>
      </c>
      <c r="G253" s="18">
        <f t="shared" si="22"/>
        <v>0</v>
      </c>
      <c r="H253" s="18">
        <f t="shared" si="22"/>
        <v>0</v>
      </c>
      <c r="I253" s="28">
        <v>0</v>
      </c>
      <c r="J253" s="28">
        <f t="shared" si="19"/>
        <v>0</v>
      </c>
    </row>
    <row r="254" spans="1:10" ht="78" customHeight="1">
      <c r="A254" s="70"/>
      <c r="B254" s="75"/>
      <c r="C254" s="71"/>
      <c r="D254" s="29" t="s">
        <v>189</v>
      </c>
      <c r="E254" s="18">
        <f t="shared" si="22"/>
        <v>0</v>
      </c>
      <c r="F254" s="18">
        <f t="shared" si="22"/>
        <v>0</v>
      </c>
      <c r="G254" s="18">
        <f t="shared" si="22"/>
        <v>0</v>
      </c>
      <c r="H254" s="18">
        <f t="shared" si="22"/>
        <v>0</v>
      </c>
      <c r="I254" s="28">
        <v>0</v>
      </c>
      <c r="J254" s="28" t="e">
        <f t="shared" si="19"/>
        <v>#DIV/0!</v>
      </c>
    </row>
    <row r="255" spans="1:10" ht="56.25">
      <c r="A255" s="70"/>
      <c r="B255" s="75"/>
      <c r="C255" s="71"/>
      <c r="D255" s="18" t="s">
        <v>7</v>
      </c>
      <c r="E255" s="18">
        <f>E269+E276</f>
        <v>0</v>
      </c>
      <c r="F255" s="18">
        <f>F269+F276</f>
        <v>0</v>
      </c>
      <c r="G255" s="18">
        <f>G269+G276</f>
        <v>0</v>
      </c>
      <c r="H255" s="18">
        <f>H269+H276</f>
        <v>0</v>
      </c>
      <c r="I255" s="28">
        <v>0</v>
      </c>
      <c r="J255" s="28" t="e">
        <f t="shared" si="19"/>
        <v>#DIV/0!</v>
      </c>
    </row>
    <row r="256" spans="1:10" ht="96.75" customHeight="1">
      <c r="A256" s="70"/>
      <c r="B256" s="75"/>
      <c r="C256" s="71"/>
      <c r="D256" s="29" t="s">
        <v>190</v>
      </c>
      <c r="E256" s="18">
        <v>0</v>
      </c>
      <c r="F256" s="18">
        <v>0</v>
      </c>
      <c r="G256" s="18">
        <v>0</v>
      </c>
      <c r="H256" s="18">
        <v>0</v>
      </c>
      <c r="I256" s="28">
        <v>0</v>
      </c>
      <c r="J256" s="28" t="e">
        <f t="shared" si="19"/>
        <v>#DIV/0!</v>
      </c>
    </row>
    <row r="257" spans="1:10" ht="45.75" customHeight="1">
      <c r="A257" s="70"/>
      <c r="B257" s="75"/>
      <c r="C257" s="71"/>
      <c r="D257" s="18" t="s">
        <v>8</v>
      </c>
      <c r="E257" s="18">
        <f aca="true" t="shared" si="23" ref="E257:H258">E271+E278</f>
        <v>0</v>
      </c>
      <c r="F257" s="18">
        <f t="shared" si="23"/>
        <v>0</v>
      </c>
      <c r="G257" s="18">
        <f t="shared" si="23"/>
        <v>0</v>
      </c>
      <c r="H257" s="18">
        <f t="shared" si="23"/>
        <v>0</v>
      </c>
      <c r="I257" s="28">
        <v>0</v>
      </c>
      <c r="J257" s="28" t="e">
        <f t="shared" si="19"/>
        <v>#DIV/0!</v>
      </c>
    </row>
    <row r="258" spans="1:10" ht="56.25">
      <c r="A258" s="70"/>
      <c r="B258" s="75"/>
      <c r="C258" s="71"/>
      <c r="D258" s="18" t="s">
        <v>9</v>
      </c>
      <c r="E258" s="18">
        <f t="shared" si="23"/>
        <v>0</v>
      </c>
      <c r="F258" s="18">
        <f t="shared" si="23"/>
        <v>0</v>
      </c>
      <c r="G258" s="18">
        <f t="shared" si="23"/>
        <v>0</v>
      </c>
      <c r="H258" s="18">
        <f t="shared" si="23"/>
        <v>0</v>
      </c>
      <c r="I258" s="28">
        <v>0</v>
      </c>
      <c r="J258" s="28" t="e">
        <f t="shared" si="19"/>
        <v>#DIV/0!</v>
      </c>
    </row>
    <row r="259" spans="1:10" ht="18.75" customHeight="1">
      <c r="A259" s="70" t="s">
        <v>54</v>
      </c>
      <c r="B259" s="72" t="s">
        <v>55</v>
      </c>
      <c r="C259" s="71" t="s">
        <v>11</v>
      </c>
      <c r="D259" s="18" t="s">
        <v>5</v>
      </c>
      <c r="E259" s="18">
        <f>E260+E262+E264+E265</f>
        <v>0</v>
      </c>
      <c r="F259" s="18">
        <f>F260+F262+F264+F265</f>
        <v>0</v>
      </c>
      <c r="G259" s="18">
        <f>G260+G262+G264+G265</f>
        <v>0</v>
      </c>
      <c r="H259" s="18">
        <f>H260+H262+H264+H265</f>
        <v>0</v>
      </c>
      <c r="I259" s="28">
        <v>0</v>
      </c>
      <c r="J259" s="28" t="e">
        <f t="shared" si="19"/>
        <v>#DIV/0!</v>
      </c>
    </row>
    <row r="260" spans="1:10" ht="23.25" customHeight="1">
      <c r="A260" s="70"/>
      <c r="B260" s="72"/>
      <c r="C260" s="71"/>
      <c r="D260" s="18" t="s">
        <v>6</v>
      </c>
      <c r="E260" s="18">
        <v>0</v>
      </c>
      <c r="F260" s="18">
        <v>0</v>
      </c>
      <c r="G260" s="18">
        <v>0</v>
      </c>
      <c r="H260" s="18">
        <v>0</v>
      </c>
      <c r="I260" s="28">
        <v>0</v>
      </c>
      <c r="J260" s="28" t="e">
        <f t="shared" si="19"/>
        <v>#DIV/0!</v>
      </c>
    </row>
    <row r="261" spans="1:10" ht="75" customHeight="1">
      <c r="A261" s="70"/>
      <c r="B261" s="72"/>
      <c r="C261" s="71"/>
      <c r="D261" s="29" t="s">
        <v>189</v>
      </c>
      <c r="E261" s="18">
        <v>0</v>
      </c>
      <c r="F261" s="18">
        <v>0</v>
      </c>
      <c r="G261" s="18">
        <v>0</v>
      </c>
      <c r="H261" s="18">
        <v>0</v>
      </c>
      <c r="I261" s="28">
        <v>0</v>
      </c>
      <c r="J261" s="28" t="e">
        <f t="shared" si="19"/>
        <v>#DIV/0!</v>
      </c>
    </row>
    <row r="262" spans="1:10" ht="56.25">
      <c r="A262" s="70"/>
      <c r="B262" s="72"/>
      <c r="C262" s="71"/>
      <c r="D262" s="18" t="s">
        <v>7</v>
      </c>
      <c r="E262" s="18">
        <v>0</v>
      </c>
      <c r="F262" s="18">
        <v>0</v>
      </c>
      <c r="G262" s="18">
        <v>0</v>
      </c>
      <c r="H262" s="18">
        <v>0</v>
      </c>
      <c r="I262" s="28">
        <v>0</v>
      </c>
      <c r="J262" s="28" t="e">
        <f t="shared" si="19"/>
        <v>#DIV/0!</v>
      </c>
    </row>
    <row r="263" spans="1:10" ht="99" customHeight="1">
      <c r="A263" s="70"/>
      <c r="B263" s="72"/>
      <c r="C263" s="71"/>
      <c r="D263" s="29" t="s">
        <v>190</v>
      </c>
      <c r="E263" s="18">
        <v>0</v>
      </c>
      <c r="F263" s="18">
        <v>0</v>
      </c>
      <c r="G263" s="18">
        <v>0</v>
      </c>
      <c r="H263" s="18">
        <v>0</v>
      </c>
      <c r="I263" s="28">
        <v>0</v>
      </c>
      <c r="J263" s="28" t="e">
        <f t="shared" si="19"/>
        <v>#DIV/0!</v>
      </c>
    </row>
    <row r="264" spans="1:10" ht="46.5" customHeight="1">
      <c r="A264" s="70"/>
      <c r="B264" s="72"/>
      <c r="C264" s="71"/>
      <c r="D264" s="18" t="s">
        <v>8</v>
      </c>
      <c r="E264" s="18">
        <v>0</v>
      </c>
      <c r="F264" s="18">
        <v>0</v>
      </c>
      <c r="G264" s="18">
        <v>0</v>
      </c>
      <c r="H264" s="18">
        <v>0</v>
      </c>
      <c r="I264" s="28">
        <v>0</v>
      </c>
      <c r="J264" s="28" t="e">
        <f t="shared" si="19"/>
        <v>#DIV/0!</v>
      </c>
    </row>
    <row r="265" spans="1:10" ht="56.25">
      <c r="A265" s="70"/>
      <c r="B265" s="72"/>
      <c r="C265" s="71"/>
      <c r="D265" s="18" t="s">
        <v>9</v>
      </c>
      <c r="E265" s="18">
        <v>0</v>
      </c>
      <c r="F265" s="18">
        <v>0</v>
      </c>
      <c r="G265" s="18">
        <v>0</v>
      </c>
      <c r="H265" s="18">
        <v>0</v>
      </c>
      <c r="I265" s="28">
        <v>0</v>
      </c>
      <c r="J265" s="28" t="e">
        <f t="shared" si="19"/>
        <v>#DIV/0!</v>
      </c>
    </row>
    <row r="266" spans="1:10" ht="18.75" customHeight="1">
      <c r="A266" s="70" t="s">
        <v>56</v>
      </c>
      <c r="B266" s="75" t="s">
        <v>57</v>
      </c>
      <c r="C266" s="71" t="s">
        <v>11</v>
      </c>
      <c r="D266" s="18" t="s">
        <v>5</v>
      </c>
      <c r="E266" s="18">
        <f>E267+E269+E271+E272</f>
        <v>352.9</v>
      </c>
      <c r="F266" s="18">
        <f>F267+F269+F271+F272</f>
        <v>352.9</v>
      </c>
      <c r="G266" s="18">
        <f>G267+G269+G271+G272</f>
        <v>352.9</v>
      </c>
      <c r="H266" s="18">
        <f>H267+H269+H271+H272</f>
        <v>352.9</v>
      </c>
      <c r="I266" s="28">
        <f>G266/E266*100</f>
        <v>100</v>
      </c>
      <c r="J266" s="28">
        <f t="shared" si="19"/>
        <v>100</v>
      </c>
    </row>
    <row r="267" spans="1:10" ht="24.75" customHeight="1">
      <c r="A267" s="70"/>
      <c r="B267" s="75"/>
      <c r="C267" s="71"/>
      <c r="D267" s="18" t="s">
        <v>6</v>
      </c>
      <c r="E267" s="18">
        <v>352.9</v>
      </c>
      <c r="F267" s="18">
        <v>352.9</v>
      </c>
      <c r="G267" s="18">
        <v>352.9</v>
      </c>
      <c r="H267" s="18">
        <v>352.9</v>
      </c>
      <c r="I267" s="28">
        <f>G267/E267*100</f>
        <v>100</v>
      </c>
      <c r="J267" s="28">
        <f t="shared" si="19"/>
        <v>100</v>
      </c>
    </row>
    <row r="268" spans="1:10" ht="76.5" customHeight="1">
      <c r="A268" s="70"/>
      <c r="B268" s="75"/>
      <c r="C268" s="71"/>
      <c r="D268" s="29" t="s">
        <v>189</v>
      </c>
      <c r="E268" s="18">
        <v>0</v>
      </c>
      <c r="F268" s="18">
        <v>0</v>
      </c>
      <c r="G268" s="18">
        <v>0</v>
      </c>
      <c r="H268" s="18">
        <v>0</v>
      </c>
      <c r="I268" s="28">
        <v>0</v>
      </c>
      <c r="J268" s="28" t="e">
        <f t="shared" si="19"/>
        <v>#DIV/0!</v>
      </c>
    </row>
    <row r="269" spans="1:10" ht="56.25">
      <c r="A269" s="70"/>
      <c r="B269" s="75"/>
      <c r="C269" s="71"/>
      <c r="D269" s="18" t="s">
        <v>7</v>
      </c>
      <c r="E269" s="18">
        <v>0</v>
      </c>
      <c r="F269" s="18">
        <v>0</v>
      </c>
      <c r="G269" s="18">
        <v>0</v>
      </c>
      <c r="H269" s="18">
        <v>0</v>
      </c>
      <c r="I269" s="28">
        <v>0</v>
      </c>
      <c r="J269" s="28" t="e">
        <f t="shared" si="19"/>
        <v>#DIV/0!</v>
      </c>
    </row>
    <row r="270" spans="1:10" ht="96" customHeight="1">
      <c r="A270" s="70"/>
      <c r="B270" s="75"/>
      <c r="C270" s="71"/>
      <c r="D270" s="29" t="s">
        <v>190</v>
      </c>
      <c r="E270" s="18">
        <v>0</v>
      </c>
      <c r="F270" s="18">
        <v>0</v>
      </c>
      <c r="G270" s="18">
        <v>0</v>
      </c>
      <c r="H270" s="18">
        <v>0</v>
      </c>
      <c r="I270" s="28">
        <v>0</v>
      </c>
      <c r="J270" s="28" t="e">
        <f t="shared" si="19"/>
        <v>#DIV/0!</v>
      </c>
    </row>
    <row r="271" spans="1:10" ht="39" customHeight="1">
      <c r="A271" s="70"/>
      <c r="B271" s="75"/>
      <c r="C271" s="71"/>
      <c r="D271" s="18" t="s">
        <v>8</v>
      </c>
      <c r="E271" s="18">
        <v>0</v>
      </c>
      <c r="F271" s="18">
        <v>0</v>
      </c>
      <c r="G271" s="18">
        <v>0</v>
      </c>
      <c r="H271" s="18">
        <v>0</v>
      </c>
      <c r="I271" s="28">
        <v>0</v>
      </c>
      <c r="J271" s="28" t="e">
        <f t="shared" si="19"/>
        <v>#DIV/0!</v>
      </c>
    </row>
    <row r="272" spans="1:10" ht="56.25">
      <c r="A272" s="70"/>
      <c r="B272" s="75"/>
      <c r="C272" s="71"/>
      <c r="D272" s="18" t="s">
        <v>9</v>
      </c>
      <c r="E272" s="18">
        <v>0</v>
      </c>
      <c r="F272" s="18">
        <v>0</v>
      </c>
      <c r="G272" s="18">
        <v>0</v>
      </c>
      <c r="H272" s="18">
        <v>0</v>
      </c>
      <c r="I272" s="28">
        <v>0</v>
      </c>
      <c r="J272" s="28" t="e">
        <f t="shared" si="19"/>
        <v>#DIV/0!</v>
      </c>
    </row>
    <row r="273" spans="1:10" ht="18.75" customHeight="1">
      <c r="A273" s="70"/>
      <c r="B273" s="75"/>
      <c r="C273" s="71" t="s">
        <v>12</v>
      </c>
      <c r="D273" s="18" t="s">
        <v>5</v>
      </c>
      <c r="E273" s="18">
        <f>E274+E276+E278+E279</f>
        <v>5232</v>
      </c>
      <c r="F273" s="18">
        <f>F274+F276+F278+F279</f>
        <v>2616</v>
      </c>
      <c r="G273" s="18">
        <f>G274+G276+G278+G279</f>
        <v>0</v>
      </c>
      <c r="H273" s="18">
        <f>H274+H276+H278+H279</f>
        <v>0</v>
      </c>
      <c r="I273" s="28">
        <v>0</v>
      </c>
      <c r="J273" s="28">
        <f t="shared" si="19"/>
        <v>0</v>
      </c>
    </row>
    <row r="274" spans="1:10" ht="25.5" customHeight="1">
      <c r="A274" s="70"/>
      <c r="B274" s="75"/>
      <c r="C274" s="71"/>
      <c r="D274" s="18" t="s">
        <v>6</v>
      </c>
      <c r="E274" s="18">
        <v>5232</v>
      </c>
      <c r="F274" s="18">
        <v>2616</v>
      </c>
      <c r="G274" s="18">
        <v>0</v>
      </c>
      <c r="H274" s="18">
        <v>0</v>
      </c>
      <c r="I274" s="28">
        <v>0</v>
      </c>
      <c r="J274" s="28">
        <f t="shared" si="19"/>
        <v>0</v>
      </c>
    </row>
    <row r="275" spans="1:10" ht="75" customHeight="1">
      <c r="A275" s="70"/>
      <c r="B275" s="75"/>
      <c r="C275" s="71"/>
      <c r="D275" s="29" t="s">
        <v>189</v>
      </c>
      <c r="E275" s="18">
        <v>0</v>
      </c>
      <c r="F275" s="18">
        <v>0</v>
      </c>
      <c r="G275" s="18">
        <v>0</v>
      </c>
      <c r="H275" s="18">
        <v>0</v>
      </c>
      <c r="I275" s="28">
        <v>0</v>
      </c>
      <c r="J275" s="28" t="e">
        <f t="shared" si="19"/>
        <v>#DIV/0!</v>
      </c>
    </row>
    <row r="276" spans="1:10" ht="56.25">
      <c r="A276" s="70"/>
      <c r="B276" s="75"/>
      <c r="C276" s="71"/>
      <c r="D276" s="18" t="s">
        <v>7</v>
      </c>
      <c r="E276" s="18">
        <v>0</v>
      </c>
      <c r="F276" s="18">
        <v>0</v>
      </c>
      <c r="G276" s="18">
        <v>0</v>
      </c>
      <c r="H276" s="18">
        <v>0</v>
      </c>
      <c r="I276" s="28">
        <v>0</v>
      </c>
      <c r="J276" s="28" t="e">
        <f t="shared" si="19"/>
        <v>#DIV/0!</v>
      </c>
    </row>
    <row r="277" spans="1:10" ht="98.25" customHeight="1">
      <c r="A277" s="70"/>
      <c r="B277" s="75"/>
      <c r="C277" s="71"/>
      <c r="D277" s="29" t="s">
        <v>190</v>
      </c>
      <c r="E277" s="18">
        <v>0</v>
      </c>
      <c r="F277" s="18">
        <v>0</v>
      </c>
      <c r="G277" s="18">
        <v>0</v>
      </c>
      <c r="H277" s="18">
        <v>0</v>
      </c>
      <c r="I277" s="28">
        <v>0</v>
      </c>
      <c r="J277" s="28" t="e">
        <f t="shared" si="19"/>
        <v>#DIV/0!</v>
      </c>
    </row>
    <row r="278" spans="1:10" ht="42" customHeight="1">
      <c r="A278" s="70"/>
      <c r="B278" s="75"/>
      <c r="C278" s="71"/>
      <c r="D278" s="18" t="s">
        <v>8</v>
      </c>
      <c r="E278" s="18">
        <v>0</v>
      </c>
      <c r="F278" s="18">
        <v>0</v>
      </c>
      <c r="G278" s="18">
        <v>0</v>
      </c>
      <c r="H278" s="18">
        <v>0</v>
      </c>
      <c r="I278" s="28">
        <v>0</v>
      </c>
      <c r="J278" s="28" t="e">
        <f t="shared" si="19"/>
        <v>#DIV/0!</v>
      </c>
    </row>
    <row r="279" spans="1:10" ht="56.25">
      <c r="A279" s="70"/>
      <c r="B279" s="75"/>
      <c r="C279" s="71"/>
      <c r="D279" s="18" t="s">
        <v>9</v>
      </c>
      <c r="E279" s="18">
        <v>0</v>
      </c>
      <c r="F279" s="18">
        <v>0</v>
      </c>
      <c r="G279" s="18">
        <v>0</v>
      </c>
      <c r="H279" s="18">
        <v>0</v>
      </c>
      <c r="I279" s="28">
        <v>0</v>
      </c>
      <c r="J279" s="28" t="e">
        <f t="shared" si="19"/>
        <v>#DIV/0!</v>
      </c>
    </row>
    <row r="280" spans="1:10" ht="18.75" customHeight="1">
      <c r="A280" s="70" t="s">
        <v>58</v>
      </c>
      <c r="B280" s="75" t="s">
        <v>59</v>
      </c>
      <c r="C280" s="71" t="s">
        <v>11</v>
      </c>
      <c r="D280" s="18" t="s">
        <v>5</v>
      </c>
      <c r="E280" s="18">
        <f>E281+E283+E285+E286</f>
        <v>509635.8</v>
      </c>
      <c r="F280" s="18">
        <f>F281+F283+F285+F286</f>
        <v>515760.2</v>
      </c>
      <c r="G280" s="18">
        <f>G281+G283+G285+G286</f>
        <v>364707.79999999993</v>
      </c>
      <c r="H280" s="18">
        <f>H281+H283+H285+H286</f>
        <v>364707.79999999993</v>
      </c>
      <c r="I280" s="28">
        <f>G280/E280*100</f>
        <v>71.56243733269915</v>
      </c>
      <c r="J280" s="28">
        <f t="shared" si="19"/>
        <v>70.7126684067518</v>
      </c>
    </row>
    <row r="281" spans="1:10" ht="30" customHeight="1">
      <c r="A281" s="70"/>
      <c r="B281" s="75"/>
      <c r="C281" s="71"/>
      <c r="D281" s="18" t="s">
        <v>6</v>
      </c>
      <c r="E281" s="34">
        <f aca="true" t="shared" si="24" ref="E281:H286">E295+E302+E309+E316+E330+E337+E344+E351</f>
        <v>503947.89999999997</v>
      </c>
      <c r="F281" s="34">
        <f t="shared" si="24"/>
        <v>507826.8</v>
      </c>
      <c r="G281" s="34">
        <f t="shared" si="24"/>
        <v>360715.69999999995</v>
      </c>
      <c r="H281" s="34">
        <f t="shared" si="24"/>
        <v>360715.69999999995</v>
      </c>
      <c r="I281" s="28">
        <f>G281/E281*100</f>
        <v>71.57797462793276</v>
      </c>
      <c r="J281" s="28">
        <f t="shared" si="19"/>
        <v>71.03124529859393</v>
      </c>
    </row>
    <row r="282" spans="1:10" ht="78.75" customHeight="1">
      <c r="A282" s="70"/>
      <c r="B282" s="75"/>
      <c r="C282" s="71"/>
      <c r="D282" s="29" t="s">
        <v>189</v>
      </c>
      <c r="E282" s="18">
        <f t="shared" si="24"/>
        <v>402.7</v>
      </c>
      <c r="F282" s="18">
        <f t="shared" si="24"/>
        <v>553.5</v>
      </c>
      <c r="G282" s="18">
        <f t="shared" si="24"/>
        <v>402.7</v>
      </c>
      <c r="H282" s="18">
        <f t="shared" si="24"/>
        <v>402.7</v>
      </c>
      <c r="I282" s="28">
        <f>G282/E282*100</f>
        <v>100</v>
      </c>
      <c r="J282" s="28">
        <f t="shared" si="19"/>
        <v>72.75519421860885</v>
      </c>
    </row>
    <row r="283" spans="1:10" ht="56.25">
      <c r="A283" s="70"/>
      <c r="B283" s="75"/>
      <c r="C283" s="71"/>
      <c r="D283" s="18" t="s">
        <v>7</v>
      </c>
      <c r="E283" s="18">
        <f t="shared" si="24"/>
        <v>5687.9</v>
      </c>
      <c r="F283" s="18">
        <f t="shared" si="24"/>
        <v>7933.4</v>
      </c>
      <c r="G283" s="18">
        <f t="shared" si="24"/>
        <v>3992.1</v>
      </c>
      <c r="H283" s="18">
        <f t="shared" si="24"/>
        <v>3992.1</v>
      </c>
      <c r="I283" s="28">
        <f>G283/E283*100</f>
        <v>70.1858330842666</v>
      </c>
      <c r="J283" s="28">
        <f t="shared" si="19"/>
        <v>50.32016537676154</v>
      </c>
    </row>
    <row r="284" spans="1:10" ht="97.5" customHeight="1">
      <c r="A284" s="70"/>
      <c r="B284" s="75"/>
      <c r="C284" s="71"/>
      <c r="D284" s="29" t="s">
        <v>190</v>
      </c>
      <c r="E284" s="18">
        <f t="shared" si="24"/>
        <v>5687.9</v>
      </c>
      <c r="F284" s="18">
        <f t="shared" si="24"/>
        <v>7933.4</v>
      </c>
      <c r="G284" s="18">
        <f t="shared" si="24"/>
        <v>3992.1</v>
      </c>
      <c r="H284" s="18">
        <f t="shared" si="24"/>
        <v>3992.1</v>
      </c>
      <c r="I284" s="28">
        <f>G284/E284*100</f>
        <v>70.1858330842666</v>
      </c>
      <c r="J284" s="28">
        <f t="shared" si="19"/>
        <v>50.32016537676154</v>
      </c>
    </row>
    <row r="285" spans="1:10" ht="44.25" customHeight="1">
      <c r="A285" s="70"/>
      <c r="B285" s="75"/>
      <c r="C285" s="71"/>
      <c r="D285" s="18" t="s">
        <v>8</v>
      </c>
      <c r="E285" s="18">
        <f t="shared" si="24"/>
        <v>0</v>
      </c>
      <c r="F285" s="18">
        <f t="shared" si="24"/>
        <v>0</v>
      </c>
      <c r="G285" s="18">
        <f t="shared" si="24"/>
        <v>0</v>
      </c>
      <c r="H285" s="18">
        <f>H299+H306+H313+H320+H334+H341+H348+H355</f>
        <v>0</v>
      </c>
      <c r="I285" s="28">
        <v>0</v>
      </c>
      <c r="J285" s="28" t="e">
        <f t="shared" si="19"/>
        <v>#DIV/0!</v>
      </c>
    </row>
    <row r="286" spans="1:10" ht="56.25">
      <c r="A286" s="70"/>
      <c r="B286" s="75"/>
      <c r="C286" s="71"/>
      <c r="D286" s="18" t="s">
        <v>9</v>
      </c>
      <c r="E286" s="18">
        <f t="shared" si="24"/>
        <v>0</v>
      </c>
      <c r="F286" s="18">
        <f t="shared" si="24"/>
        <v>0</v>
      </c>
      <c r="G286" s="18">
        <f t="shared" si="24"/>
        <v>0</v>
      </c>
      <c r="H286" s="18">
        <f>H300+H307+H314+H321+H335+H342+H349+H356</f>
        <v>0</v>
      </c>
      <c r="I286" s="28">
        <v>0</v>
      </c>
      <c r="J286" s="28" t="e">
        <f t="shared" si="19"/>
        <v>#DIV/0!</v>
      </c>
    </row>
    <row r="287" spans="1:10" ht="18.75">
      <c r="A287" s="70"/>
      <c r="B287" s="75"/>
      <c r="C287" s="71" t="s">
        <v>12</v>
      </c>
      <c r="D287" s="18" t="s">
        <v>5</v>
      </c>
      <c r="E287" s="18">
        <f>E288+E290+E292+E293</f>
        <v>110</v>
      </c>
      <c r="F287" s="18">
        <f>F288+F290+F292+F293</f>
        <v>110</v>
      </c>
      <c r="G287" s="18">
        <f>G288+G290+G292+G293</f>
        <v>0</v>
      </c>
      <c r="H287" s="18">
        <f>H288+H290+H292+H293</f>
        <v>0</v>
      </c>
      <c r="I287" s="28">
        <v>0</v>
      </c>
      <c r="J287" s="28">
        <f t="shared" si="19"/>
        <v>0</v>
      </c>
    </row>
    <row r="288" spans="1:10" ht="25.5" customHeight="1">
      <c r="A288" s="70"/>
      <c r="B288" s="75"/>
      <c r="C288" s="71"/>
      <c r="D288" s="18" t="s">
        <v>6</v>
      </c>
      <c r="E288" s="34">
        <f aca="true" t="shared" si="25" ref="E288:H293">E323</f>
        <v>7.3</v>
      </c>
      <c r="F288" s="34">
        <f t="shared" si="25"/>
        <v>7.3</v>
      </c>
      <c r="G288" s="34">
        <f t="shared" si="25"/>
        <v>0</v>
      </c>
      <c r="H288" s="34">
        <f t="shared" si="25"/>
        <v>0</v>
      </c>
      <c r="I288" s="28">
        <v>0</v>
      </c>
      <c r="J288" s="28">
        <f t="shared" si="19"/>
        <v>0</v>
      </c>
    </row>
    <row r="289" spans="1:10" ht="79.5" customHeight="1">
      <c r="A289" s="70"/>
      <c r="B289" s="75"/>
      <c r="C289" s="71"/>
      <c r="D289" s="29" t="s">
        <v>189</v>
      </c>
      <c r="E289" s="18">
        <f t="shared" si="25"/>
        <v>7.3</v>
      </c>
      <c r="F289" s="18">
        <f t="shared" si="25"/>
        <v>7.3</v>
      </c>
      <c r="G289" s="18">
        <f t="shared" si="25"/>
        <v>0</v>
      </c>
      <c r="H289" s="18">
        <f t="shared" si="25"/>
        <v>0</v>
      </c>
      <c r="I289" s="28">
        <v>0</v>
      </c>
      <c r="J289" s="28">
        <f t="shared" si="19"/>
        <v>0</v>
      </c>
    </row>
    <row r="290" spans="1:10" ht="56.25">
      <c r="A290" s="70"/>
      <c r="B290" s="75"/>
      <c r="C290" s="71"/>
      <c r="D290" s="18" t="s">
        <v>7</v>
      </c>
      <c r="E290" s="18">
        <f t="shared" si="25"/>
        <v>102.7</v>
      </c>
      <c r="F290" s="18">
        <f t="shared" si="25"/>
        <v>102.7</v>
      </c>
      <c r="G290" s="18">
        <f t="shared" si="25"/>
        <v>0</v>
      </c>
      <c r="H290" s="18">
        <f t="shared" si="25"/>
        <v>0</v>
      </c>
      <c r="I290" s="28">
        <v>0</v>
      </c>
      <c r="J290" s="28">
        <f t="shared" si="19"/>
        <v>0</v>
      </c>
    </row>
    <row r="291" spans="1:10" ht="94.5" customHeight="1">
      <c r="A291" s="70"/>
      <c r="B291" s="75"/>
      <c r="C291" s="71"/>
      <c r="D291" s="29" t="s">
        <v>190</v>
      </c>
      <c r="E291" s="18">
        <f t="shared" si="25"/>
        <v>102.7</v>
      </c>
      <c r="F291" s="18">
        <f t="shared" si="25"/>
        <v>102.7</v>
      </c>
      <c r="G291" s="18">
        <f t="shared" si="25"/>
        <v>0</v>
      </c>
      <c r="H291" s="18">
        <f t="shared" si="25"/>
        <v>0</v>
      </c>
      <c r="I291" s="28">
        <v>0</v>
      </c>
      <c r="J291" s="28">
        <f t="shared" si="19"/>
        <v>0</v>
      </c>
    </row>
    <row r="292" spans="1:10" ht="40.5" customHeight="1">
      <c r="A292" s="70"/>
      <c r="B292" s="75"/>
      <c r="C292" s="71"/>
      <c r="D292" s="18" t="s">
        <v>8</v>
      </c>
      <c r="E292" s="18">
        <f t="shared" si="25"/>
        <v>0</v>
      </c>
      <c r="F292" s="18">
        <f t="shared" si="25"/>
        <v>0</v>
      </c>
      <c r="G292" s="18">
        <f t="shared" si="25"/>
        <v>0</v>
      </c>
      <c r="H292" s="18">
        <f>H327</f>
        <v>0</v>
      </c>
      <c r="I292" s="28">
        <v>0</v>
      </c>
      <c r="J292" s="28" t="e">
        <f t="shared" si="19"/>
        <v>#DIV/0!</v>
      </c>
    </row>
    <row r="293" spans="1:10" ht="56.25">
      <c r="A293" s="70"/>
      <c r="B293" s="75"/>
      <c r="C293" s="71"/>
      <c r="D293" s="18" t="s">
        <v>9</v>
      </c>
      <c r="E293" s="18">
        <f t="shared" si="25"/>
        <v>0</v>
      </c>
      <c r="F293" s="18">
        <f t="shared" si="25"/>
        <v>0</v>
      </c>
      <c r="G293" s="18">
        <f t="shared" si="25"/>
        <v>0</v>
      </c>
      <c r="H293" s="18">
        <f>H328</f>
        <v>0</v>
      </c>
      <c r="I293" s="28">
        <v>0</v>
      </c>
      <c r="J293" s="28" t="e">
        <f t="shared" si="19"/>
        <v>#DIV/0!</v>
      </c>
    </row>
    <row r="294" spans="1:10" ht="18.75" customHeight="1">
      <c r="A294" s="70" t="s">
        <v>60</v>
      </c>
      <c r="B294" s="72" t="s">
        <v>61</v>
      </c>
      <c r="C294" s="71" t="s">
        <v>11</v>
      </c>
      <c r="D294" s="18" t="s">
        <v>5</v>
      </c>
      <c r="E294" s="18">
        <f>E295+E297+E299+E300</f>
        <v>2436.8</v>
      </c>
      <c r="F294" s="18">
        <f>F295+F297+F299+F300</f>
        <v>3418</v>
      </c>
      <c r="G294" s="18">
        <f>G295+G297+G299+G300</f>
        <v>1912.1</v>
      </c>
      <c r="H294" s="18">
        <f>H295+H297+H299+H300</f>
        <v>1912.1</v>
      </c>
      <c r="I294" s="28">
        <f>G294/E294*100</f>
        <v>78.46766250820748</v>
      </c>
      <c r="J294" s="28">
        <f t="shared" si="19"/>
        <v>55.94207138677589</v>
      </c>
    </row>
    <row r="295" spans="1:10" ht="33" customHeight="1">
      <c r="A295" s="70"/>
      <c r="B295" s="72"/>
      <c r="C295" s="71"/>
      <c r="D295" s="18" t="s">
        <v>6</v>
      </c>
      <c r="E295" s="18">
        <v>2436.8</v>
      </c>
      <c r="F295" s="18">
        <v>3418</v>
      </c>
      <c r="G295" s="18">
        <v>1912.1</v>
      </c>
      <c r="H295" s="18">
        <v>1912.1</v>
      </c>
      <c r="I295" s="28">
        <f>G295/E295*100</f>
        <v>78.46766250820748</v>
      </c>
      <c r="J295" s="28">
        <f t="shared" si="19"/>
        <v>55.94207138677589</v>
      </c>
    </row>
    <row r="296" spans="1:10" ht="76.5" customHeight="1">
      <c r="A296" s="70"/>
      <c r="B296" s="72"/>
      <c r="C296" s="71"/>
      <c r="D296" s="29" t="s">
        <v>189</v>
      </c>
      <c r="E296" s="18">
        <v>0</v>
      </c>
      <c r="F296" s="18">
        <v>0</v>
      </c>
      <c r="G296" s="18">
        <v>0</v>
      </c>
      <c r="H296" s="18">
        <v>0</v>
      </c>
      <c r="I296" s="28">
        <v>0</v>
      </c>
      <c r="J296" s="28" t="e">
        <f t="shared" si="19"/>
        <v>#DIV/0!</v>
      </c>
    </row>
    <row r="297" spans="1:10" ht="56.25">
      <c r="A297" s="70"/>
      <c r="B297" s="72"/>
      <c r="C297" s="71"/>
      <c r="D297" s="18" t="s">
        <v>7</v>
      </c>
      <c r="E297" s="18">
        <v>0</v>
      </c>
      <c r="F297" s="18">
        <v>0</v>
      </c>
      <c r="G297" s="18">
        <v>0</v>
      </c>
      <c r="H297" s="18">
        <v>0</v>
      </c>
      <c r="I297" s="28">
        <v>0</v>
      </c>
      <c r="J297" s="28" t="e">
        <f t="shared" si="19"/>
        <v>#DIV/0!</v>
      </c>
    </row>
    <row r="298" spans="1:10" ht="98.25" customHeight="1">
      <c r="A298" s="70"/>
      <c r="B298" s="72"/>
      <c r="C298" s="71"/>
      <c r="D298" s="29" t="s">
        <v>190</v>
      </c>
      <c r="E298" s="18">
        <v>0</v>
      </c>
      <c r="F298" s="18">
        <v>0</v>
      </c>
      <c r="G298" s="18">
        <v>0</v>
      </c>
      <c r="H298" s="18">
        <v>0</v>
      </c>
      <c r="I298" s="28">
        <v>0</v>
      </c>
      <c r="J298" s="28" t="e">
        <f t="shared" si="19"/>
        <v>#DIV/0!</v>
      </c>
    </row>
    <row r="299" spans="1:10" ht="44.25" customHeight="1">
      <c r="A299" s="70"/>
      <c r="B299" s="72"/>
      <c r="C299" s="71"/>
      <c r="D299" s="18" t="s">
        <v>8</v>
      </c>
      <c r="E299" s="18">
        <v>0</v>
      </c>
      <c r="F299" s="18">
        <v>0</v>
      </c>
      <c r="G299" s="18">
        <v>0</v>
      </c>
      <c r="H299" s="18">
        <v>0</v>
      </c>
      <c r="I299" s="28">
        <v>0</v>
      </c>
      <c r="J299" s="28" t="e">
        <f t="shared" si="19"/>
        <v>#DIV/0!</v>
      </c>
    </row>
    <row r="300" spans="1:10" ht="66.75" customHeight="1">
      <c r="A300" s="70"/>
      <c r="B300" s="72"/>
      <c r="C300" s="71"/>
      <c r="D300" s="18" t="s">
        <v>9</v>
      </c>
      <c r="E300" s="18">
        <v>0</v>
      </c>
      <c r="F300" s="18">
        <v>0</v>
      </c>
      <c r="G300" s="18">
        <v>0</v>
      </c>
      <c r="H300" s="18">
        <v>0</v>
      </c>
      <c r="I300" s="28">
        <v>0</v>
      </c>
      <c r="J300" s="28" t="e">
        <f t="shared" si="19"/>
        <v>#DIV/0!</v>
      </c>
    </row>
    <row r="301" spans="1:10" ht="18.75" customHeight="1">
      <c r="A301" s="70" t="s">
        <v>62</v>
      </c>
      <c r="B301" s="72" t="s">
        <v>63</v>
      </c>
      <c r="C301" s="71" t="s">
        <v>11</v>
      </c>
      <c r="D301" s="18" t="s">
        <v>5</v>
      </c>
      <c r="E301" s="18">
        <f>E302+E304+E306+E307</f>
        <v>800</v>
      </c>
      <c r="F301" s="18">
        <f>F302+F304+F306+F307</f>
        <v>800</v>
      </c>
      <c r="G301" s="18">
        <f>G302+G304+G306+G307</f>
        <v>725</v>
      </c>
      <c r="H301" s="18">
        <f>H302+H304+H306+H307</f>
        <v>725</v>
      </c>
      <c r="I301" s="28">
        <f>G301/E301*100</f>
        <v>90.625</v>
      </c>
      <c r="J301" s="28">
        <f t="shared" si="19"/>
        <v>90.625</v>
      </c>
    </row>
    <row r="302" spans="1:10" ht="27" customHeight="1">
      <c r="A302" s="70"/>
      <c r="B302" s="72"/>
      <c r="C302" s="71"/>
      <c r="D302" s="18" t="s">
        <v>6</v>
      </c>
      <c r="E302" s="18">
        <v>800</v>
      </c>
      <c r="F302" s="18">
        <v>800</v>
      </c>
      <c r="G302" s="18">
        <v>725</v>
      </c>
      <c r="H302" s="18">
        <v>725</v>
      </c>
      <c r="I302" s="28">
        <f>G302/E302*100</f>
        <v>90.625</v>
      </c>
      <c r="J302" s="28">
        <f t="shared" si="19"/>
        <v>90.625</v>
      </c>
    </row>
    <row r="303" spans="1:10" ht="77.25" customHeight="1">
      <c r="A303" s="70"/>
      <c r="B303" s="72"/>
      <c r="C303" s="71"/>
      <c r="D303" s="29" t="s">
        <v>189</v>
      </c>
      <c r="E303" s="18">
        <v>0</v>
      </c>
      <c r="F303" s="18">
        <v>0</v>
      </c>
      <c r="G303" s="18">
        <v>0</v>
      </c>
      <c r="H303" s="18">
        <v>0</v>
      </c>
      <c r="I303" s="28">
        <v>0</v>
      </c>
      <c r="J303" s="28" t="e">
        <f t="shared" si="19"/>
        <v>#DIV/0!</v>
      </c>
    </row>
    <row r="304" spans="1:10" ht="56.25">
      <c r="A304" s="70"/>
      <c r="B304" s="72"/>
      <c r="C304" s="71"/>
      <c r="D304" s="18" t="s">
        <v>7</v>
      </c>
      <c r="E304" s="18">
        <v>0</v>
      </c>
      <c r="F304" s="18">
        <v>0</v>
      </c>
      <c r="G304" s="18">
        <v>0</v>
      </c>
      <c r="H304" s="18">
        <v>0</v>
      </c>
      <c r="I304" s="28">
        <v>0</v>
      </c>
      <c r="J304" s="28" t="e">
        <f t="shared" si="19"/>
        <v>#DIV/0!</v>
      </c>
    </row>
    <row r="305" spans="1:10" ht="99.75" customHeight="1">
      <c r="A305" s="70"/>
      <c r="B305" s="72"/>
      <c r="C305" s="71"/>
      <c r="D305" s="29" t="s">
        <v>190</v>
      </c>
      <c r="E305" s="18">
        <v>0</v>
      </c>
      <c r="F305" s="18">
        <v>0</v>
      </c>
      <c r="G305" s="18">
        <v>0</v>
      </c>
      <c r="H305" s="18">
        <v>0</v>
      </c>
      <c r="I305" s="28">
        <v>0</v>
      </c>
      <c r="J305" s="28" t="e">
        <f t="shared" si="19"/>
        <v>#DIV/0!</v>
      </c>
    </row>
    <row r="306" spans="1:10" ht="45.75" customHeight="1">
      <c r="A306" s="70"/>
      <c r="B306" s="72"/>
      <c r="C306" s="71"/>
      <c r="D306" s="18" t="s">
        <v>8</v>
      </c>
      <c r="E306" s="18">
        <v>0</v>
      </c>
      <c r="F306" s="18">
        <v>0</v>
      </c>
      <c r="G306" s="18">
        <v>0</v>
      </c>
      <c r="H306" s="18">
        <v>0</v>
      </c>
      <c r="I306" s="28">
        <v>0</v>
      </c>
      <c r="J306" s="28" t="e">
        <f aca="true" t="shared" si="26" ref="J306:J369">H306/F306*100</f>
        <v>#DIV/0!</v>
      </c>
    </row>
    <row r="307" spans="1:10" ht="62.25" customHeight="1">
      <c r="A307" s="70"/>
      <c r="B307" s="72"/>
      <c r="C307" s="71"/>
      <c r="D307" s="18" t="s">
        <v>9</v>
      </c>
      <c r="E307" s="18">
        <v>0</v>
      </c>
      <c r="F307" s="18">
        <v>0</v>
      </c>
      <c r="G307" s="18">
        <v>0</v>
      </c>
      <c r="H307" s="18">
        <v>0</v>
      </c>
      <c r="I307" s="28">
        <v>0</v>
      </c>
      <c r="J307" s="28" t="e">
        <f t="shared" si="26"/>
        <v>#DIV/0!</v>
      </c>
    </row>
    <row r="308" spans="1:10" ht="18.75" customHeight="1">
      <c r="A308" s="70" t="s">
        <v>64</v>
      </c>
      <c r="B308" s="72" t="s">
        <v>65</v>
      </c>
      <c r="C308" s="71" t="s">
        <v>11</v>
      </c>
      <c r="D308" s="18" t="s">
        <v>5</v>
      </c>
      <c r="E308" s="18">
        <f>E309+E311+E313+E314</f>
        <v>14377.8</v>
      </c>
      <c r="F308" s="18">
        <f>F309+F311+F313+F314</f>
        <v>15877.8</v>
      </c>
      <c r="G308" s="18">
        <f>G309+G311+G313+G314</f>
        <v>14377.8</v>
      </c>
      <c r="H308" s="18">
        <f>H309+H311+H313+H314</f>
        <v>14377.8</v>
      </c>
      <c r="I308" s="28">
        <f>G308/E308*100</f>
        <v>100</v>
      </c>
      <c r="J308" s="28">
        <f t="shared" si="26"/>
        <v>90.55284737180213</v>
      </c>
    </row>
    <row r="309" spans="1:10" ht="27.75" customHeight="1">
      <c r="A309" s="70"/>
      <c r="B309" s="72"/>
      <c r="C309" s="71"/>
      <c r="D309" s="18" t="s">
        <v>6</v>
      </c>
      <c r="E309" s="18">
        <v>14377.8</v>
      </c>
      <c r="F309" s="18">
        <v>15877.8</v>
      </c>
      <c r="G309" s="18">
        <v>14377.8</v>
      </c>
      <c r="H309" s="18">
        <v>14377.8</v>
      </c>
      <c r="I309" s="28">
        <f>G309/E309*100</f>
        <v>100</v>
      </c>
      <c r="J309" s="28">
        <f t="shared" si="26"/>
        <v>90.55284737180213</v>
      </c>
    </row>
    <row r="310" spans="1:10" ht="77.25" customHeight="1">
      <c r="A310" s="70"/>
      <c r="B310" s="72"/>
      <c r="C310" s="71"/>
      <c r="D310" s="29" t="s">
        <v>189</v>
      </c>
      <c r="E310" s="18">
        <v>0</v>
      </c>
      <c r="F310" s="18">
        <v>0</v>
      </c>
      <c r="G310" s="18">
        <v>0</v>
      </c>
      <c r="H310" s="18">
        <v>0</v>
      </c>
      <c r="I310" s="28">
        <v>0</v>
      </c>
      <c r="J310" s="28" t="e">
        <f t="shared" si="26"/>
        <v>#DIV/0!</v>
      </c>
    </row>
    <row r="311" spans="1:10" ht="56.25">
      <c r="A311" s="70"/>
      <c r="B311" s="72"/>
      <c r="C311" s="71"/>
      <c r="D311" s="18" t="s">
        <v>7</v>
      </c>
      <c r="E311" s="18">
        <v>0</v>
      </c>
      <c r="F311" s="18">
        <v>0</v>
      </c>
      <c r="G311" s="18">
        <v>0</v>
      </c>
      <c r="H311" s="18">
        <v>0</v>
      </c>
      <c r="I311" s="28">
        <v>0</v>
      </c>
      <c r="J311" s="28" t="e">
        <f t="shared" si="26"/>
        <v>#DIV/0!</v>
      </c>
    </row>
    <row r="312" spans="1:10" ht="93" customHeight="1">
      <c r="A312" s="70"/>
      <c r="B312" s="72"/>
      <c r="C312" s="71"/>
      <c r="D312" s="29" t="s">
        <v>190</v>
      </c>
      <c r="E312" s="18">
        <v>0</v>
      </c>
      <c r="F312" s="18">
        <v>0</v>
      </c>
      <c r="G312" s="18">
        <v>0</v>
      </c>
      <c r="H312" s="18">
        <v>0</v>
      </c>
      <c r="I312" s="28">
        <v>0</v>
      </c>
      <c r="J312" s="28" t="e">
        <f t="shared" si="26"/>
        <v>#DIV/0!</v>
      </c>
    </row>
    <row r="313" spans="1:10" ht="42" customHeight="1">
      <c r="A313" s="70"/>
      <c r="B313" s="72"/>
      <c r="C313" s="71"/>
      <c r="D313" s="18" t="s">
        <v>8</v>
      </c>
      <c r="E313" s="18">
        <v>0</v>
      </c>
      <c r="F313" s="18">
        <v>0</v>
      </c>
      <c r="G313" s="18">
        <v>0</v>
      </c>
      <c r="H313" s="18">
        <v>0</v>
      </c>
      <c r="I313" s="28">
        <v>0</v>
      </c>
      <c r="J313" s="28" t="e">
        <f t="shared" si="26"/>
        <v>#DIV/0!</v>
      </c>
    </row>
    <row r="314" spans="1:10" ht="112.5" customHeight="1">
      <c r="A314" s="70"/>
      <c r="B314" s="72"/>
      <c r="C314" s="71"/>
      <c r="D314" s="18" t="s">
        <v>9</v>
      </c>
      <c r="E314" s="18">
        <v>0</v>
      </c>
      <c r="F314" s="18">
        <v>0</v>
      </c>
      <c r="G314" s="18">
        <v>0</v>
      </c>
      <c r="H314" s="18">
        <v>0</v>
      </c>
      <c r="I314" s="28">
        <v>0</v>
      </c>
      <c r="J314" s="28" t="e">
        <f t="shared" si="26"/>
        <v>#DIV/0!</v>
      </c>
    </row>
    <row r="315" spans="1:10" s="6" customFormat="1" ht="18.75" customHeight="1">
      <c r="A315" s="70" t="s">
        <v>66</v>
      </c>
      <c r="B315" s="75" t="s">
        <v>67</v>
      </c>
      <c r="C315" s="71" t="s">
        <v>11</v>
      </c>
      <c r="D315" s="18" t="s">
        <v>5</v>
      </c>
      <c r="E315" s="18">
        <f>E316+E318+E320+E321</f>
        <v>6090.599999999999</v>
      </c>
      <c r="F315" s="18">
        <f>F316+F318+F320+F321</f>
        <v>6090.599999999999</v>
      </c>
      <c r="G315" s="18">
        <f>G316+G318+G320+G321</f>
        <v>4394.8</v>
      </c>
      <c r="H315" s="18">
        <f>H316+H318+H320+H321</f>
        <v>4394.8</v>
      </c>
      <c r="I315" s="28">
        <f>G315/E315*100</f>
        <v>72.15709453912588</v>
      </c>
      <c r="J315" s="28">
        <f t="shared" si="26"/>
        <v>72.15709453912588</v>
      </c>
    </row>
    <row r="316" spans="1:10" s="6" customFormat="1" ht="27.75" customHeight="1">
      <c r="A316" s="70"/>
      <c r="B316" s="75"/>
      <c r="C316" s="71"/>
      <c r="D316" s="18" t="s">
        <v>6</v>
      </c>
      <c r="E316" s="18">
        <v>402.7</v>
      </c>
      <c r="F316" s="18">
        <v>402.7</v>
      </c>
      <c r="G316" s="18">
        <v>402.7</v>
      </c>
      <c r="H316" s="18">
        <v>402.7</v>
      </c>
      <c r="I316" s="28">
        <v>0</v>
      </c>
      <c r="J316" s="28">
        <f t="shared" si="26"/>
        <v>100</v>
      </c>
    </row>
    <row r="317" spans="1:10" s="6" customFormat="1" ht="79.5" customHeight="1">
      <c r="A317" s="70"/>
      <c r="B317" s="75"/>
      <c r="C317" s="71"/>
      <c r="D317" s="29" t="s">
        <v>189</v>
      </c>
      <c r="E317" s="18">
        <v>402.7</v>
      </c>
      <c r="F317" s="18">
        <v>402.7</v>
      </c>
      <c r="G317" s="18">
        <v>402.7</v>
      </c>
      <c r="H317" s="18">
        <v>402.7</v>
      </c>
      <c r="I317" s="28">
        <v>0</v>
      </c>
      <c r="J317" s="28">
        <f t="shared" si="26"/>
        <v>100</v>
      </c>
    </row>
    <row r="318" spans="1:10" s="6" customFormat="1" ht="56.25">
      <c r="A318" s="70"/>
      <c r="B318" s="75"/>
      <c r="C318" s="71"/>
      <c r="D318" s="18" t="s">
        <v>7</v>
      </c>
      <c r="E318" s="18">
        <v>5687.9</v>
      </c>
      <c r="F318" s="18">
        <v>5687.9</v>
      </c>
      <c r="G318" s="18">
        <v>3992.1</v>
      </c>
      <c r="H318" s="18">
        <v>3992.1</v>
      </c>
      <c r="I318" s="28">
        <f>G318/E318*100</f>
        <v>70.1858330842666</v>
      </c>
      <c r="J318" s="28">
        <f t="shared" si="26"/>
        <v>70.1858330842666</v>
      </c>
    </row>
    <row r="319" spans="1:10" s="6" customFormat="1" ht="100.5" customHeight="1">
      <c r="A319" s="70"/>
      <c r="B319" s="75"/>
      <c r="C319" s="71"/>
      <c r="D319" s="29" t="s">
        <v>190</v>
      </c>
      <c r="E319" s="18">
        <v>5687.9</v>
      </c>
      <c r="F319" s="18">
        <v>5687.9</v>
      </c>
      <c r="G319" s="18">
        <v>3992.1</v>
      </c>
      <c r="H319" s="18">
        <v>3992.1</v>
      </c>
      <c r="I319" s="28">
        <f>G319/E319*100</f>
        <v>70.1858330842666</v>
      </c>
      <c r="J319" s="28">
        <f t="shared" si="26"/>
        <v>70.1858330842666</v>
      </c>
    </row>
    <row r="320" spans="1:10" s="6" customFormat="1" ht="56.25">
      <c r="A320" s="70"/>
      <c r="B320" s="75"/>
      <c r="C320" s="71"/>
      <c r="D320" s="18" t="s">
        <v>8</v>
      </c>
      <c r="E320" s="18">
        <v>0</v>
      </c>
      <c r="F320" s="18">
        <v>0</v>
      </c>
      <c r="G320" s="18">
        <v>0</v>
      </c>
      <c r="H320" s="18">
        <v>0</v>
      </c>
      <c r="I320" s="28">
        <v>0</v>
      </c>
      <c r="J320" s="28" t="e">
        <f t="shared" si="26"/>
        <v>#DIV/0!</v>
      </c>
    </row>
    <row r="321" spans="1:10" s="6" customFormat="1" ht="63.75" customHeight="1">
      <c r="A321" s="70"/>
      <c r="B321" s="75"/>
      <c r="C321" s="71"/>
      <c r="D321" s="18" t="s">
        <v>9</v>
      </c>
      <c r="E321" s="18">
        <v>0</v>
      </c>
      <c r="F321" s="18">
        <v>0</v>
      </c>
      <c r="G321" s="18">
        <v>0</v>
      </c>
      <c r="H321" s="18">
        <v>0</v>
      </c>
      <c r="I321" s="28">
        <v>0</v>
      </c>
      <c r="J321" s="28" t="e">
        <f t="shared" si="26"/>
        <v>#DIV/0!</v>
      </c>
    </row>
    <row r="322" spans="1:10" s="6" customFormat="1" ht="18.75" customHeight="1">
      <c r="A322" s="83"/>
      <c r="B322" s="75"/>
      <c r="C322" s="71" t="s">
        <v>12</v>
      </c>
      <c r="D322" s="18" t="s">
        <v>5</v>
      </c>
      <c r="E322" s="18">
        <f>E323+E325+E327+E328</f>
        <v>110</v>
      </c>
      <c r="F322" s="18">
        <f>F323+F325+F327+F328</f>
        <v>110</v>
      </c>
      <c r="G322" s="18">
        <f>G323+G325+G327+G328</f>
        <v>0</v>
      </c>
      <c r="H322" s="18">
        <f>H323+H325+H327+H328</f>
        <v>0</v>
      </c>
      <c r="I322" s="28">
        <v>0</v>
      </c>
      <c r="J322" s="28">
        <f t="shared" si="26"/>
        <v>0</v>
      </c>
    </row>
    <row r="323" spans="1:10" s="6" customFormat="1" ht="27.75" customHeight="1">
      <c r="A323" s="83"/>
      <c r="B323" s="75"/>
      <c r="C323" s="71"/>
      <c r="D323" s="18" t="s">
        <v>6</v>
      </c>
      <c r="E323" s="18">
        <v>7.3</v>
      </c>
      <c r="F323" s="18">
        <v>7.3</v>
      </c>
      <c r="G323" s="18">
        <v>0</v>
      </c>
      <c r="H323" s="18">
        <v>0</v>
      </c>
      <c r="I323" s="28">
        <v>0</v>
      </c>
      <c r="J323" s="28">
        <f t="shared" si="26"/>
        <v>0</v>
      </c>
    </row>
    <row r="324" spans="1:10" s="6" customFormat="1" ht="77.25" customHeight="1">
      <c r="A324" s="83"/>
      <c r="B324" s="75"/>
      <c r="C324" s="71"/>
      <c r="D324" s="29" t="s">
        <v>189</v>
      </c>
      <c r="E324" s="18">
        <v>7.3</v>
      </c>
      <c r="F324" s="18">
        <v>7.3</v>
      </c>
      <c r="G324" s="18">
        <v>0</v>
      </c>
      <c r="H324" s="18">
        <v>0</v>
      </c>
      <c r="I324" s="28">
        <v>0</v>
      </c>
      <c r="J324" s="28">
        <f t="shared" si="26"/>
        <v>0</v>
      </c>
    </row>
    <row r="325" spans="1:10" s="6" customFormat="1" ht="56.25">
      <c r="A325" s="83"/>
      <c r="B325" s="75"/>
      <c r="C325" s="71"/>
      <c r="D325" s="18" t="s">
        <v>7</v>
      </c>
      <c r="E325" s="18">
        <v>102.7</v>
      </c>
      <c r="F325" s="18">
        <v>102.7</v>
      </c>
      <c r="G325" s="18">
        <v>0</v>
      </c>
      <c r="H325" s="18">
        <v>0</v>
      </c>
      <c r="I325" s="28">
        <v>0</v>
      </c>
      <c r="J325" s="28">
        <f t="shared" si="26"/>
        <v>0</v>
      </c>
    </row>
    <row r="326" spans="1:10" s="6" customFormat="1" ht="101.25" customHeight="1">
      <c r="A326" s="83"/>
      <c r="B326" s="75"/>
      <c r="C326" s="71"/>
      <c r="D326" s="29" t="s">
        <v>190</v>
      </c>
      <c r="E326" s="18">
        <v>102.7</v>
      </c>
      <c r="F326" s="18">
        <v>102.7</v>
      </c>
      <c r="G326" s="18">
        <v>0</v>
      </c>
      <c r="H326" s="18">
        <v>0</v>
      </c>
      <c r="I326" s="28">
        <v>0</v>
      </c>
      <c r="J326" s="28">
        <f t="shared" si="26"/>
        <v>0</v>
      </c>
    </row>
    <row r="327" spans="1:10" s="6" customFormat="1" ht="51" customHeight="1">
      <c r="A327" s="83"/>
      <c r="B327" s="75"/>
      <c r="C327" s="71"/>
      <c r="D327" s="18" t="s">
        <v>8</v>
      </c>
      <c r="E327" s="18">
        <v>0</v>
      </c>
      <c r="F327" s="18">
        <v>0</v>
      </c>
      <c r="G327" s="18">
        <v>0</v>
      </c>
      <c r="H327" s="18">
        <v>0</v>
      </c>
      <c r="I327" s="28">
        <v>0</v>
      </c>
      <c r="J327" s="28" t="e">
        <f t="shared" si="26"/>
        <v>#DIV/0!</v>
      </c>
    </row>
    <row r="328" spans="1:10" s="6" customFormat="1" ht="56.25">
      <c r="A328" s="83"/>
      <c r="B328" s="75"/>
      <c r="C328" s="71"/>
      <c r="D328" s="18" t="s">
        <v>9</v>
      </c>
      <c r="E328" s="18">
        <v>0</v>
      </c>
      <c r="F328" s="18">
        <v>0</v>
      </c>
      <c r="G328" s="18">
        <v>0</v>
      </c>
      <c r="H328" s="18">
        <v>0</v>
      </c>
      <c r="I328" s="28">
        <v>0</v>
      </c>
      <c r="J328" s="28" t="e">
        <f t="shared" si="26"/>
        <v>#DIV/0!</v>
      </c>
    </row>
    <row r="329" spans="1:10" ht="18.75" customHeight="1">
      <c r="A329" s="70" t="s">
        <v>68</v>
      </c>
      <c r="B329" s="72" t="s">
        <v>69</v>
      </c>
      <c r="C329" s="71" t="s">
        <v>11</v>
      </c>
      <c r="D329" s="18" t="s">
        <v>5</v>
      </c>
      <c r="E329" s="18">
        <f>E330+E332+E334+E335</f>
        <v>483323.39999999997</v>
      </c>
      <c r="F329" s="18">
        <f>F330+F332+F334+F335</f>
        <v>484721.1</v>
      </c>
      <c r="G329" s="18">
        <f>G330+G332+G334+G335</f>
        <v>341857.6</v>
      </c>
      <c r="H329" s="18">
        <f>H330+H332+H334+H335</f>
        <v>341857.6</v>
      </c>
      <c r="I329" s="28">
        <f>G329/E329*100</f>
        <v>70.73061225672086</v>
      </c>
      <c r="J329" s="28">
        <f t="shared" si="26"/>
        <v>70.52665955742384</v>
      </c>
    </row>
    <row r="330" spans="1:10" ht="30.75" customHeight="1">
      <c r="A330" s="70"/>
      <c r="B330" s="72"/>
      <c r="C330" s="71"/>
      <c r="D330" s="18" t="s">
        <v>6</v>
      </c>
      <c r="E330" s="18">
        <f>483339.1-15.7</f>
        <v>483323.39999999997</v>
      </c>
      <c r="F330" s="18">
        <v>484721.1</v>
      </c>
      <c r="G330" s="18">
        <v>341857.6</v>
      </c>
      <c r="H330" s="18">
        <v>341857.6</v>
      </c>
      <c r="I330" s="28">
        <f>G330/E330*100</f>
        <v>70.73061225672086</v>
      </c>
      <c r="J330" s="28">
        <f t="shared" si="26"/>
        <v>70.52665955742384</v>
      </c>
    </row>
    <row r="331" spans="1:10" ht="72.75" customHeight="1">
      <c r="A331" s="70"/>
      <c r="B331" s="72"/>
      <c r="C331" s="71"/>
      <c r="D331" s="29" t="s">
        <v>189</v>
      </c>
      <c r="E331" s="18">
        <v>0</v>
      </c>
      <c r="F331" s="18">
        <v>0</v>
      </c>
      <c r="G331" s="18">
        <v>0</v>
      </c>
      <c r="H331" s="18">
        <v>0</v>
      </c>
      <c r="I331" s="28">
        <v>0</v>
      </c>
      <c r="J331" s="28" t="e">
        <f t="shared" si="26"/>
        <v>#DIV/0!</v>
      </c>
    </row>
    <row r="332" spans="1:10" ht="56.25">
      <c r="A332" s="70"/>
      <c r="B332" s="72"/>
      <c r="C332" s="71"/>
      <c r="D332" s="18" t="s">
        <v>7</v>
      </c>
      <c r="E332" s="18">
        <v>0</v>
      </c>
      <c r="F332" s="18">
        <v>0</v>
      </c>
      <c r="G332" s="18">
        <v>0</v>
      </c>
      <c r="H332" s="18">
        <v>0</v>
      </c>
      <c r="I332" s="28">
        <v>0</v>
      </c>
      <c r="J332" s="28" t="e">
        <f t="shared" si="26"/>
        <v>#DIV/0!</v>
      </c>
    </row>
    <row r="333" spans="1:10" ht="95.25" customHeight="1">
      <c r="A333" s="70"/>
      <c r="B333" s="72"/>
      <c r="C333" s="71"/>
      <c r="D333" s="29" t="s">
        <v>190</v>
      </c>
      <c r="E333" s="18">
        <v>0</v>
      </c>
      <c r="F333" s="18">
        <v>0</v>
      </c>
      <c r="G333" s="18">
        <v>0</v>
      </c>
      <c r="H333" s="18">
        <v>0</v>
      </c>
      <c r="I333" s="28">
        <v>0</v>
      </c>
      <c r="J333" s="28" t="e">
        <f t="shared" si="26"/>
        <v>#DIV/0!</v>
      </c>
    </row>
    <row r="334" spans="1:10" ht="56.25">
      <c r="A334" s="70"/>
      <c r="B334" s="72"/>
      <c r="C334" s="71"/>
      <c r="D334" s="18" t="s">
        <v>8</v>
      </c>
      <c r="E334" s="18">
        <v>0</v>
      </c>
      <c r="F334" s="18">
        <v>0</v>
      </c>
      <c r="G334" s="18">
        <v>0</v>
      </c>
      <c r="H334" s="18">
        <v>0</v>
      </c>
      <c r="I334" s="28">
        <v>0</v>
      </c>
      <c r="J334" s="28" t="e">
        <f t="shared" si="26"/>
        <v>#DIV/0!</v>
      </c>
    </row>
    <row r="335" spans="1:10" ht="65.25" customHeight="1">
      <c r="A335" s="70"/>
      <c r="B335" s="72"/>
      <c r="C335" s="71"/>
      <c r="D335" s="18" t="s">
        <v>9</v>
      </c>
      <c r="E335" s="18">
        <v>0</v>
      </c>
      <c r="F335" s="18">
        <v>0</v>
      </c>
      <c r="G335" s="18">
        <v>0</v>
      </c>
      <c r="H335" s="18">
        <v>0</v>
      </c>
      <c r="I335" s="28">
        <v>0</v>
      </c>
      <c r="J335" s="28" t="e">
        <f t="shared" si="26"/>
        <v>#DIV/0!</v>
      </c>
    </row>
    <row r="336" spans="1:10" ht="18.75" customHeight="1">
      <c r="A336" s="70" t="s">
        <v>70</v>
      </c>
      <c r="B336" s="72" t="s">
        <v>71</v>
      </c>
      <c r="C336" s="71" t="s">
        <v>11</v>
      </c>
      <c r="D336" s="18" t="s">
        <v>5</v>
      </c>
      <c r="E336" s="18">
        <f>E337+E339+E341+E342</f>
        <v>132.5</v>
      </c>
      <c r="F336" s="18">
        <f>F337+F339+F341+F342</f>
        <v>132.5</v>
      </c>
      <c r="G336" s="18">
        <f>G337+G339+G341+G342</f>
        <v>93.5</v>
      </c>
      <c r="H336" s="18">
        <f>H337+H339+H341+H342</f>
        <v>93.5</v>
      </c>
      <c r="I336" s="28">
        <f>G336/E336*100</f>
        <v>70.56603773584905</v>
      </c>
      <c r="J336" s="28">
        <f t="shared" si="26"/>
        <v>70.56603773584905</v>
      </c>
    </row>
    <row r="337" spans="1:10" ht="26.25" customHeight="1">
      <c r="A337" s="70"/>
      <c r="B337" s="72"/>
      <c r="C337" s="71"/>
      <c r="D337" s="18" t="s">
        <v>6</v>
      </c>
      <c r="E337" s="18">
        <v>132.5</v>
      </c>
      <c r="F337" s="18">
        <v>132.5</v>
      </c>
      <c r="G337" s="18">
        <v>93.5</v>
      </c>
      <c r="H337" s="18">
        <v>93.5</v>
      </c>
      <c r="I337" s="28">
        <f>G337/E337*100</f>
        <v>70.56603773584905</v>
      </c>
      <c r="J337" s="28">
        <f t="shared" si="26"/>
        <v>70.56603773584905</v>
      </c>
    </row>
    <row r="338" spans="1:10" ht="74.25" customHeight="1">
      <c r="A338" s="70"/>
      <c r="B338" s="72"/>
      <c r="C338" s="71"/>
      <c r="D338" s="29" t="s">
        <v>189</v>
      </c>
      <c r="E338" s="18">
        <v>0</v>
      </c>
      <c r="F338" s="18">
        <v>0</v>
      </c>
      <c r="G338" s="18">
        <v>0</v>
      </c>
      <c r="H338" s="18">
        <v>0</v>
      </c>
      <c r="I338" s="28">
        <v>0</v>
      </c>
      <c r="J338" s="28" t="e">
        <f t="shared" si="26"/>
        <v>#DIV/0!</v>
      </c>
    </row>
    <row r="339" spans="1:10" ht="65.25" customHeight="1">
      <c r="A339" s="70"/>
      <c r="B339" s="72"/>
      <c r="C339" s="71"/>
      <c r="D339" s="18" t="s">
        <v>7</v>
      </c>
      <c r="E339" s="18">
        <v>0</v>
      </c>
      <c r="F339" s="18">
        <v>0</v>
      </c>
      <c r="G339" s="18">
        <v>0</v>
      </c>
      <c r="H339" s="18">
        <v>0</v>
      </c>
      <c r="I339" s="28">
        <v>0</v>
      </c>
      <c r="J339" s="28" t="e">
        <f t="shared" si="26"/>
        <v>#DIV/0!</v>
      </c>
    </row>
    <row r="340" spans="1:10" ht="101.25" customHeight="1">
      <c r="A340" s="70"/>
      <c r="B340" s="72"/>
      <c r="C340" s="71"/>
      <c r="D340" s="29" t="s">
        <v>190</v>
      </c>
      <c r="E340" s="18">
        <v>0</v>
      </c>
      <c r="F340" s="18">
        <v>0</v>
      </c>
      <c r="G340" s="18">
        <v>0</v>
      </c>
      <c r="H340" s="18">
        <v>0</v>
      </c>
      <c r="I340" s="28">
        <v>0</v>
      </c>
      <c r="J340" s="28" t="e">
        <f t="shared" si="26"/>
        <v>#DIV/0!</v>
      </c>
    </row>
    <row r="341" spans="1:10" ht="45.75" customHeight="1">
      <c r="A341" s="70"/>
      <c r="B341" s="72"/>
      <c r="C341" s="71"/>
      <c r="D341" s="18" t="s">
        <v>8</v>
      </c>
      <c r="E341" s="18">
        <v>0</v>
      </c>
      <c r="F341" s="18">
        <v>0</v>
      </c>
      <c r="G341" s="18">
        <v>0</v>
      </c>
      <c r="H341" s="18">
        <v>0</v>
      </c>
      <c r="I341" s="28">
        <v>0</v>
      </c>
      <c r="J341" s="28" t="e">
        <f t="shared" si="26"/>
        <v>#DIV/0!</v>
      </c>
    </row>
    <row r="342" spans="1:10" ht="56.25">
      <c r="A342" s="70"/>
      <c r="B342" s="72"/>
      <c r="C342" s="71"/>
      <c r="D342" s="18" t="s">
        <v>9</v>
      </c>
      <c r="E342" s="18">
        <v>0</v>
      </c>
      <c r="F342" s="18">
        <v>0</v>
      </c>
      <c r="G342" s="18">
        <v>0</v>
      </c>
      <c r="H342" s="18">
        <v>0</v>
      </c>
      <c r="I342" s="28">
        <v>0</v>
      </c>
      <c r="J342" s="28" t="e">
        <f t="shared" si="26"/>
        <v>#DIV/0!</v>
      </c>
    </row>
    <row r="343" spans="1:10" ht="18.75" customHeight="1">
      <c r="A343" s="70" t="s">
        <v>72</v>
      </c>
      <c r="B343" s="72" t="s">
        <v>73</v>
      </c>
      <c r="C343" s="71" t="s">
        <v>11</v>
      </c>
      <c r="D343" s="18" t="s">
        <v>5</v>
      </c>
      <c r="E343" s="18">
        <f>E344+E346+E348+E349</f>
        <v>2323.9</v>
      </c>
      <c r="F343" s="18">
        <f>F344+F346+F348+F349</f>
        <v>2323.9</v>
      </c>
      <c r="G343" s="18">
        <f>G344+G346+G348+G349</f>
        <v>1347</v>
      </c>
      <c r="H343" s="18">
        <f>H344+H346+H348+H349</f>
        <v>1347</v>
      </c>
      <c r="I343" s="28">
        <f>G343/E343*100</f>
        <v>57.96290718189251</v>
      </c>
      <c r="J343" s="28">
        <f t="shared" si="26"/>
        <v>57.96290718189251</v>
      </c>
    </row>
    <row r="344" spans="1:10" ht="27" customHeight="1">
      <c r="A344" s="70"/>
      <c r="B344" s="72"/>
      <c r="C344" s="71"/>
      <c r="D344" s="18" t="s">
        <v>6</v>
      </c>
      <c r="E344" s="18">
        <v>2323.9</v>
      </c>
      <c r="F344" s="18">
        <v>2323.9</v>
      </c>
      <c r="G344" s="18">
        <v>1347</v>
      </c>
      <c r="H344" s="18">
        <v>1347</v>
      </c>
      <c r="I344" s="28">
        <f>G344/E344*100</f>
        <v>57.96290718189251</v>
      </c>
      <c r="J344" s="28">
        <f t="shared" si="26"/>
        <v>57.96290718189251</v>
      </c>
    </row>
    <row r="345" spans="1:10" ht="72" customHeight="1">
      <c r="A345" s="70"/>
      <c r="B345" s="72"/>
      <c r="C345" s="71"/>
      <c r="D345" s="29" t="s">
        <v>189</v>
      </c>
      <c r="E345" s="18">
        <v>0</v>
      </c>
      <c r="F345" s="18">
        <v>0</v>
      </c>
      <c r="G345" s="18">
        <v>0</v>
      </c>
      <c r="H345" s="18">
        <v>0</v>
      </c>
      <c r="I345" s="28">
        <v>0</v>
      </c>
      <c r="J345" s="28" t="e">
        <f t="shared" si="26"/>
        <v>#DIV/0!</v>
      </c>
    </row>
    <row r="346" spans="1:10" ht="56.25">
      <c r="A346" s="70"/>
      <c r="B346" s="72"/>
      <c r="C346" s="71"/>
      <c r="D346" s="18" t="s">
        <v>7</v>
      </c>
      <c r="E346" s="18">
        <v>0</v>
      </c>
      <c r="F346" s="18">
        <v>0</v>
      </c>
      <c r="G346" s="18">
        <v>0</v>
      </c>
      <c r="H346" s="18">
        <v>0</v>
      </c>
      <c r="I346" s="28">
        <v>0</v>
      </c>
      <c r="J346" s="28" t="e">
        <f t="shared" si="26"/>
        <v>#DIV/0!</v>
      </c>
    </row>
    <row r="347" spans="1:10" ht="96.75" customHeight="1">
      <c r="A347" s="70"/>
      <c r="B347" s="72"/>
      <c r="C347" s="71"/>
      <c r="D347" s="29" t="s">
        <v>190</v>
      </c>
      <c r="E347" s="18">
        <v>0</v>
      </c>
      <c r="F347" s="18">
        <v>0</v>
      </c>
      <c r="G347" s="18">
        <v>0</v>
      </c>
      <c r="H347" s="18">
        <v>0</v>
      </c>
      <c r="I347" s="28">
        <v>0</v>
      </c>
      <c r="J347" s="28" t="e">
        <f t="shared" si="26"/>
        <v>#DIV/0!</v>
      </c>
    </row>
    <row r="348" spans="1:10" ht="46.5" customHeight="1">
      <c r="A348" s="70"/>
      <c r="B348" s="72"/>
      <c r="C348" s="71"/>
      <c r="D348" s="18" t="s">
        <v>8</v>
      </c>
      <c r="E348" s="18">
        <v>0</v>
      </c>
      <c r="F348" s="18">
        <v>0</v>
      </c>
      <c r="G348" s="18">
        <v>0</v>
      </c>
      <c r="H348" s="18">
        <v>0</v>
      </c>
      <c r="I348" s="28">
        <v>0</v>
      </c>
      <c r="J348" s="28" t="e">
        <f t="shared" si="26"/>
        <v>#DIV/0!</v>
      </c>
    </row>
    <row r="349" spans="1:10" ht="56.25">
      <c r="A349" s="70"/>
      <c r="B349" s="72"/>
      <c r="C349" s="71"/>
      <c r="D349" s="18" t="s">
        <v>9</v>
      </c>
      <c r="E349" s="18">
        <v>0</v>
      </c>
      <c r="F349" s="18">
        <v>0</v>
      </c>
      <c r="G349" s="18">
        <v>0</v>
      </c>
      <c r="H349" s="18">
        <v>0</v>
      </c>
      <c r="I349" s="28">
        <v>0</v>
      </c>
      <c r="J349" s="28" t="e">
        <f t="shared" si="26"/>
        <v>#DIV/0!</v>
      </c>
    </row>
    <row r="350" spans="1:10" s="6" customFormat="1" ht="18.75" customHeight="1">
      <c r="A350" s="70" t="s">
        <v>74</v>
      </c>
      <c r="B350" s="75" t="s">
        <v>75</v>
      </c>
      <c r="C350" s="71" t="s">
        <v>11</v>
      </c>
      <c r="D350" s="18" t="s">
        <v>5</v>
      </c>
      <c r="E350" s="18">
        <f>E351+E353+E355+E356</f>
        <v>150.8</v>
      </c>
      <c r="F350" s="18">
        <f>F351+F353+F355+F356</f>
        <v>2396.3</v>
      </c>
      <c r="G350" s="18">
        <f>G351+G353+G355+G356</f>
        <v>0</v>
      </c>
      <c r="H350" s="18">
        <f>H351+H353+H355+H356</f>
        <v>0</v>
      </c>
      <c r="I350" s="28">
        <v>0</v>
      </c>
      <c r="J350" s="28">
        <f t="shared" si="26"/>
        <v>0</v>
      </c>
    </row>
    <row r="351" spans="1:10" s="6" customFormat="1" ht="29.25" customHeight="1">
      <c r="A351" s="70"/>
      <c r="B351" s="75"/>
      <c r="C351" s="71"/>
      <c r="D351" s="18" t="s">
        <v>6</v>
      </c>
      <c r="E351" s="18">
        <v>150.8</v>
      </c>
      <c r="F351" s="18">
        <v>150.8</v>
      </c>
      <c r="G351" s="18">
        <v>0</v>
      </c>
      <c r="H351" s="18">
        <v>0</v>
      </c>
      <c r="I351" s="28">
        <v>0</v>
      </c>
      <c r="J351" s="28">
        <f t="shared" si="26"/>
        <v>0</v>
      </c>
    </row>
    <row r="352" spans="1:10" s="6" customFormat="1" ht="79.5" customHeight="1">
      <c r="A352" s="70"/>
      <c r="B352" s="75"/>
      <c r="C352" s="71"/>
      <c r="D352" s="29" t="s">
        <v>189</v>
      </c>
      <c r="E352" s="18">
        <v>0</v>
      </c>
      <c r="F352" s="18">
        <v>150.8</v>
      </c>
      <c r="G352" s="18">
        <v>0</v>
      </c>
      <c r="H352" s="18">
        <v>0</v>
      </c>
      <c r="I352" s="28">
        <v>0</v>
      </c>
      <c r="J352" s="28">
        <f t="shared" si="26"/>
        <v>0</v>
      </c>
    </row>
    <row r="353" spans="1:10" s="6" customFormat="1" ht="56.25">
      <c r="A353" s="70"/>
      <c r="B353" s="75"/>
      <c r="C353" s="71"/>
      <c r="D353" s="18" t="s">
        <v>7</v>
      </c>
      <c r="E353" s="18">
        <v>0</v>
      </c>
      <c r="F353" s="18">
        <v>2245.5</v>
      </c>
      <c r="G353" s="18">
        <v>0</v>
      </c>
      <c r="H353" s="18">
        <v>0</v>
      </c>
      <c r="I353" s="28">
        <v>0</v>
      </c>
      <c r="J353" s="28">
        <f t="shared" si="26"/>
        <v>0</v>
      </c>
    </row>
    <row r="354" spans="1:10" s="6" customFormat="1" ht="96" customHeight="1">
      <c r="A354" s="70"/>
      <c r="B354" s="75"/>
      <c r="C354" s="71"/>
      <c r="D354" s="29" t="s">
        <v>190</v>
      </c>
      <c r="E354" s="18">
        <v>0</v>
      </c>
      <c r="F354" s="18">
        <v>2245.5</v>
      </c>
      <c r="G354" s="18">
        <v>0</v>
      </c>
      <c r="H354" s="18">
        <v>0</v>
      </c>
      <c r="I354" s="28">
        <v>0</v>
      </c>
      <c r="J354" s="28">
        <f t="shared" si="26"/>
        <v>0</v>
      </c>
    </row>
    <row r="355" spans="1:10" s="6" customFormat="1" ht="44.25" customHeight="1">
      <c r="A355" s="70"/>
      <c r="B355" s="75"/>
      <c r="C355" s="71"/>
      <c r="D355" s="18" t="s">
        <v>8</v>
      </c>
      <c r="E355" s="18">
        <v>0</v>
      </c>
      <c r="F355" s="18">
        <v>0</v>
      </c>
      <c r="G355" s="18">
        <v>0</v>
      </c>
      <c r="H355" s="18">
        <v>0</v>
      </c>
      <c r="I355" s="28">
        <v>0</v>
      </c>
      <c r="J355" s="28" t="e">
        <f t="shared" si="26"/>
        <v>#DIV/0!</v>
      </c>
    </row>
    <row r="356" spans="1:10" s="6" customFormat="1" ht="62.25" customHeight="1">
      <c r="A356" s="70"/>
      <c r="B356" s="75"/>
      <c r="C356" s="71"/>
      <c r="D356" s="18" t="s">
        <v>9</v>
      </c>
      <c r="E356" s="18">
        <v>0</v>
      </c>
      <c r="F356" s="18">
        <v>0</v>
      </c>
      <c r="G356" s="18">
        <v>0</v>
      </c>
      <c r="H356" s="18">
        <v>0</v>
      </c>
      <c r="I356" s="28">
        <v>0</v>
      </c>
      <c r="J356" s="28" t="e">
        <f t="shared" si="26"/>
        <v>#DIV/0!</v>
      </c>
    </row>
    <row r="357" spans="1:10" s="6" customFormat="1" ht="18.75" customHeight="1">
      <c r="A357" s="70" t="s">
        <v>76</v>
      </c>
      <c r="B357" s="84" t="s">
        <v>165</v>
      </c>
      <c r="C357" s="71" t="s">
        <v>11</v>
      </c>
      <c r="D357" s="18" t="s">
        <v>5</v>
      </c>
      <c r="E357" s="34">
        <f>E358+E360+E362+E363</f>
        <v>1515.6</v>
      </c>
      <c r="F357" s="34">
        <f>F358+F360+F362+F363</f>
        <v>1515.6</v>
      </c>
      <c r="G357" s="34">
        <f>G358+G360+G362+G363</f>
        <v>986.4</v>
      </c>
      <c r="H357" s="34">
        <f>H358+H360+H362+H363</f>
        <v>986.4</v>
      </c>
      <c r="I357" s="28">
        <f>G357/E357*100</f>
        <v>65.083135391924</v>
      </c>
      <c r="J357" s="28">
        <f t="shared" si="26"/>
        <v>65.083135391924</v>
      </c>
    </row>
    <row r="358" spans="1:10" s="6" customFormat="1" ht="29.25" customHeight="1">
      <c r="A358" s="70"/>
      <c r="B358" s="84"/>
      <c r="C358" s="71"/>
      <c r="D358" s="18" t="s">
        <v>6</v>
      </c>
      <c r="E358" s="18">
        <f aca="true" t="shared" si="27" ref="E358:H359">E372</f>
        <v>1515.6</v>
      </c>
      <c r="F358" s="18">
        <f t="shared" si="27"/>
        <v>1515.6</v>
      </c>
      <c r="G358" s="18">
        <f t="shared" si="27"/>
        <v>986.4</v>
      </c>
      <c r="H358" s="18">
        <f t="shared" si="27"/>
        <v>986.4</v>
      </c>
      <c r="I358" s="28">
        <f>G358/E358*100</f>
        <v>65.083135391924</v>
      </c>
      <c r="J358" s="28">
        <f t="shared" si="26"/>
        <v>65.083135391924</v>
      </c>
    </row>
    <row r="359" spans="1:10" s="6" customFormat="1" ht="78" customHeight="1">
      <c r="A359" s="70"/>
      <c r="B359" s="84"/>
      <c r="C359" s="71"/>
      <c r="D359" s="29" t="s">
        <v>189</v>
      </c>
      <c r="E359" s="18">
        <f t="shared" si="27"/>
        <v>0</v>
      </c>
      <c r="F359" s="18">
        <f t="shared" si="27"/>
        <v>0</v>
      </c>
      <c r="G359" s="18">
        <f t="shared" si="27"/>
        <v>0</v>
      </c>
      <c r="H359" s="18">
        <f t="shared" si="27"/>
        <v>0</v>
      </c>
      <c r="I359" s="28">
        <v>0</v>
      </c>
      <c r="J359" s="28" t="e">
        <f t="shared" si="26"/>
        <v>#DIV/0!</v>
      </c>
    </row>
    <row r="360" spans="1:10" s="6" customFormat="1" ht="56.25">
      <c r="A360" s="70"/>
      <c r="B360" s="84"/>
      <c r="C360" s="71"/>
      <c r="D360" s="18" t="s">
        <v>7</v>
      </c>
      <c r="E360" s="18">
        <v>0</v>
      </c>
      <c r="F360" s="18">
        <v>0</v>
      </c>
      <c r="G360" s="18">
        <v>0</v>
      </c>
      <c r="H360" s="18">
        <v>0</v>
      </c>
      <c r="I360" s="28">
        <v>0</v>
      </c>
      <c r="J360" s="28" t="e">
        <f t="shared" si="26"/>
        <v>#DIV/0!</v>
      </c>
    </row>
    <row r="361" spans="1:10" s="6" customFormat="1" ht="91.5" customHeight="1">
      <c r="A361" s="70"/>
      <c r="B361" s="84"/>
      <c r="C361" s="71"/>
      <c r="D361" s="29" t="s">
        <v>190</v>
      </c>
      <c r="E361" s="18">
        <v>0</v>
      </c>
      <c r="F361" s="18">
        <v>0</v>
      </c>
      <c r="G361" s="18">
        <v>0</v>
      </c>
      <c r="H361" s="18">
        <v>0</v>
      </c>
      <c r="I361" s="28">
        <v>0</v>
      </c>
      <c r="J361" s="28" t="e">
        <f t="shared" si="26"/>
        <v>#DIV/0!</v>
      </c>
    </row>
    <row r="362" spans="1:10" s="6" customFormat="1" ht="46.5" customHeight="1">
      <c r="A362" s="70"/>
      <c r="B362" s="84"/>
      <c r="C362" s="71"/>
      <c r="D362" s="18" t="s">
        <v>8</v>
      </c>
      <c r="E362" s="18">
        <v>0</v>
      </c>
      <c r="F362" s="18">
        <v>0</v>
      </c>
      <c r="G362" s="18">
        <v>0</v>
      </c>
      <c r="H362" s="18">
        <v>0</v>
      </c>
      <c r="I362" s="28">
        <v>0</v>
      </c>
      <c r="J362" s="28" t="e">
        <f t="shared" si="26"/>
        <v>#DIV/0!</v>
      </c>
    </row>
    <row r="363" spans="1:10" s="6" customFormat="1" ht="56.25">
      <c r="A363" s="70"/>
      <c r="B363" s="84"/>
      <c r="C363" s="71"/>
      <c r="D363" s="18" t="s">
        <v>9</v>
      </c>
      <c r="E363" s="18">
        <v>0</v>
      </c>
      <c r="F363" s="18">
        <v>0</v>
      </c>
      <c r="G363" s="18">
        <v>0</v>
      </c>
      <c r="H363" s="18">
        <v>0</v>
      </c>
      <c r="I363" s="28">
        <v>0</v>
      </c>
      <c r="J363" s="28" t="e">
        <f t="shared" si="26"/>
        <v>#DIV/0!</v>
      </c>
    </row>
    <row r="364" spans="1:10" s="6" customFormat="1" ht="18.75" customHeight="1">
      <c r="A364" s="70"/>
      <c r="B364" s="84"/>
      <c r="C364" s="71" t="s">
        <v>12</v>
      </c>
      <c r="D364" s="18" t="s">
        <v>5</v>
      </c>
      <c r="E364" s="18">
        <f>E365+E367+E369+E370</f>
        <v>6022.6</v>
      </c>
      <c r="F364" s="18">
        <f>F365+F367+F369+F370</f>
        <v>6022.6</v>
      </c>
      <c r="G364" s="18">
        <f>G365+G367+G369+G370</f>
        <v>3166.5</v>
      </c>
      <c r="H364" s="18">
        <f>H365+H367+H369+H370</f>
        <v>3166.5</v>
      </c>
      <c r="I364" s="28">
        <f>G364/E364*100</f>
        <v>52.576960116893034</v>
      </c>
      <c r="J364" s="28">
        <f t="shared" si="26"/>
        <v>52.576960116893034</v>
      </c>
    </row>
    <row r="365" spans="1:10" s="6" customFormat="1" ht="23.25" customHeight="1">
      <c r="A365" s="70"/>
      <c r="B365" s="84"/>
      <c r="C365" s="71"/>
      <c r="D365" s="18" t="s">
        <v>6</v>
      </c>
      <c r="E365" s="18">
        <f aca="true" t="shared" si="28" ref="E365:H366">E379+E386+E391+E396+E403</f>
        <v>6022.6</v>
      </c>
      <c r="F365" s="18">
        <f t="shared" si="28"/>
        <v>6022.6</v>
      </c>
      <c r="G365" s="18">
        <f t="shared" si="28"/>
        <v>3166.5</v>
      </c>
      <c r="H365" s="18">
        <f t="shared" si="28"/>
        <v>3166.5</v>
      </c>
      <c r="I365" s="28">
        <f>G365/E365*100</f>
        <v>52.576960116893034</v>
      </c>
      <c r="J365" s="28">
        <f t="shared" si="26"/>
        <v>52.576960116893034</v>
      </c>
    </row>
    <row r="366" spans="1:10" s="6" customFormat="1" ht="75.75" customHeight="1">
      <c r="A366" s="70"/>
      <c r="B366" s="84"/>
      <c r="C366" s="71"/>
      <c r="D366" s="29" t="s">
        <v>189</v>
      </c>
      <c r="E366" s="18">
        <f t="shared" si="28"/>
        <v>0</v>
      </c>
      <c r="F366" s="18">
        <f t="shared" si="28"/>
        <v>0</v>
      </c>
      <c r="G366" s="18">
        <f t="shared" si="28"/>
        <v>0</v>
      </c>
      <c r="H366" s="18">
        <f t="shared" si="28"/>
        <v>0</v>
      </c>
      <c r="I366" s="28" t="e">
        <f>G366/E366*100</f>
        <v>#DIV/0!</v>
      </c>
      <c r="J366" s="28" t="e">
        <f t="shared" si="26"/>
        <v>#DIV/0!</v>
      </c>
    </row>
    <row r="367" spans="1:10" s="6" customFormat="1" ht="60" customHeight="1">
      <c r="A367" s="70"/>
      <c r="B367" s="84"/>
      <c r="C367" s="71"/>
      <c r="D367" s="18" t="s">
        <v>7</v>
      </c>
      <c r="E367" s="18">
        <f>E381+E387+E392+E398+E405</f>
        <v>0</v>
      </c>
      <c r="F367" s="18">
        <f>F381+F387+F392+F398+F405</f>
        <v>0</v>
      </c>
      <c r="G367" s="18">
        <f>G381+G387+G392+G398+G405</f>
        <v>0</v>
      </c>
      <c r="H367" s="18">
        <f>H381+H387+H392+H398+H405</f>
        <v>0</v>
      </c>
      <c r="I367" s="28">
        <v>0</v>
      </c>
      <c r="J367" s="28" t="e">
        <f t="shared" si="26"/>
        <v>#DIV/0!</v>
      </c>
    </row>
    <row r="368" spans="1:10" s="6" customFormat="1" ht="98.25" customHeight="1">
      <c r="A368" s="70"/>
      <c r="B368" s="84"/>
      <c r="C368" s="71"/>
      <c r="D368" s="29" t="s">
        <v>190</v>
      </c>
      <c r="E368" s="18">
        <v>0</v>
      </c>
      <c r="F368" s="18">
        <v>0</v>
      </c>
      <c r="G368" s="18">
        <v>0</v>
      </c>
      <c r="H368" s="18">
        <v>0</v>
      </c>
      <c r="I368" s="28">
        <v>0</v>
      </c>
      <c r="J368" s="28" t="e">
        <f t="shared" si="26"/>
        <v>#DIV/0!</v>
      </c>
    </row>
    <row r="369" spans="1:10" s="6" customFormat="1" ht="43.5" customHeight="1">
      <c r="A369" s="70"/>
      <c r="B369" s="84"/>
      <c r="C369" s="71"/>
      <c r="D369" s="18" t="s">
        <v>8</v>
      </c>
      <c r="E369" s="18">
        <f aca="true" t="shared" si="29" ref="E369:G370">E383+E388+E393+E400+E407</f>
        <v>0</v>
      </c>
      <c r="F369" s="18">
        <f t="shared" si="29"/>
        <v>0</v>
      </c>
      <c r="G369" s="18">
        <f t="shared" si="29"/>
        <v>0</v>
      </c>
      <c r="H369" s="18">
        <f>H383+H388+H393+H400+H407</f>
        <v>0</v>
      </c>
      <c r="I369" s="28">
        <v>0</v>
      </c>
      <c r="J369" s="28" t="e">
        <f t="shared" si="26"/>
        <v>#DIV/0!</v>
      </c>
    </row>
    <row r="370" spans="1:10" s="6" customFormat="1" ht="58.5" customHeight="1">
      <c r="A370" s="70"/>
      <c r="B370" s="84"/>
      <c r="C370" s="71"/>
      <c r="D370" s="18" t="s">
        <v>9</v>
      </c>
      <c r="E370" s="18">
        <f t="shared" si="29"/>
        <v>0</v>
      </c>
      <c r="F370" s="18">
        <f t="shared" si="29"/>
        <v>0</v>
      </c>
      <c r="G370" s="18">
        <f t="shared" si="29"/>
        <v>0</v>
      </c>
      <c r="H370" s="18">
        <f>H384+H389+H394+H401+H408</f>
        <v>0</v>
      </c>
      <c r="I370" s="28">
        <v>0</v>
      </c>
      <c r="J370" s="28" t="e">
        <f aca="true" t="shared" si="30" ref="J370:J433">H370/F370*100</f>
        <v>#DIV/0!</v>
      </c>
    </row>
    <row r="371" spans="1:10" s="6" customFormat="1" ht="18.75" customHeight="1">
      <c r="A371" s="70" t="s">
        <v>77</v>
      </c>
      <c r="B371" s="84" t="s">
        <v>78</v>
      </c>
      <c r="C371" s="71" t="s">
        <v>11</v>
      </c>
      <c r="D371" s="18" t="s">
        <v>5</v>
      </c>
      <c r="E371" s="18">
        <v>1515.6</v>
      </c>
      <c r="F371" s="18">
        <f>F372+F374+F376+F377</f>
        <v>1515.6</v>
      </c>
      <c r="G371" s="18">
        <f>G372+G374+G376+G377</f>
        <v>986.4</v>
      </c>
      <c r="H371" s="18">
        <f>H372+H374+H376+H377</f>
        <v>986.4</v>
      </c>
      <c r="I371" s="28">
        <f>G371/E371*100</f>
        <v>65.083135391924</v>
      </c>
      <c r="J371" s="28">
        <f t="shared" si="30"/>
        <v>65.083135391924</v>
      </c>
    </row>
    <row r="372" spans="1:10" s="6" customFormat="1" ht="30" customHeight="1">
      <c r="A372" s="70"/>
      <c r="B372" s="84"/>
      <c r="C372" s="71"/>
      <c r="D372" s="18" t="s">
        <v>6</v>
      </c>
      <c r="E372" s="18">
        <v>1515.6</v>
      </c>
      <c r="F372" s="18">
        <v>1515.6</v>
      </c>
      <c r="G372" s="18">
        <v>986.4</v>
      </c>
      <c r="H372" s="18">
        <v>986.4</v>
      </c>
      <c r="I372" s="28">
        <f>G372/E372*100</f>
        <v>65.083135391924</v>
      </c>
      <c r="J372" s="28">
        <f t="shared" si="30"/>
        <v>65.083135391924</v>
      </c>
    </row>
    <row r="373" spans="1:10" s="6" customFormat="1" ht="78" customHeight="1">
      <c r="A373" s="70"/>
      <c r="B373" s="84"/>
      <c r="C373" s="71"/>
      <c r="D373" s="29" t="s">
        <v>189</v>
      </c>
      <c r="E373" s="18">
        <v>0</v>
      </c>
      <c r="F373" s="18">
        <v>0</v>
      </c>
      <c r="G373" s="18">
        <v>0</v>
      </c>
      <c r="H373" s="18">
        <v>0</v>
      </c>
      <c r="I373" s="28">
        <v>0</v>
      </c>
      <c r="J373" s="28" t="e">
        <f t="shared" si="30"/>
        <v>#DIV/0!</v>
      </c>
    </row>
    <row r="374" spans="1:10" s="6" customFormat="1" ht="63.75" customHeight="1">
      <c r="A374" s="70"/>
      <c r="B374" s="84"/>
      <c r="C374" s="71"/>
      <c r="D374" s="18" t="s">
        <v>7</v>
      </c>
      <c r="E374" s="18">
        <v>0</v>
      </c>
      <c r="F374" s="18">
        <v>0</v>
      </c>
      <c r="G374" s="18">
        <v>0</v>
      </c>
      <c r="H374" s="18">
        <v>0</v>
      </c>
      <c r="I374" s="28">
        <v>0</v>
      </c>
      <c r="J374" s="28" t="e">
        <f t="shared" si="30"/>
        <v>#DIV/0!</v>
      </c>
    </row>
    <row r="375" spans="1:10" s="6" customFormat="1" ht="96" customHeight="1">
      <c r="A375" s="70"/>
      <c r="B375" s="84"/>
      <c r="C375" s="71"/>
      <c r="D375" s="29" t="s">
        <v>190</v>
      </c>
      <c r="E375" s="18">
        <v>0</v>
      </c>
      <c r="F375" s="18">
        <v>0</v>
      </c>
      <c r="G375" s="18">
        <v>0</v>
      </c>
      <c r="H375" s="18">
        <v>0</v>
      </c>
      <c r="I375" s="28">
        <v>0</v>
      </c>
      <c r="J375" s="28" t="e">
        <f t="shared" si="30"/>
        <v>#DIV/0!</v>
      </c>
    </row>
    <row r="376" spans="1:10" s="6" customFormat="1" ht="46.5" customHeight="1">
      <c r="A376" s="70"/>
      <c r="B376" s="84"/>
      <c r="C376" s="71"/>
      <c r="D376" s="18" t="s">
        <v>8</v>
      </c>
      <c r="E376" s="18">
        <v>0</v>
      </c>
      <c r="F376" s="18">
        <v>0</v>
      </c>
      <c r="G376" s="18">
        <v>0</v>
      </c>
      <c r="H376" s="18">
        <v>0</v>
      </c>
      <c r="I376" s="28">
        <v>0</v>
      </c>
      <c r="J376" s="28" t="e">
        <f t="shared" si="30"/>
        <v>#DIV/0!</v>
      </c>
    </row>
    <row r="377" spans="1:10" s="6" customFormat="1" ht="60" customHeight="1">
      <c r="A377" s="70"/>
      <c r="B377" s="84"/>
      <c r="C377" s="71"/>
      <c r="D377" s="18" t="s">
        <v>9</v>
      </c>
      <c r="E377" s="18">
        <v>0</v>
      </c>
      <c r="F377" s="18">
        <v>0</v>
      </c>
      <c r="G377" s="18">
        <v>0</v>
      </c>
      <c r="H377" s="18">
        <v>0</v>
      </c>
      <c r="I377" s="28">
        <v>0</v>
      </c>
      <c r="J377" s="28" t="e">
        <f t="shared" si="30"/>
        <v>#DIV/0!</v>
      </c>
    </row>
    <row r="378" spans="1:10" s="6" customFormat="1" ht="18.75" customHeight="1">
      <c r="A378" s="70"/>
      <c r="B378" s="84"/>
      <c r="C378" s="71" t="s">
        <v>12</v>
      </c>
      <c r="D378" s="18" t="s">
        <v>5</v>
      </c>
      <c r="E378" s="18">
        <f>E379+E381+E383+E384</f>
        <v>0</v>
      </c>
      <c r="F378" s="18">
        <f>F379+F381+F383+F384</f>
        <v>0</v>
      </c>
      <c r="G378" s="18">
        <f>G379+G381+G383+G384</f>
        <v>0</v>
      </c>
      <c r="H378" s="18">
        <f>H379+H381+H383+H384</f>
        <v>0</v>
      </c>
      <c r="I378" s="28">
        <v>0</v>
      </c>
      <c r="J378" s="28" t="e">
        <f t="shared" si="30"/>
        <v>#DIV/0!</v>
      </c>
    </row>
    <row r="379" spans="1:10" s="6" customFormat="1" ht="26.25" customHeight="1">
      <c r="A379" s="70"/>
      <c r="B379" s="84"/>
      <c r="C379" s="71"/>
      <c r="D379" s="18" t="s">
        <v>6</v>
      </c>
      <c r="E379" s="18">
        <v>0</v>
      </c>
      <c r="F379" s="18">
        <v>0</v>
      </c>
      <c r="G379" s="18">
        <v>0</v>
      </c>
      <c r="H379" s="18">
        <v>0</v>
      </c>
      <c r="I379" s="28">
        <v>0</v>
      </c>
      <c r="J379" s="28" t="e">
        <f t="shared" si="30"/>
        <v>#DIV/0!</v>
      </c>
    </row>
    <row r="380" spans="1:10" s="6" customFormat="1" ht="79.5" customHeight="1">
      <c r="A380" s="70"/>
      <c r="B380" s="84"/>
      <c r="C380" s="71"/>
      <c r="D380" s="29" t="s">
        <v>189</v>
      </c>
      <c r="E380" s="18">
        <v>0</v>
      </c>
      <c r="F380" s="18">
        <v>0</v>
      </c>
      <c r="G380" s="18">
        <v>0</v>
      </c>
      <c r="H380" s="18">
        <v>0</v>
      </c>
      <c r="I380" s="28">
        <v>0</v>
      </c>
      <c r="J380" s="28" t="e">
        <f t="shared" si="30"/>
        <v>#DIV/0!</v>
      </c>
    </row>
    <row r="381" spans="1:10" s="6" customFormat="1" ht="56.25">
      <c r="A381" s="70"/>
      <c r="B381" s="84"/>
      <c r="C381" s="71"/>
      <c r="D381" s="18" t="s">
        <v>7</v>
      </c>
      <c r="E381" s="18">
        <v>0</v>
      </c>
      <c r="F381" s="18">
        <v>0</v>
      </c>
      <c r="G381" s="18">
        <v>0</v>
      </c>
      <c r="H381" s="18">
        <v>0</v>
      </c>
      <c r="I381" s="28">
        <v>0</v>
      </c>
      <c r="J381" s="28" t="e">
        <f t="shared" si="30"/>
        <v>#DIV/0!</v>
      </c>
    </row>
    <row r="382" spans="1:10" s="6" customFormat="1" ht="93.75" customHeight="1">
      <c r="A382" s="70"/>
      <c r="B382" s="84"/>
      <c r="C382" s="71"/>
      <c r="D382" s="29" t="s">
        <v>190</v>
      </c>
      <c r="E382" s="18">
        <v>0</v>
      </c>
      <c r="F382" s="18">
        <v>0</v>
      </c>
      <c r="G382" s="18">
        <v>0</v>
      </c>
      <c r="H382" s="18">
        <v>0</v>
      </c>
      <c r="I382" s="28">
        <v>0</v>
      </c>
      <c r="J382" s="28" t="e">
        <f t="shared" si="30"/>
        <v>#DIV/0!</v>
      </c>
    </row>
    <row r="383" spans="1:10" s="6" customFormat="1" ht="48" customHeight="1">
      <c r="A383" s="70"/>
      <c r="B383" s="84"/>
      <c r="C383" s="71"/>
      <c r="D383" s="18" t="s">
        <v>8</v>
      </c>
      <c r="E383" s="18">
        <v>0</v>
      </c>
      <c r="F383" s="18">
        <v>0</v>
      </c>
      <c r="G383" s="18">
        <v>0</v>
      </c>
      <c r="H383" s="18">
        <v>0</v>
      </c>
      <c r="I383" s="28">
        <v>0</v>
      </c>
      <c r="J383" s="28" t="e">
        <f t="shared" si="30"/>
        <v>#DIV/0!</v>
      </c>
    </row>
    <row r="384" spans="1:10" s="6" customFormat="1" ht="56.25">
      <c r="A384" s="70"/>
      <c r="B384" s="84"/>
      <c r="C384" s="71"/>
      <c r="D384" s="18" t="s">
        <v>9</v>
      </c>
      <c r="E384" s="18">
        <v>0</v>
      </c>
      <c r="F384" s="18">
        <v>0</v>
      </c>
      <c r="G384" s="18">
        <v>0</v>
      </c>
      <c r="H384" s="18">
        <v>0</v>
      </c>
      <c r="I384" s="28">
        <v>0</v>
      </c>
      <c r="J384" s="28" t="e">
        <f t="shared" si="30"/>
        <v>#DIV/0!</v>
      </c>
    </row>
    <row r="385" spans="1:10" s="6" customFormat="1" ht="1.5" customHeight="1">
      <c r="A385" s="70"/>
      <c r="B385" s="84"/>
      <c r="C385" s="71"/>
      <c r="D385" s="18" t="s">
        <v>5</v>
      </c>
      <c r="E385" s="18">
        <f>E386+E387+E388+E389</f>
        <v>0</v>
      </c>
      <c r="F385" s="18">
        <f>F386+F387+F388+F389</f>
        <v>0</v>
      </c>
      <c r="G385" s="18">
        <f>G386+G387+G388+G389</f>
        <v>0</v>
      </c>
      <c r="H385" s="18">
        <f>H386+H387+H388+H389</f>
        <v>0</v>
      </c>
      <c r="I385" s="28"/>
      <c r="J385" s="28" t="e">
        <f t="shared" si="30"/>
        <v>#DIV/0!</v>
      </c>
    </row>
    <row r="386" spans="1:10" s="6" customFormat="1" ht="24" customHeight="1" hidden="1">
      <c r="A386" s="70"/>
      <c r="B386" s="84"/>
      <c r="C386" s="71"/>
      <c r="D386" s="18" t="s">
        <v>6</v>
      </c>
      <c r="E386" s="18">
        <v>0</v>
      </c>
      <c r="F386" s="18">
        <v>0</v>
      </c>
      <c r="G386" s="18">
        <v>0</v>
      </c>
      <c r="H386" s="18">
        <v>0</v>
      </c>
      <c r="I386" s="28"/>
      <c r="J386" s="28" t="e">
        <f t="shared" si="30"/>
        <v>#DIV/0!</v>
      </c>
    </row>
    <row r="387" spans="1:10" s="6" customFormat="1" ht="56.25" customHeight="1" hidden="1">
      <c r="A387" s="70"/>
      <c r="B387" s="84"/>
      <c r="C387" s="71"/>
      <c r="D387" s="18" t="s">
        <v>7</v>
      </c>
      <c r="E387" s="18">
        <v>0</v>
      </c>
      <c r="F387" s="18">
        <v>0</v>
      </c>
      <c r="G387" s="18">
        <v>0</v>
      </c>
      <c r="H387" s="18">
        <v>0</v>
      </c>
      <c r="I387" s="28"/>
      <c r="J387" s="28" t="e">
        <f t="shared" si="30"/>
        <v>#DIV/0!</v>
      </c>
    </row>
    <row r="388" spans="1:10" s="6" customFormat="1" ht="56.25" customHeight="1" hidden="1">
      <c r="A388" s="70"/>
      <c r="B388" s="84"/>
      <c r="C388" s="71"/>
      <c r="D388" s="18" t="s">
        <v>8</v>
      </c>
      <c r="E388" s="18">
        <v>0</v>
      </c>
      <c r="F388" s="18">
        <v>0</v>
      </c>
      <c r="G388" s="18">
        <v>0</v>
      </c>
      <c r="H388" s="18">
        <v>0</v>
      </c>
      <c r="I388" s="28"/>
      <c r="J388" s="28" t="e">
        <f t="shared" si="30"/>
        <v>#DIV/0!</v>
      </c>
    </row>
    <row r="389" spans="1:10" s="6" customFormat="1" ht="56.25" customHeight="1" hidden="1">
      <c r="A389" s="70"/>
      <c r="B389" s="84"/>
      <c r="C389" s="71"/>
      <c r="D389" s="18" t="s">
        <v>9</v>
      </c>
      <c r="E389" s="18">
        <v>0</v>
      </c>
      <c r="F389" s="18">
        <v>0</v>
      </c>
      <c r="G389" s="18">
        <v>0</v>
      </c>
      <c r="H389" s="18">
        <v>0</v>
      </c>
      <c r="I389" s="28"/>
      <c r="J389" s="28" t="e">
        <f t="shared" si="30"/>
        <v>#DIV/0!</v>
      </c>
    </row>
    <row r="390" spans="1:10" s="6" customFormat="1" ht="18.75" customHeight="1" hidden="1">
      <c r="A390" s="70" t="s">
        <v>79</v>
      </c>
      <c r="B390" s="84"/>
      <c r="C390" s="71"/>
      <c r="D390" s="18" t="s">
        <v>5</v>
      </c>
      <c r="E390" s="18">
        <f>E391+E392+E393+E394</f>
        <v>0</v>
      </c>
      <c r="F390" s="18">
        <f>F391+F392+F393+F394</f>
        <v>0</v>
      </c>
      <c r="G390" s="18">
        <f>G391+G392+G393+G394</f>
        <v>0</v>
      </c>
      <c r="H390" s="18">
        <f>H391+H392+H393+H394</f>
        <v>0</v>
      </c>
      <c r="I390" s="28"/>
      <c r="J390" s="28" t="e">
        <f t="shared" si="30"/>
        <v>#DIV/0!</v>
      </c>
    </row>
    <row r="391" spans="1:10" s="6" customFormat="1" ht="48" customHeight="1" hidden="1">
      <c r="A391" s="70"/>
      <c r="B391" s="84"/>
      <c r="C391" s="71"/>
      <c r="D391" s="18" t="s">
        <v>6</v>
      </c>
      <c r="E391" s="18">
        <v>0</v>
      </c>
      <c r="F391" s="18">
        <v>0</v>
      </c>
      <c r="G391" s="18">
        <v>0</v>
      </c>
      <c r="H391" s="18">
        <v>0</v>
      </c>
      <c r="I391" s="28"/>
      <c r="J391" s="28" t="e">
        <f t="shared" si="30"/>
        <v>#DIV/0!</v>
      </c>
    </row>
    <row r="392" spans="1:10" s="6" customFormat="1" ht="56.25" hidden="1">
      <c r="A392" s="70"/>
      <c r="B392" s="84"/>
      <c r="C392" s="71"/>
      <c r="D392" s="18" t="s">
        <v>7</v>
      </c>
      <c r="E392" s="18">
        <v>0</v>
      </c>
      <c r="F392" s="18">
        <v>0</v>
      </c>
      <c r="G392" s="18">
        <v>0</v>
      </c>
      <c r="H392" s="18">
        <v>0</v>
      </c>
      <c r="I392" s="28"/>
      <c r="J392" s="28" t="e">
        <f t="shared" si="30"/>
        <v>#DIV/0!</v>
      </c>
    </row>
    <row r="393" spans="1:10" s="6" customFormat="1" ht="56.25" hidden="1">
      <c r="A393" s="70"/>
      <c r="B393" s="84"/>
      <c r="C393" s="71"/>
      <c r="D393" s="18" t="s">
        <v>8</v>
      </c>
      <c r="E393" s="18">
        <v>0</v>
      </c>
      <c r="F393" s="18">
        <v>0</v>
      </c>
      <c r="G393" s="18">
        <v>0</v>
      </c>
      <c r="H393" s="18">
        <v>0</v>
      </c>
      <c r="I393" s="28"/>
      <c r="J393" s="28" t="e">
        <f t="shared" si="30"/>
        <v>#DIV/0!</v>
      </c>
    </row>
    <row r="394" spans="1:10" s="6" customFormat="1" ht="56.25" hidden="1">
      <c r="A394" s="70"/>
      <c r="B394" s="84"/>
      <c r="C394" s="71"/>
      <c r="D394" s="18" t="s">
        <v>9</v>
      </c>
      <c r="E394" s="18">
        <v>0</v>
      </c>
      <c r="F394" s="18">
        <v>0</v>
      </c>
      <c r="G394" s="18">
        <v>0</v>
      </c>
      <c r="H394" s="18">
        <v>0</v>
      </c>
      <c r="I394" s="28"/>
      <c r="J394" s="28" t="e">
        <f t="shared" si="30"/>
        <v>#DIV/0!</v>
      </c>
    </row>
    <row r="395" spans="1:10" s="6" customFormat="1" ht="18.75" customHeight="1">
      <c r="A395" s="70" t="s">
        <v>184</v>
      </c>
      <c r="B395" s="84" t="s">
        <v>175</v>
      </c>
      <c r="C395" s="71" t="s">
        <v>12</v>
      </c>
      <c r="D395" s="18" t="s">
        <v>5</v>
      </c>
      <c r="E395" s="18">
        <f>E396+E398+E400+E401</f>
        <v>4222.6</v>
      </c>
      <c r="F395" s="18">
        <f>F396+F398+F400+F401</f>
        <v>4222.6</v>
      </c>
      <c r="G395" s="18">
        <f>G396+G398+G400+G401</f>
        <v>3166.5</v>
      </c>
      <c r="H395" s="18">
        <f>H396+H398+H400+H401</f>
        <v>3166.5</v>
      </c>
      <c r="I395" s="28">
        <f>G395/E395*100</f>
        <v>74.98934305877894</v>
      </c>
      <c r="J395" s="28">
        <f t="shared" si="30"/>
        <v>74.98934305877894</v>
      </c>
    </row>
    <row r="396" spans="1:10" ht="29.25" customHeight="1">
      <c r="A396" s="70"/>
      <c r="B396" s="84"/>
      <c r="C396" s="71"/>
      <c r="D396" s="18" t="s">
        <v>6</v>
      </c>
      <c r="E396" s="18">
        <v>4222.6</v>
      </c>
      <c r="F396" s="18">
        <v>4222.6</v>
      </c>
      <c r="G396" s="18">
        <v>3166.5</v>
      </c>
      <c r="H396" s="18">
        <v>3166.5</v>
      </c>
      <c r="I396" s="28">
        <f>G396/E396*100</f>
        <v>74.98934305877894</v>
      </c>
      <c r="J396" s="28">
        <f t="shared" si="30"/>
        <v>74.98934305877894</v>
      </c>
    </row>
    <row r="397" spans="1:10" ht="76.5" customHeight="1">
      <c r="A397" s="70"/>
      <c r="B397" s="84"/>
      <c r="C397" s="71"/>
      <c r="D397" s="29" t="s">
        <v>189</v>
      </c>
      <c r="E397" s="18">
        <v>0</v>
      </c>
      <c r="F397" s="18">
        <v>0</v>
      </c>
      <c r="G397" s="18">
        <v>0</v>
      </c>
      <c r="H397" s="18">
        <v>0</v>
      </c>
      <c r="I397" s="28">
        <v>0</v>
      </c>
      <c r="J397" s="28" t="e">
        <f t="shared" si="30"/>
        <v>#DIV/0!</v>
      </c>
    </row>
    <row r="398" spans="1:10" ht="56.25">
      <c r="A398" s="70"/>
      <c r="B398" s="84"/>
      <c r="C398" s="71"/>
      <c r="D398" s="18" t="s">
        <v>7</v>
      </c>
      <c r="E398" s="18">
        <v>0</v>
      </c>
      <c r="F398" s="18">
        <v>0</v>
      </c>
      <c r="G398" s="18">
        <v>0</v>
      </c>
      <c r="H398" s="18">
        <v>0</v>
      </c>
      <c r="I398" s="28">
        <v>0</v>
      </c>
      <c r="J398" s="28" t="e">
        <f t="shared" si="30"/>
        <v>#DIV/0!</v>
      </c>
    </row>
    <row r="399" spans="1:10" ht="94.5" customHeight="1">
      <c r="A399" s="70"/>
      <c r="B399" s="84"/>
      <c r="C399" s="71"/>
      <c r="D399" s="29" t="s">
        <v>190</v>
      </c>
      <c r="E399" s="18">
        <v>0</v>
      </c>
      <c r="F399" s="18">
        <v>0</v>
      </c>
      <c r="G399" s="18">
        <v>0</v>
      </c>
      <c r="H399" s="18">
        <v>0</v>
      </c>
      <c r="I399" s="28">
        <v>0</v>
      </c>
      <c r="J399" s="28" t="e">
        <f t="shared" si="30"/>
        <v>#DIV/0!</v>
      </c>
    </row>
    <row r="400" spans="1:10" ht="42.75" customHeight="1">
      <c r="A400" s="70"/>
      <c r="B400" s="84"/>
      <c r="C400" s="71"/>
      <c r="D400" s="18" t="s">
        <v>8</v>
      </c>
      <c r="E400" s="18">
        <v>0</v>
      </c>
      <c r="F400" s="18">
        <v>0</v>
      </c>
      <c r="G400" s="18">
        <v>0</v>
      </c>
      <c r="H400" s="18">
        <v>0</v>
      </c>
      <c r="I400" s="28">
        <v>0</v>
      </c>
      <c r="J400" s="28" t="e">
        <f t="shared" si="30"/>
        <v>#DIV/0!</v>
      </c>
    </row>
    <row r="401" spans="1:10" ht="249.75" customHeight="1">
      <c r="A401" s="70"/>
      <c r="B401" s="84"/>
      <c r="C401" s="71"/>
      <c r="D401" s="18" t="s">
        <v>9</v>
      </c>
      <c r="E401" s="18">
        <v>0</v>
      </c>
      <c r="F401" s="18">
        <v>0</v>
      </c>
      <c r="G401" s="18">
        <v>0</v>
      </c>
      <c r="H401" s="18">
        <v>0</v>
      </c>
      <c r="I401" s="28">
        <v>0</v>
      </c>
      <c r="J401" s="28" t="e">
        <f t="shared" si="30"/>
        <v>#DIV/0!</v>
      </c>
    </row>
    <row r="402" spans="1:10" ht="18.75" customHeight="1">
      <c r="A402" s="70" t="s">
        <v>79</v>
      </c>
      <c r="B402" s="84" t="s">
        <v>176</v>
      </c>
      <c r="C402" s="71" t="s">
        <v>12</v>
      </c>
      <c r="D402" s="18" t="s">
        <v>5</v>
      </c>
      <c r="E402" s="18">
        <f>E403+E405+E407+E408</f>
        <v>1800</v>
      </c>
      <c r="F402" s="18">
        <f>F403+F405+F407+F408</f>
        <v>1800</v>
      </c>
      <c r="G402" s="18">
        <f>G403+G405+G407+G408</f>
        <v>0</v>
      </c>
      <c r="H402" s="18">
        <f>H403+H405+H407+H408</f>
        <v>0</v>
      </c>
      <c r="I402" s="28">
        <v>0</v>
      </c>
      <c r="J402" s="28">
        <f t="shared" si="30"/>
        <v>0</v>
      </c>
    </row>
    <row r="403" spans="1:10" ht="30.75" customHeight="1">
      <c r="A403" s="70"/>
      <c r="B403" s="84"/>
      <c r="C403" s="71"/>
      <c r="D403" s="18" t="s">
        <v>6</v>
      </c>
      <c r="E403" s="18">
        <v>1800</v>
      </c>
      <c r="F403" s="18">
        <v>1800</v>
      </c>
      <c r="G403" s="18">
        <v>0</v>
      </c>
      <c r="H403" s="18">
        <v>0</v>
      </c>
      <c r="I403" s="28">
        <v>0</v>
      </c>
      <c r="J403" s="28">
        <f t="shared" si="30"/>
        <v>0</v>
      </c>
    </row>
    <row r="404" spans="1:10" ht="79.5" customHeight="1">
      <c r="A404" s="70"/>
      <c r="B404" s="84"/>
      <c r="C404" s="71"/>
      <c r="D404" s="29" t="s">
        <v>189</v>
      </c>
      <c r="E404" s="18">
        <v>0</v>
      </c>
      <c r="F404" s="18">
        <v>0</v>
      </c>
      <c r="G404" s="18">
        <v>0</v>
      </c>
      <c r="H404" s="18">
        <v>0</v>
      </c>
      <c r="I404" s="28">
        <v>0</v>
      </c>
      <c r="J404" s="28" t="e">
        <f t="shared" si="30"/>
        <v>#DIV/0!</v>
      </c>
    </row>
    <row r="405" spans="1:10" ht="56.25">
      <c r="A405" s="70"/>
      <c r="B405" s="84"/>
      <c r="C405" s="71"/>
      <c r="D405" s="18" t="s">
        <v>7</v>
      </c>
      <c r="E405" s="18">
        <v>0</v>
      </c>
      <c r="F405" s="18">
        <v>0</v>
      </c>
      <c r="G405" s="18">
        <v>0</v>
      </c>
      <c r="H405" s="18">
        <v>0</v>
      </c>
      <c r="I405" s="28">
        <v>0</v>
      </c>
      <c r="J405" s="28" t="e">
        <f t="shared" si="30"/>
        <v>#DIV/0!</v>
      </c>
    </row>
    <row r="406" spans="1:10" ht="97.5" customHeight="1">
      <c r="A406" s="70"/>
      <c r="B406" s="84"/>
      <c r="C406" s="71"/>
      <c r="D406" s="29" t="s">
        <v>190</v>
      </c>
      <c r="E406" s="18">
        <v>0</v>
      </c>
      <c r="F406" s="18">
        <v>0</v>
      </c>
      <c r="G406" s="18">
        <v>0</v>
      </c>
      <c r="H406" s="18">
        <v>0</v>
      </c>
      <c r="I406" s="28">
        <v>0</v>
      </c>
      <c r="J406" s="28" t="e">
        <f t="shared" si="30"/>
        <v>#DIV/0!</v>
      </c>
    </row>
    <row r="407" spans="1:10" ht="48" customHeight="1">
      <c r="A407" s="70"/>
      <c r="B407" s="84"/>
      <c r="C407" s="71"/>
      <c r="D407" s="18" t="s">
        <v>8</v>
      </c>
      <c r="E407" s="18">
        <v>0</v>
      </c>
      <c r="F407" s="18">
        <v>0</v>
      </c>
      <c r="G407" s="18">
        <v>0</v>
      </c>
      <c r="H407" s="18">
        <v>0</v>
      </c>
      <c r="I407" s="28">
        <v>0</v>
      </c>
      <c r="J407" s="28" t="e">
        <f t="shared" si="30"/>
        <v>#DIV/0!</v>
      </c>
    </row>
    <row r="408" spans="1:10" ht="66.75" customHeight="1">
      <c r="A408" s="70"/>
      <c r="B408" s="84"/>
      <c r="C408" s="71"/>
      <c r="D408" s="18" t="s">
        <v>9</v>
      </c>
      <c r="E408" s="18">
        <v>0</v>
      </c>
      <c r="F408" s="18">
        <v>0</v>
      </c>
      <c r="G408" s="18">
        <v>0</v>
      </c>
      <c r="H408" s="18">
        <v>0</v>
      </c>
      <c r="I408" s="28">
        <v>0</v>
      </c>
      <c r="J408" s="28" t="e">
        <f t="shared" si="30"/>
        <v>#DIV/0!</v>
      </c>
    </row>
    <row r="409" spans="1:10" ht="18.75" customHeight="1">
      <c r="A409" s="70" t="s">
        <v>80</v>
      </c>
      <c r="B409" s="72" t="s">
        <v>81</v>
      </c>
      <c r="C409" s="71" t="s">
        <v>11</v>
      </c>
      <c r="D409" s="18" t="s">
        <v>5</v>
      </c>
      <c r="E409" s="34">
        <f>E410+E412+E414+E415</f>
        <v>5000</v>
      </c>
      <c r="F409" s="34">
        <f>F410+F412+F414+F415</f>
        <v>7500</v>
      </c>
      <c r="G409" s="34">
        <f>G410+G412+G414+G415</f>
        <v>5000</v>
      </c>
      <c r="H409" s="34">
        <f>H410+H412+H414+H415</f>
        <v>5000</v>
      </c>
      <c r="I409" s="28">
        <f>G409/E409*100</f>
        <v>100</v>
      </c>
      <c r="J409" s="28">
        <f t="shared" si="30"/>
        <v>66.66666666666666</v>
      </c>
    </row>
    <row r="410" spans="1:10" ht="27.75" customHeight="1">
      <c r="A410" s="70"/>
      <c r="B410" s="72"/>
      <c r="C410" s="71"/>
      <c r="D410" s="18" t="s">
        <v>6</v>
      </c>
      <c r="E410" s="18">
        <v>5000</v>
      </c>
      <c r="F410" s="18">
        <v>7500</v>
      </c>
      <c r="G410" s="18">
        <v>5000</v>
      </c>
      <c r="H410" s="18">
        <v>5000</v>
      </c>
      <c r="I410" s="28">
        <f>G410/E410*100</f>
        <v>100</v>
      </c>
      <c r="J410" s="28">
        <f t="shared" si="30"/>
        <v>66.66666666666666</v>
      </c>
    </row>
    <row r="411" spans="1:10" ht="72.75" customHeight="1">
      <c r="A411" s="70"/>
      <c r="B411" s="72"/>
      <c r="C411" s="71"/>
      <c r="D411" s="29" t="s">
        <v>189</v>
      </c>
      <c r="E411" s="18">
        <v>0</v>
      </c>
      <c r="F411" s="18">
        <v>0</v>
      </c>
      <c r="G411" s="18">
        <v>0</v>
      </c>
      <c r="H411" s="18">
        <v>0</v>
      </c>
      <c r="I411" s="28">
        <v>0</v>
      </c>
      <c r="J411" s="28" t="e">
        <f t="shared" si="30"/>
        <v>#DIV/0!</v>
      </c>
    </row>
    <row r="412" spans="1:10" ht="56.25">
      <c r="A412" s="70"/>
      <c r="B412" s="72"/>
      <c r="C412" s="71"/>
      <c r="D412" s="18" t="s">
        <v>7</v>
      </c>
      <c r="E412" s="18">
        <v>0</v>
      </c>
      <c r="F412" s="18">
        <v>0</v>
      </c>
      <c r="G412" s="18">
        <v>0</v>
      </c>
      <c r="H412" s="18">
        <v>0</v>
      </c>
      <c r="I412" s="28">
        <v>0</v>
      </c>
      <c r="J412" s="28" t="e">
        <f t="shared" si="30"/>
        <v>#DIV/0!</v>
      </c>
    </row>
    <row r="413" spans="1:10" ht="94.5" customHeight="1">
      <c r="A413" s="70"/>
      <c r="B413" s="72"/>
      <c r="C413" s="71"/>
      <c r="D413" s="29" t="s">
        <v>190</v>
      </c>
      <c r="E413" s="18">
        <v>0</v>
      </c>
      <c r="F413" s="18">
        <v>0</v>
      </c>
      <c r="G413" s="18">
        <v>0</v>
      </c>
      <c r="H413" s="18">
        <v>0</v>
      </c>
      <c r="I413" s="28">
        <v>0</v>
      </c>
      <c r="J413" s="28" t="e">
        <f t="shared" si="30"/>
        <v>#DIV/0!</v>
      </c>
    </row>
    <row r="414" spans="1:10" ht="42" customHeight="1">
      <c r="A414" s="70"/>
      <c r="B414" s="72"/>
      <c r="C414" s="71"/>
      <c r="D414" s="18" t="s">
        <v>8</v>
      </c>
      <c r="E414" s="18">
        <v>0</v>
      </c>
      <c r="F414" s="18">
        <v>0</v>
      </c>
      <c r="G414" s="18">
        <v>0</v>
      </c>
      <c r="H414" s="18">
        <v>0</v>
      </c>
      <c r="I414" s="28">
        <v>0</v>
      </c>
      <c r="J414" s="28" t="e">
        <f t="shared" si="30"/>
        <v>#DIV/0!</v>
      </c>
    </row>
    <row r="415" spans="1:10" ht="97.5" customHeight="1">
      <c r="A415" s="70"/>
      <c r="B415" s="72"/>
      <c r="C415" s="71"/>
      <c r="D415" s="18" t="s">
        <v>9</v>
      </c>
      <c r="E415" s="18">
        <v>0</v>
      </c>
      <c r="F415" s="18">
        <v>0</v>
      </c>
      <c r="G415" s="18">
        <v>0</v>
      </c>
      <c r="H415" s="18">
        <v>0</v>
      </c>
      <c r="I415" s="28">
        <v>0</v>
      </c>
      <c r="J415" s="28" t="e">
        <f t="shared" si="30"/>
        <v>#DIV/0!</v>
      </c>
    </row>
    <row r="416" spans="1:10" ht="18.75" customHeight="1">
      <c r="A416" s="70" t="s">
        <v>82</v>
      </c>
      <c r="B416" s="72" t="s">
        <v>185</v>
      </c>
      <c r="C416" s="71" t="s">
        <v>13</v>
      </c>
      <c r="D416" s="18" t="s">
        <v>5</v>
      </c>
      <c r="E416" s="18">
        <f>E417+E419+E421+E422</f>
        <v>140228.9</v>
      </c>
      <c r="F416" s="18">
        <f>F417+F419+F421+F422</f>
        <v>50000</v>
      </c>
      <c r="G416" s="18">
        <f>G417+G419+G421+G422</f>
        <v>21820.5</v>
      </c>
      <c r="H416" s="18">
        <f>H417+H419+H421+H422</f>
        <v>21820.5</v>
      </c>
      <c r="I416" s="28">
        <v>0</v>
      </c>
      <c r="J416" s="28">
        <f t="shared" si="30"/>
        <v>43.641000000000005</v>
      </c>
    </row>
    <row r="417" spans="1:10" ht="30.75" customHeight="1">
      <c r="A417" s="70"/>
      <c r="B417" s="72"/>
      <c r="C417" s="71"/>
      <c r="D417" s="18" t="s">
        <v>6</v>
      </c>
      <c r="E417" s="18">
        <v>50000</v>
      </c>
      <c r="F417" s="18">
        <v>50000</v>
      </c>
      <c r="G417" s="18">
        <v>21820.5</v>
      </c>
      <c r="H417" s="18">
        <v>21820.5</v>
      </c>
      <c r="I417" s="28">
        <v>0</v>
      </c>
      <c r="J417" s="28">
        <f t="shared" si="30"/>
        <v>43.641000000000005</v>
      </c>
    </row>
    <row r="418" spans="1:10" ht="78.75" customHeight="1">
      <c r="A418" s="70"/>
      <c r="B418" s="72"/>
      <c r="C418" s="71"/>
      <c r="D418" s="29" t="s">
        <v>189</v>
      </c>
      <c r="E418" s="18">
        <v>50000</v>
      </c>
      <c r="F418" s="18">
        <v>0</v>
      </c>
      <c r="G418" s="18">
        <v>0</v>
      </c>
      <c r="H418" s="18">
        <v>0</v>
      </c>
      <c r="I418" s="28">
        <v>0</v>
      </c>
      <c r="J418" s="28" t="e">
        <f t="shared" si="30"/>
        <v>#DIV/0!</v>
      </c>
    </row>
    <row r="419" spans="1:10" ht="56.25">
      <c r="A419" s="70"/>
      <c r="B419" s="72"/>
      <c r="C419" s="71"/>
      <c r="D419" s="18" t="s">
        <v>7</v>
      </c>
      <c r="E419" s="18">
        <v>90228.9</v>
      </c>
      <c r="F419" s="18">
        <v>0</v>
      </c>
      <c r="G419" s="18">
        <v>0</v>
      </c>
      <c r="H419" s="18">
        <v>0</v>
      </c>
      <c r="I419" s="28">
        <v>0</v>
      </c>
      <c r="J419" s="28" t="e">
        <f t="shared" si="30"/>
        <v>#DIV/0!</v>
      </c>
    </row>
    <row r="420" spans="1:10" ht="93.75" customHeight="1">
      <c r="A420" s="70"/>
      <c r="B420" s="72"/>
      <c r="C420" s="71"/>
      <c r="D420" s="29" t="s">
        <v>190</v>
      </c>
      <c r="E420" s="18">
        <v>90228.9</v>
      </c>
      <c r="F420" s="18">
        <v>0</v>
      </c>
      <c r="G420" s="18">
        <v>0</v>
      </c>
      <c r="H420" s="18">
        <v>0</v>
      </c>
      <c r="I420" s="28">
        <v>0</v>
      </c>
      <c r="J420" s="28" t="e">
        <f t="shared" si="30"/>
        <v>#DIV/0!</v>
      </c>
    </row>
    <row r="421" spans="1:10" ht="46.5" customHeight="1">
      <c r="A421" s="70"/>
      <c r="B421" s="72"/>
      <c r="C421" s="71"/>
      <c r="D421" s="18" t="s">
        <v>8</v>
      </c>
      <c r="E421" s="18">
        <v>0</v>
      </c>
      <c r="F421" s="18">
        <v>0</v>
      </c>
      <c r="G421" s="18">
        <v>0</v>
      </c>
      <c r="H421" s="18">
        <v>0</v>
      </c>
      <c r="I421" s="28">
        <v>0</v>
      </c>
      <c r="J421" s="28" t="e">
        <f t="shared" si="30"/>
        <v>#DIV/0!</v>
      </c>
    </row>
    <row r="422" spans="1:10" ht="56.25">
      <c r="A422" s="70"/>
      <c r="B422" s="72"/>
      <c r="C422" s="71"/>
      <c r="D422" s="18" t="s">
        <v>9</v>
      </c>
      <c r="E422" s="18">
        <v>0</v>
      </c>
      <c r="F422" s="18">
        <v>0</v>
      </c>
      <c r="G422" s="18">
        <v>0</v>
      </c>
      <c r="H422" s="18">
        <v>0</v>
      </c>
      <c r="I422" s="28">
        <v>0</v>
      </c>
      <c r="J422" s="28" t="e">
        <f t="shared" si="30"/>
        <v>#DIV/0!</v>
      </c>
    </row>
    <row r="423" spans="1:10" ht="18.75" customHeight="1">
      <c r="A423" s="70" t="s">
        <v>83</v>
      </c>
      <c r="B423" s="72" t="s">
        <v>84</v>
      </c>
      <c r="C423" s="71" t="s">
        <v>13</v>
      </c>
      <c r="D423" s="7" t="s">
        <v>5</v>
      </c>
      <c r="E423" s="7">
        <f>E424+E426+E428+E429</f>
        <v>30450</v>
      </c>
      <c r="F423" s="7">
        <f>F424+F426+F428+F429</f>
        <v>10724.6</v>
      </c>
      <c r="G423" s="7">
        <f>G424+G426+G428+G429</f>
        <v>8235.8</v>
      </c>
      <c r="H423" s="7">
        <f>H424+H426+H428+H429</f>
        <v>8235.8</v>
      </c>
      <c r="I423" s="28">
        <v>0</v>
      </c>
      <c r="J423" s="28">
        <f t="shared" si="30"/>
        <v>76.79354008541111</v>
      </c>
    </row>
    <row r="424" spans="1:10" ht="28.5" customHeight="1">
      <c r="A424" s="70"/>
      <c r="B424" s="72"/>
      <c r="C424" s="71"/>
      <c r="D424" s="18" t="s">
        <v>6</v>
      </c>
      <c r="E424" s="18">
        <v>20000</v>
      </c>
      <c r="F424" s="18">
        <v>274.6</v>
      </c>
      <c r="G424" s="18">
        <v>0</v>
      </c>
      <c r="H424" s="18">
        <v>0</v>
      </c>
      <c r="I424" s="28">
        <v>0</v>
      </c>
      <c r="J424" s="28">
        <f t="shared" si="30"/>
        <v>0</v>
      </c>
    </row>
    <row r="425" spans="1:10" ht="79.5" customHeight="1">
      <c r="A425" s="70"/>
      <c r="B425" s="72"/>
      <c r="C425" s="71"/>
      <c r="D425" s="29" t="s">
        <v>189</v>
      </c>
      <c r="E425" s="18">
        <v>20000</v>
      </c>
      <c r="F425" s="18">
        <v>274.6</v>
      </c>
      <c r="G425" s="18">
        <v>0</v>
      </c>
      <c r="H425" s="18">
        <v>0</v>
      </c>
      <c r="I425" s="28">
        <v>0</v>
      </c>
      <c r="J425" s="28">
        <f t="shared" si="30"/>
        <v>0</v>
      </c>
    </row>
    <row r="426" spans="1:10" ht="56.25">
      <c r="A426" s="70"/>
      <c r="B426" s="72"/>
      <c r="C426" s="71"/>
      <c r="D426" s="18" t="s">
        <v>7</v>
      </c>
      <c r="E426" s="18">
        <v>10450</v>
      </c>
      <c r="F426" s="18">
        <v>10450</v>
      </c>
      <c r="G426" s="18">
        <v>8235.8</v>
      </c>
      <c r="H426" s="18">
        <v>8235.8</v>
      </c>
      <c r="I426" s="28">
        <v>0</v>
      </c>
      <c r="J426" s="28">
        <f t="shared" si="30"/>
        <v>78.8114832535885</v>
      </c>
    </row>
    <row r="427" spans="1:10" ht="91.5" customHeight="1">
      <c r="A427" s="70"/>
      <c r="B427" s="72"/>
      <c r="C427" s="71"/>
      <c r="D427" s="29" t="s">
        <v>190</v>
      </c>
      <c r="E427" s="18">
        <v>10450</v>
      </c>
      <c r="F427" s="18">
        <v>10450</v>
      </c>
      <c r="G427" s="18">
        <v>8235.8</v>
      </c>
      <c r="H427" s="18">
        <v>8235.8</v>
      </c>
      <c r="I427" s="28">
        <v>0</v>
      </c>
      <c r="J427" s="28">
        <f t="shared" si="30"/>
        <v>78.8114832535885</v>
      </c>
    </row>
    <row r="428" spans="1:10" ht="41.25" customHeight="1">
      <c r="A428" s="70"/>
      <c r="B428" s="72"/>
      <c r="C428" s="71"/>
      <c r="D428" s="18" t="s">
        <v>8</v>
      </c>
      <c r="E428" s="18">
        <v>0</v>
      </c>
      <c r="F428" s="18">
        <v>0</v>
      </c>
      <c r="G428" s="18">
        <v>0</v>
      </c>
      <c r="H428" s="18">
        <v>0</v>
      </c>
      <c r="I428" s="28">
        <v>0</v>
      </c>
      <c r="J428" s="28" t="e">
        <f t="shared" si="30"/>
        <v>#DIV/0!</v>
      </c>
    </row>
    <row r="429" spans="1:10" ht="56.25">
      <c r="A429" s="70"/>
      <c r="B429" s="72"/>
      <c r="C429" s="71"/>
      <c r="D429" s="18" t="s">
        <v>9</v>
      </c>
      <c r="E429" s="18">
        <v>0</v>
      </c>
      <c r="F429" s="18">
        <v>0</v>
      </c>
      <c r="G429" s="18">
        <v>0</v>
      </c>
      <c r="H429" s="18">
        <v>0</v>
      </c>
      <c r="I429" s="28">
        <v>0</v>
      </c>
      <c r="J429" s="28" t="e">
        <f t="shared" si="30"/>
        <v>#DIV/0!</v>
      </c>
    </row>
    <row r="430" spans="1:10" ht="18.75" customHeight="1">
      <c r="A430" s="70" t="s">
        <v>85</v>
      </c>
      <c r="B430" s="72" t="s">
        <v>86</v>
      </c>
      <c r="C430" s="71" t="s">
        <v>13</v>
      </c>
      <c r="D430" s="18" t="s">
        <v>5</v>
      </c>
      <c r="E430" s="18">
        <f>E431+E433+E435+E436</f>
        <v>8000</v>
      </c>
      <c r="F430" s="18">
        <f>F431+F433+F435+F436</f>
        <v>8000</v>
      </c>
      <c r="G430" s="18">
        <f>G431+G433+G435+G436</f>
        <v>2767.5</v>
      </c>
      <c r="H430" s="18">
        <f>H431+H433+H435+H436</f>
        <v>2767.5</v>
      </c>
      <c r="I430" s="28">
        <v>0</v>
      </c>
      <c r="J430" s="28">
        <f t="shared" si="30"/>
        <v>34.59375</v>
      </c>
    </row>
    <row r="431" spans="1:10" ht="32.25" customHeight="1">
      <c r="A431" s="70"/>
      <c r="B431" s="72"/>
      <c r="C431" s="71"/>
      <c r="D431" s="18" t="s">
        <v>6</v>
      </c>
      <c r="E431" s="18">
        <v>8000</v>
      </c>
      <c r="F431" s="18">
        <v>8000</v>
      </c>
      <c r="G431" s="18">
        <v>2767.5</v>
      </c>
      <c r="H431" s="18">
        <v>2767.5</v>
      </c>
      <c r="I431" s="28">
        <v>0</v>
      </c>
      <c r="J431" s="28">
        <f t="shared" si="30"/>
        <v>34.59375</v>
      </c>
    </row>
    <row r="432" spans="1:10" ht="80.25" customHeight="1">
      <c r="A432" s="70"/>
      <c r="B432" s="72"/>
      <c r="C432" s="71"/>
      <c r="D432" s="29" t="s">
        <v>189</v>
      </c>
      <c r="E432" s="18">
        <v>0</v>
      </c>
      <c r="F432" s="18">
        <v>0</v>
      </c>
      <c r="G432" s="18">
        <v>0</v>
      </c>
      <c r="H432" s="18">
        <v>0</v>
      </c>
      <c r="I432" s="28">
        <v>0</v>
      </c>
      <c r="J432" s="28" t="e">
        <f t="shared" si="30"/>
        <v>#DIV/0!</v>
      </c>
    </row>
    <row r="433" spans="1:10" ht="56.25">
      <c r="A433" s="70"/>
      <c r="B433" s="72"/>
      <c r="C433" s="71"/>
      <c r="D433" s="18" t="s">
        <v>7</v>
      </c>
      <c r="E433" s="18">
        <v>0</v>
      </c>
      <c r="F433" s="18">
        <v>0</v>
      </c>
      <c r="G433" s="18">
        <v>0</v>
      </c>
      <c r="H433" s="18">
        <v>0</v>
      </c>
      <c r="I433" s="28">
        <v>0</v>
      </c>
      <c r="J433" s="28" t="e">
        <f t="shared" si="30"/>
        <v>#DIV/0!</v>
      </c>
    </row>
    <row r="434" spans="1:10" ht="90.75" customHeight="1">
      <c r="A434" s="70"/>
      <c r="B434" s="72"/>
      <c r="C434" s="71"/>
      <c r="D434" s="29" t="s">
        <v>190</v>
      </c>
      <c r="E434" s="18">
        <v>0</v>
      </c>
      <c r="F434" s="18">
        <v>0</v>
      </c>
      <c r="G434" s="18">
        <v>0</v>
      </c>
      <c r="H434" s="18">
        <v>0</v>
      </c>
      <c r="I434" s="28">
        <v>0</v>
      </c>
      <c r="J434" s="28" t="e">
        <f aca="true" t="shared" si="31" ref="J434:J497">H434/F434*100</f>
        <v>#DIV/0!</v>
      </c>
    </row>
    <row r="435" spans="1:10" ht="45.75" customHeight="1">
      <c r="A435" s="70"/>
      <c r="B435" s="72"/>
      <c r="C435" s="71"/>
      <c r="D435" s="18" t="s">
        <v>8</v>
      </c>
      <c r="E435" s="18">
        <v>0</v>
      </c>
      <c r="F435" s="18">
        <v>0</v>
      </c>
      <c r="G435" s="18">
        <v>0</v>
      </c>
      <c r="H435" s="18">
        <v>0</v>
      </c>
      <c r="I435" s="28">
        <v>0</v>
      </c>
      <c r="J435" s="28" t="e">
        <f t="shared" si="31"/>
        <v>#DIV/0!</v>
      </c>
    </row>
    <row r="436" spans="1:10" ht="56.25">
      <c r="A436" s="70"/>
      <c r="B436" s="72"/>
      <c r="C436" s="71"/>
      <c r="D436" s="18" t="s">
        <v>9</v>
      </c>
      <c r="E436" s="18">
        <v>0</v>
      </c>
      <c r="F436" s="18">
        <v>0</v>
      </c>
      <c r="G436" s="18">
        <v>0</v>
      </c>
      <c r="H436" s="18">
        <v>0</v>
      </c>
      <c r="I436" s="28">
        <v>0</v>
      </c>
      <c r="J436" s="28" t="e">
        <f t="shared" si="31"/>
        <v>#DIV/0!</v>
      </c>
    </row>
    <row r="437" spans="1:10" ht="18.75" customHeight="1">
      <c r="A437" s="70" t="s">
        <v>87</v>
      </c>
      <c r="B437" s="75" t="s">
        <v>88</v>
      </c>
      <c r="C437" s="71" t="s">
        <v>11</v>
      </c>
      <c r="D437" s="18" t="s">
        <v>5</v>
      </c>
      <c r="E437" s="18">
        <f>E438+E440+E442+E443</f>
        <v>11328</v>
      </c>
      <c r="F437" s="18">
        <f>F438+F440+F442+F443</f>
        <v>11328</v>
      </c>
      <c r="G437" s="18">
        <f>G438+G440+G442+G443</f>
        <v>8421</v>
      </c>
      <c r="H437" s="18">
        <f>H438+H440+H442+H443</f>
        <v>8421</v>
      </c>
      <c r="I437" s="28">
        <v>0</v>
      </c>
      <c r="J437" s="28">
        <f t="shared" si="31"/>
        <v>74.33792372881356</v>
      </c>
    </row>
    <row r="438" spans="1:10" ht="28.5" customHeight="1">
      <c r="A438" s="70"/>
      <c r="B438" s="75"/>
      <c r="C438" s="71"/>
      <c r="D438" s="18" t="s">
        <v>6</v>
      </c>
      <c r="E438" s="18">
        <v>0</v>
      </c>
      <c r="F438" s="18">
        <v>0</v>
      </c>
      <c r="G438" s="18">
        <v>0</v>
      </c>
      <c r="H438" s="18">
        <v>0</v>
      </c>
      <c r="I438" s="28">
        <v>0</v>
      </c>
      <c r="J438" s="28" t="e">
        <f t="shared" si="31"/>
        <v>#DIV/0!</v>
      </c>
    </row>
    <row r="439" spans="1:10" ht="81" customHeight="1">
      <c r="A439" s="70"/>
      <c r="B439" s="75"/>
      <c r="C439" s="71"/>
      <c r="D439" s="29" t="s">
        <v>189</v>
      </c>
      <c r="E439" s="18">
        <v>0</v>
      </c>
      <c r="F439" s="18">
        <v>0</v>
      </c>
      <c r="G439" s="18">
        <v>0</v>
      </c>
      <c r="H439" s="18">
        <v>0</v>
      </c>
      <c r="I439" s="28">
        <v>0</v>
      </c>
      <c r="J439" s="28" t="e">
        <f t="shared" si="31"/>
        <v>#DIV/0!</v>
      </c>
    </row>
    <row r="440" spans="1:10" ht="56.25">
      <c r="A440" s="70"/>
      <c r="B440" s="75"/>
      <c r="C440" s="71"/>
      <c r="D440" s="18" t="s">
        <v>7</v>
      </c>
      <c r="E440" s="18">
        <v>8421</v>
      </c>
      <c r="F440" s="18">
        <v>8421</v>
      </c>
      <c r="G440" s="18">
        <v>8421</v>
      </c>
      <c r="H440" s="18">
        <v>8421</v>
      </c>
      <c r="I440" s="28">
        <v>0</v>
      </c>
      <c r="J440" s="28">
        <f t="shared" si="31"/>
        <v>100</v>
      </c>
    </row>
    <row r="441" spans="1:10" ht="99.75" customHeight="1">
      <c r="A441" s="70"/>
      <c r="B441" s="75"/>
      <c r="C441" s="71"/>
      <c r="D441" s="29" t="s">
        <v>190</v>
      </c>
      <c r="E441" s="18">
        <v>8421</v>
      </c>
      <c r="F441" s="18">
        <v>8421</v>
      </c>
      <c r="G441" s="18">
        <v>8421</v>
      </c>
      <c r="H441" s="18">
        <v>8421</v>
      </c>
      <c r="I441" s="28">
        <v>0</v>
      </c>
      <c r="J441" s="28">
        <f t="shared" si="31"/>
        <v>100</v>
      </c>
    </row>
    <row r="442" spans="1:10" ht="42" customHeight="1">
      <c r="A442" s="70"/>
      <c r="B442" s="75"/>
      <c r="C442" s="71"/>
      <c r="D442" s="18" t="s">
        <v>8</v>
      </c>
      <c r="E442" s="18">
        <v>100</v>
      </c>
      <c r="F442" s="18">
        <v>100</v>
      </c>
      <c r="G442" s="18">
        <v>0</v>
      </c>
      <c r="H442" s="18">
        <v>0</v>
      </c>
      <c r="I442" s="28">
        <v>0</v>
      </c>
      <c r="J442" s="28">
        <f t="shared" si="31"/>
        <v>0</v>
      </c>
    </row>
    <row r="443" spans="1:10" ht="56.25" customHeight="1">
      <c r="A443" s="70"/>
      <c r="B443" s="75"/>
      <c r="C443" s="71"/>
      <c r="D443" s="18" t="s">
        <v>9</v>
      </c>
      <c r="E443" s="18">
        <v>2807</v>
      </c>
      <c r="F443" s="18">
        <v>2807</v>
      </c>
      <c r="G443" s="18">
        <v>0</v>
      </c>
      <c r="H443" s="18">
        <v>0</v>
      </c>
      <c r="I443" s="28">
        <v>0</v>
      </c>
      <c r="J443" s="28">
        <f t="shared" si="31"/>
        <v>0</v>
      </c>
    </row>
    <row r="444" spans="1:10" ht="18.75" customHeight="1">
      <c r="A444" s="70" t="s">
        <v>89</v>
      </c>
      <c r="B444" s="72" t="s">
        <v>90</v>
      </c>
      <c r="C444" s="71" t="s">
        <v>11</v>
      </c>
      <c r="D444" s="18" t="s">
        <v>5</v>
      </c>
      <c r="E444" s="34">
        <f>E445+E447+E449+E450</f>
        <v>203500</v>
      </c>
      <c r="F444" s="34">
        <f>F445+F447+F449+F450</f>
        <v>253500</v>
      </c>
      <c r="G444" s="34">
        <f>G445+G447+G449+G450</f>
        <v>195000</v>
      </c>
      <c r="H444" s="34">
        <f>H445+H447+H449+H450</f>
        <v>195000</v>
      </c>
      <c r="I444" s="28">
        <f>G444/E444*100</f>
        <v>95.82309582309583</v>
      </c>
      <c r="J444" s="28">
        <f t="shared" si="31"/>
        <v>76.92307692307693</v>
      </c>
    </row>
    <row r="445" spans="1:10" ht="30.75" customHeight="1">
      <c r="A445" s="70"/>
      <c r="B445" s="72"/>
      <c r="C445" s="71"/>
      <c r="D445" s="18" t="s">
        <v>6</v>
      </c>
      <c r="E445" s="18">
        <v>203500</v>
      </c>
      <c r="F445" s="18">
        <v>253500</v>
      </c>
      <c r="G445" s="18">
        <v>195000</v>
      </c>
      <c r="H445" s="18">
        <v>195000</v>
      </c>
      <c r="I445" s="28">
        <f>G445/E445*100</f>
        <v>95.82309582309583</v>
      </c>
      <c r="J445" s="28">
        <f t="shared" si="31"/>
        <v>76.92307692307693</v>
      </c>
    </row>
    <row r="446" spans="1:10" ht="75.75" customHeight="1">
      <c r="A446" s="70"/>
      <c r="B446" s="72"/>
      <c r="C446" s="71"/>
      <c r="D446" s="29" t="s">
        <v>189</v>
      </c>
      <c r="E446" s="18">
        <v>0</v>
      </c>
      <c r="F446" s="18">
        <v>0</v>
      </c>
      <c r="G446" s="18">
        <v>0</v>
      </c>
      <c r="H446" s="18">
        <v>0</v>
      </c>
      <c r="I446" s="28">
        <v>0</v>
      </c>
      <c r="J446" s="28" t="e">
        <f t="shared" si="31"/>
        <v>#DIV/0!</v>
      </c>
    </row>
    <row r="447" spans="1:10" ht="56.25">
      <c r="A447" s="70"/>
      <c r="B447" s="72"/>
      <c r="C447" s="71"/>
      <c r="D447" s="18" t="s">
        <v>7</v>
      </c>
      <c r="E447" s="18">
        <v>0</v>
      </c>
      <c r="F447" s="18">
        <v>0</v>
      </c>
      <c r="G447" s="18">
        <v>0</v>
      </c>
      <c r="H447" s="18">
        <v>0</v>
      </c>
      <c r="I447" s="28">
        <v>0</v>
      </c>
      <c r="J447" s="28" t="e">
        <f t="shared" si="31"/>
        <v>#DIV/0!</v>
      </c>
    </row>
    <row r="448" spans="1:10" ht="95.25" customHeight="1">
      <c r="A448" s="70"/>
      <c r="B448" s="72"/>
      <c r="C448" s="71"/>
      <c r="D448" s="29" t="s">
        <v>190</v>
      </c>
      <c r="E448" s="18">
        <v>0</v>
      </c>
      <c r="F448" s="18">
        <v>0</v>
      </c>
      <c r="G448" s="18">
        <v>0</v>
      </c>
      <c r="H448" s="18">
        <v>0</v>
      </c>
      <c r="I448" s="28">
        <v>0</v>
      </c>
      <c r="J448" s="28" t="e">
        <f t="shared" si="31"/>
        <v>#DIV/0!</v>
      </c>
    </row>
    <row r="449" spans="1:10" ht="42" customHeight="1">
      <c r="A449" s="70"/>
      <c r="B449" s="72"/>
      <c r="C449" s="71"/>
      <c r="D449" s="18" t="s">
        <v>8</v>
      </c>
      <c r="E449" s="18">
        <v>0</v>
      </c>
      <c r="F449" s="18">
        <v>0</v>
      </c>
      <c r="G449" s="18">
        <v>0</v>
      </c>
      <c r="H449" s="18">
        <v>0</v>
      </c>
      <c r="I449" s="28">
        <v>0</v>
      </c>
      <c r="J449" s="28" t="e">
        <f t="shared" si="31"/>
        <v>#DIV/0!</v>
      </c>
    </row>
    <row r="450" spans="1:10" ht="56.25">
      <c r="A450" s="70"/>
      <c r="B450" s="72"/>
      <c r="C450" s="71"/>
      <c r="D450" s="18" t="s">
        <v>9</v>
      </c>
      <c r="E450" s="18">
        <v>0</v>
      </c>
      <c r="F450" s="18">
        <v>0</v>
      </c>
      <c r="G450" s="18">
        <v>0</v>
      </c>
      <c r="H450" s="18">
        <v>0</v>
      </c>
      <c r="I450" s="28">
        <v>0</v>
      </c>
      <c r="J450" s="28" t="e">
        <f t="shared" si="31"/>
        <v>#DIV/0!</v>
      </c>
    </row>
    <row r="451" spans="1:10" ht="18.75" customHeight="1">
      <c r="A451" s="70" t="s">
        <v>91</v>
      </c>
      <c r="B451" s="72" t="s">
        <v>92</v>
      </c>
      <c r="C451" s="71" t="s">
        <v>93</v>
      </c>
      <c r="D451" s="18" t="s">
        <v>5</v>
      </c>
      <c r="E451" s="18">
        <f>E452+E454+E456+E457</f>
        <v>0</v>
      </c>
      <c r="F451" s="18">
        <f>F452+F454+F456+F457</f>
        <v>0</v>
      </c>
      <c r="G451" s="18">
        <f>G452+G454+G456+G457</f>
        <v>0</v>
      </c>
      <c r="H451" s="18">
        <f>H452+H454+H456+H457</f>
        <v>0</v>
      </c>
      <c r="I451" s="28">
        <v>0</v>
      </c>
      <c r="J451" s="28" t="e">
        <f t="shared" si="31"/>
        <v>#DIV/0!</v>
      </c>
    </row>
    <row r="452" spans="1:10" ht="25.5" customHeight="1">
      <c r="A452" s="70"/>
      <c r="B452" s="72"/>
      <c r="C452" s="71"/>
      <c r="D452" s="18" t="s">
        <v>6</v>
      </c>
      <c r="E452" s="18">
        <v>0</v>
      </c>
      <c r="F452" s="18">
        <v>0</v>
      </c>
      <c r="G452" s="18">
        <v>0</v>
      </c>
      <c r="H452" s="18">
        <v>0</v>
      </c>
      <c r="I452" s="28">
        <v>0</v>
      </c>
      <c r="J452" s="28" t="e">
        <f t="shared" si="31"/>
        <v>#DIV/0!</v>
      </c>
    </row>
    <row r="453" spans="1:10" ht="78" customHeight="1">
      <c r="A453" s="70"/>
      <c r="B453" s="72"/>
      <c r="C453" s="71"/>
      <c r="D453" s="29" t="s">
        <v>189</v>
      </c>
      <c r="E453" s="18">
        <v>0</v>
      </c>
      <c r="F453" s="18">
        <v>0</v>
      </c>
      <c r="G453" s="18">
        <v>0</v>
      </c>
      <c r="H453" s="18">
        <v>0</v>
      </c>
      <c r="I453" s="28">
        <v>0</v>
      </c>
      <c r="J453" s="28" t="e">
        <f t="shared" si="31"/>
        <v>#DIV/0!</v>
      </c>
    </row>
    <row r="454" spans="1:10" ht="56.25">
      <c r="A454" s="70"/>
      <c r="B454" s="72"/>
      <c r="C454" s="71"/>
      <c r="D454" s="18" t="s">
        <v>7</v>
      </c>
      <c r="E454" s="18">
        <v>0</v>
      </c>
      <c r="F454" s="18">
        <v>0</v>
      </c>
      <c r="G454" s="18">
        <v>0</v>
      </c>
      <c r="H454" s="18">
        <v>0</v>
      </c>
      <c r="I454" s="28">
        <v>0</v>
      </c>
      <c r="J454" s="28" t="e">
        <f t="shared" si="31"/>
        <v>#DIV/0!</v>
      </c>
    </row>
    <row r="455" spans="1:10" ht="99.75" customHeight="1">
      <c r="A455" s="70"/>
      <c r="B455" s="72"/>
      <c r="C455" s="71"/>
      <c r="D455" s="29" t="s">
        <v>190</v>
      </c>
      <c r="E455" s="18">
        <v>0</v>
      </c>
      <c r="F455" s="18">
        <v>0</v>
      </c>
      <c r="G455" s="18">
        <v>0</v>
      </c>
      <c r="H455" s="18">
        <v>0</v>
      </c>
      <c r="I455" s="28">
        <v>0</v>
      </c>
      <c r="J455" s="28" t="e">
        <f t="shared" si="31"/>
        <v>#DIV/0!</v>
      </c>
    </row>
    <row r="456" spans="1:10" ht="44.25" customHeight="1">
      <c r="A456" s="70"/>
      <c r="B456" s="72"/>
      <c r="C456" s="71"/>
      <c r="D456" s="18" t="s">
        <v>8</v>
      </c>
      <c r="E456" s="18">
        <v>0</v>
      </c>
      <c r="F456" s="18">
        <v>0</v>
      </c>
      <c r="G456" s="18">
        <v>0</v>
      </c>
      <c r="H456" s="18">
        <v>0</v>
      </c>
      <c r="I456" s="28">
        <v>0</v>
      </c>
      <c r="J456" s="28" t="e">
        <f t="shared" si="31"/>
        <v>#DIV/0!</v>
      </c>
    </row>
    <row r="457" spans="1:10" ht="56.25">
      <c r="A457" s="70"/>
      <c r="B457" s="72"/>
      <c r="C457" s="71"/>
      <c r="D457" s="18" t="s">
        <v>9</v>
      </c>
      <c r="E457" s="18">
        <v>0</v>
      </c>
      <c r="F457" s="18">
        <v>0</v>
      </c>
      <c r="G457" s="18">
        <v>0</v>
      </c>
      <c r="H457" s="18">
        <v>0</v>
      </c>
      <c r="I457" s="28">
        <v>0</v>
      </c>
      <c r="J457" s="28" t="e">
        <f t="shared" si="31"/>
        <v>#DIV/0!</v>
      </c>
    </row>
    <row r="458" spans="1:10" ht="18.75" customHeight="1">
      <c r="A458" s="70" t="s">
        <v>94</v>
      </c>
      <c r="B458" s="72" t="s">
        <v>95</v>
      </c>
      <c r="C458" s="71" t="s">
        <v>93</v>
      </c>
      <c r="D458" s="18" t="s">
        <v>5</v>
      </c>
      <c r="E458" s="18">
        <f>E459+E461+E463+E464</f>
        <v>80000</v>
      </c>
      <c r="F458" s="18">
        <f>F459+F461+F463+F464</f>
        <v>80000</v>
      </c>
      <c r="G458" s="18">
        <f>G459+G461+G463+G464</f>
        <v>0</v>
      </c>
      <c r="H458" s="18">
        <f>H459+H461+H463+H464</f>
        <v>0</v>
      </c>
      <c r="I458" s="28">
        <v>0</v>
      </c>
      <c r="J458" s="28">
        <f t="shared" si="31"/>
        <v>0</v>
      </c>
    </row>
    <row r="459" spans="1:10" ht="30" customHeight="1">
      <c r="A459" s="70"/>
      <c r="B459" s="72"/>
      <c r="C459" s="71"/>
      <c r="D459" s="18" t="s">
        <v>6</v>
      </c>
      <c r="E459" s="18">
        <v>30000</v>
      </c>
      <c r="F459" s="18">
        <v>30000</v>
      </c>
      <c r="G459" s="18">
        <v>0</v>
      </c>
      <c r="H459" s="18">
        <v>0</v>
      </c>
      <c r="I459" s="28">
        <v>0</v>
      </c>
      <c r="J459" s="28">
        <f t="shared" si="31"/>
        <v>0</v>
      </c>
    </row>
    <row r="460" spans="1:10" ht="80.25" customHeight="1">
      <c r="A460" s="70"/>
      <c r="B460" s="72"/>
      <c r="C460" s="71"/>
      <c r="D460" s="29" t="s">
        <v>189</v>
      </c>
      <c r="E460" s="18">
        <v>30000</v>
      </c>
      <c r="F460" s="18">
        <v>30000</v>
      </c>
      <c r="G460" s="18">
        <v>0</v>
      </c>
      <c r="H460" s="18">
        <v>0</v>
      </c>
      <c r="I460" s="28">
        <v>0</v>
      </c>
      <c r="J460" s="28">
        <f t="shared" si="31"/>
        <v>0</v>
      </c>
    </row>
    <row r="461" spans="1:10" ht="56.25">
      <c r="A461" s="70"/>
      <c r="B461" s="72"/>
      <c r="C461" s="71"/>
      <c r="D461" s="18" t="s">
        <v>7</v>
      </c>
      <c r="E461" s="18">
        <v>50000</v>
      </c>
      <c r="F461" s="18">
        <v>50000</v>
      </c>
      <c r="G461" s="18">
        <v>0</v>
      </c>
      <c r="H461" s="18">
        <v>0</v>
      </c>
      <c r="I461" s="28">
        <v>0</v>
      </c>
      <c r="J461" s="28">
        <f t="shared" si="31"/>
        <v>0</v>
      </c>
    </row>
    <row r="462" spans="1:10" ht="93.75">
      <c r="A462" s="70"/>
      <c r="B462" s="72"/>
      <c r="C462" s="71"/>
      <c r="D462" s="29" t="s">
        <v>190</v>
      </c>
      <c r="E462" s="18">
        <v>50000</v>
      </c>
      <c r="F462" s="18">
        <v>50000</v>
      </c>
      <c r="G462" s="18">
        <v>0</v>
      </c>
      <c r="H462" s="18">
        <v>0</v>
      </c>
      <c r="I462" s="28">
        <v>0</v>
      </c>
      <c r="J462" s="28">
        <f t="shared" si="31"/>
        <v>0</v>
      </c>
    </row>
    <row r="463" spans="1:10" ht="48.75" customHeight="1">
      <c r="A463" s="70"/>
      <c r="B463" s="72"/>
      <c r="C463" s="71"/>
      <c r="D463" s="18" t="s">
        <v>8</v>
      </c>
      <c r="E463" s="18">
        <v>0</v>
      </c>
      <c r="F463" s="18">
        <v>0</v>
      </c>
      <c r="G463" s="18">
        <v>0</v>
      </c>
      <c r="H463" s="18">
        <v>0</v>
      </c>
      <c r="I463" s="28">
        <v>0</v>
      </c>
      <c r="J463" s="28" t="e">
        <f t="shared" si="31"/>
        <v>#DIV/0!</v>
      </c>
    </row>
    <row r="464" spans="1:10" ht="56.25">
      <c r="A464" s="70"/>
      <c r="B464" s="72"/>
      <c r="C464" s="71"/>
      <c r="D464" s="18" t="s">
        <v>9</v>
      </c>
      <c r="E464" s="18">
        <v>0</v>
      </c>
      <c r="F464" s="18">
        <v>0</v>
      </c>
      <c r="G464" s="18">
        <v>0</v>
      </c>
      <c r="H464" s="18">
        <v>0</v>
      </c>
      <c r="I464" s="28">
        <v>0</v>
      </c>
      <c r="J464" s="28" t="e">
        <f t="shared" si="31"/>
        <v>#DIV/0!</v>
      </c>
    </row>
    <row r="465" spans="1:10" ht="18.75" customHeight="1">
      <c r="A465" s="70" t="s">
        <v>96</v>
      </c>
      <c r="B465" s="75" t="s">
        <v>97</v>
      </c>
      <c r="C465" s="76" t="s">
        <v>11</v>
      </c>
      <c r="D465" s="18" t="s">
        <v>5</v>
      </c>
      <c r="E465" s="34">
        <f>E466+E468+E470+E471</f>
        <v>11228</v>
      </c>
      <c r="F465" s="34">
        <f>F466+F468+F470+F471</f>
        <v>11228</v>
      </c>
      <c r="G465" s="34">
        <f>G466+G468+G470+G471</f>
        <v>8421</v>
      </c>
      <c r="H465" s="34">
        <f>H466+H468+H470+H471</f>
        <v>8421</v>
      </c>
      <c r="I465" s="28">
        <v>0</v>
      </c>
      <c r="J465" s="28">
        <f t="shared" si="31"/>
        <v>75</v>
      </c>
    </row>
    <row r="466" spans="1:10" ht="27.75" customHeight="1">
      <c r="A466" s="70"/>
      <c r="B466" s="75"/>
      <c r="C466" s="76"/>
      <c r="D466" s="18" t="s">
        <v>6</v>
      </c>
      <c r="E466" s="18">
        <v>2807</v>
      </c>
      <c r="F466" s="18">
        <v>2807</v>
      </c>
      <c r="G466" s="18">
        <v>0</v>
      </c>
      <c r="H466" s="18">
        <v>0</v>
      </c>
      <c r="I466" s="28">
        <v>0</v>
      </c>
      <c r="J466" s="28">
        <f t="shared" si="31"/>
        <v>0</v>
      </c>
    </row>
    <row r="467" spans="1:10" ht="81" customHeight="1">
      <c r="A467" s="70"/>
      <c r="B467" s="75"/>
      <c r="C467" s="76"/>
      <c r="D467" s="29" t="s">
        <v>189</v>
      </c>
      <c r="E467" s="18">
        <v>2807</v>
      </c>
      <c r="F467" s="18">
        <v>2807</v>
      </c>
      <c r="G467" s="18">
        <v>0</v>
      </c>
      <c r="H467" s="18">
        <v>0</v>
      </c>
      <c r="I467" s="28">
        <v>0</v>
      </c>
      <c r="J467" s="28">
        <f t="shared" si="31"/>
        <v>0</v>
      </c>
    </row>
    <row r="468" spans="1:10" ht="56.25">
      <c r="A468" s="70"/>
      <c r="B468" s="75"/>
      <c r="C468" s="76"/>
      <c r="D468" s="18" t="s">
        <v>7</v>
      </c>
      <c r="E468" s="18">
        <v>8421</v>
      </c>
      <c r="F468" s="18">
        <v>8421</v>
      </c>
      <c r="G468" s="18">
        <v>8421</v>
      </c>
      <c r="H468" s="18">
        <v>8421</v>
      </c>
      <c r="I468" s="28">
        <v>0</v>
      </c>
      <c r="J468" s="28">
        <f t="shared" si="31"/>
        <v>100</v>
      </c>
    </row>
    <row r="469" spans="1:10" ht="95.25" customHeight="1">
      <c r="A469" s="70"/>
      <c r="B469" s="75"/>
      <c r="C469" s="76"/>
      <c r="D469" s="29" t="s">
        <v>190</v>
      </c>
      <c r="E469" s="18">
        <v>8421</v>
      </c>
      <c r="F469" s="18">
        <v>8421</v>
      </c>
      <c r="G469" s="18">
        <v>8421</v>
      </c>
      <c r="H469" s="18">
        <v>8421</v>
      </c>
      <c r="I469" s="28">
        <v>0</v>
      </c>
      <c r="J469" s="28">
        <f t="shared" si="31"/>
        <v>100</v>
      </c>
    </row>
    <row r="470" spans="1:10" ht="41.25" customHeight="1">
      <c r="A470" s="70"/>
      <c r="B470" s="75"/>
      <c r="C470" s="76"/>
      <c r="D470" s="18" t="s">
        <v>8</v>
      </c>
      <c r="E470" s="18">
        <v>0</v>
      </c>
      <c r="F470" s="18">
        <v>0</v>
      </c>
      <c r="G470" s="18">
        <v>0</v>
      </c>
      <c r="H470" s="18">
        <v>0</v>
      </c>
      <c r="I470" s="28">
        <v>0</v>
      </c>
      <c r="J470" s="28" t="e">
        <f t="shared" si="31"/>
        <v>#DIV/0!</v>
      </c>
    </row>
    <row r="471" spans="1:10" ht="56.25">
      <c r="A471" s="70"/>
      <c r="B471" s="75"/>
      <c r="C471" s="76"/>
      <c r="D471" s="18" t="s">
        <v>9</v>
      </c>
      <c r="E471" s="18">
        <v>0</v>
      </c>
      <c r="F471" s="18">
        <v>0</v>
      </c>
      <c r="G471" s="18">
        <v>0</v>
      </c>
      <c r="H471" s="18">
        <v>0</v>
      </c>
      <c r="I471" s="28">
        <v>0</v>
      </c>
      <c r="J471" s="28" t="e">
        <f t="shared" si="31"/>
        <v>#DIV/0!</v>
      </c>
    </row>
    <row r="472" spans="1:10" ht="18.75" customHeight="1">
      <c r="A472" s="70" t="s">
        <v>169</v>
      </c>
      <c r="B472" s="75" t="s">
        <v>170</v>
      </c>
      <c r="C472" s="76" t="s">
        <v>11</v>
      </c>
      <c r="D472" s="18" t="s">
        <v>5</v>
      </c>
      <c r="E472" s="34">
        <f>E473+E475+E477+E478</f>
        <v>487.7</v>
      </c>
      <c r="F472" s="34">
        <f>F473+F475</f>
        <v>487.7</v>
      </c>
      <c r="G472" s="34">
        <f>G473+G475+G477+G478</f>
        <v>487.7</v>
      </c>
      <c r="H472" s="34">
        <f>H473+H475+H477+H478</f>
        <v>487.7</v>
      </c>
      <c r="I472" s="28">
        <v>0</v>
      </c>
      <c r="J472" s="28">
        <f t="shared" si="31"/>
        <v>100</v>
      </c>
    </row>
    <row r="473" spans="1:10" ht="27.75" customHeight="1">
      <c r="A473" s="70"/>
      <c r="B473" s="75"/>
      <c r="C473" s="76"/>
      <c r="D473" s="18" t="s">
        <v>6</v>
      </c>
      <c r="E473" s="18">
        <v>300</v>
      </c>
      <c r="F473" s="18">
        <v>300</v>
      </c>
      <c r="G473" s="18">
        <v>300</v>
      </c>
      <c r="H473" s="18">
        <v>300</v>
      </c>
      <c r="I473" s="28">
        <v>0</v>
      </c>
      <c r="J473" s="28">
        <f t="shared" si="31"/>
        <v>100</v>
      </c>
    </row>
    <row r="474" spans="1:10" ht="78" customHeight="1">
      <c r="A474" s="70"/>
      <c r="B474" s="75"/>
      <c r="C474" s="76"/>
      <c r="D474" s="29" t="s">
        <v>189</v>
      </c>
      <c r="E474" s="18">
        <v>300</v>
      </c>
      <c r="F474" s="18">
        <v>300</v>
      </c>
      <c r="G474" s="18">
        <v>300</v>
      </c>
      <c r="H474" s="18">
        <v>300</v>
      </c>
      <c r="I474" s="28">
        <v>0</v>
      </c>
      <c r="J474" s="28">
        <f t="shared" si="31"/>
        <v>100</v>
      </c>
    </row>
    <row r="475" spans="1:10" ht="60.75" customHeight="1">
      <c r="A475" s="70"/>
      <c r="B475" s="75"/>
      <c r="C475" s="76"/>
      <c r="D475" s="18" t="s">
        <v>7</v>
      </c>
      <c r="E475" s="18">
        <v>187.7</v>
      </c>
      <c r="F475" s="18">
        <v>187.7</v>
      </c>
      <c r="G475" s="18">
        <v>187.7</v>
      </c>
      <c r="H475" s="18">
        <v>187.7</v>
      </c>
      <c r="I475" s="28">
        <v>0</v>
      </c>
      <c r="J475" s="28">
        <f t="shared" si="31"/>
        <v>100</v>
      </c>
    </row>
    <row r="476" spans="1:10" ht="93.75" customHeight="1">
      <c r="A476" s="70"/>
      <c r="B476" s="75"/>
      <c r="C476" s="76"/>
      <c r="D476" s="29" t="s">
        <v>190</v>
      </c>
      <c r="E476" s="18">
        <v>187.7</v>
      </c>
      <c r="F476" s="18">
        <v>187.7</v>
      </c>
      <c r="G476" s="18">
        <v>187.7</v>
      </c>
      <c r="H476" s="18">
        <v>187.7</v>
      </c>
      <c r="I476" s="28">
        <v>0</v>
      </c>
      <c r="J476" s="28">
        <f t="shared" si="31"/>
        <v>100</v>
      </c>
    </row>
    <row r="477" spans="1:10" ht="46.5" customHeight="1">
      <c r="A477" s="70"/>
      <c r="B477" s="75"/>
      <c r="C477" s="76"/>
      <c r="D477" s="18" t="s">
        <v>8</v>
      </c>
      <c r="E477" s="18">
        <v>0</v>
      </c>
      <c r="F477" s="18">
        <v>0</v>
      </c>
      <c r="G477" s="18">
        <v>0</v>
      </c>
      <c r="H477" s="18">
        <v>0</v>
      </c>
      <c r="I477" s="28">
        <v>0</v>
      </c>
      <c r="J477" s="28" t="e">
        <f t="shared" si="31"/>
        <v>#DIV/0!</v>
      </c>
    </row>
    <row r="478" spans="1:10" ht="56.25">
      <c r="A478" s="70"/>
      <c r="B478" s="75"/>
      <c r="C478" s="76"/>
      <c r="D478" s="18" t="s">
        <v>9</v>
      </c>
      <c r="E478" s="18">
        <v>0</v>
      </c>
      <c r="F478" s="18">
        <v>0</v>
      </c>
      <c r="G478" s="18">
        <v>0</v>
      </c>
      <c r="H478" s="18">
        <v>0</v>
      </c>
      <c r="I478" s="28">
        <v>0</v>
      </c>
      <c r="J478" s="28" t="e">
        <f t="shared" si="31"/>
        <v>#DIV/0!</v>
      </c>
    </row>
    <row r="479" spans="1:10" ht="18.75">
      <c r="A479" s="70"/>
      <c r="B479" s="75"/>
      <c r="C479" s="71" t="s">
        <v>12</v>
      </c>
      <c r="D479" s="18" t="s">
        <v>5</v>
      </c>
      <c r="E479" s="34">
        <f>E480+E482+E484+E485</f>
        <v>325.1</v>
      </c>
      <c r="F479" s="34">
        <f>F480+F482+F484+F485</f>
        <v>325.1</v>
      </c>
      <c r="G479" s="34">
        <f>G480+G482+G484+G485</f>
        <v>0</v>
      </c>
      <c r="H479" s="34">
        <f>H480+H482+H484+H485</f>
        <v>0</v>
      </c>
      <c r="I479" s="28">
        <v>0</v>
      </c>
      <c r="J479" s="28">
        <f t="shared" si="31"/>
        <v>0</v>
      </c>
    </row>
    <row r="480" spans="1:10" ht="24.75" customHeight="1">
      <c r="A480" s="70"/>
      <c r="B480" s="75"/>
      <c r="C480" s="71"/>
      <c r="D480" s="18" t="s">
        <v>6</v>
      </c>
      <c r="E480" s="18">
        <v>200</v>
      </c>
      <c r="F480" s="18">
        <v>200</v>
      </c>
      <c r="G480" s="18">
        <v>0</v>
      </c>
      <c r="H480" s="18">
        <v>0</v>
      </c>
      <c r="I480" s="28">
        <v>0</v>
      </c>
      <c r="J480" s="28">
        <f t="shared" si="31"/>
        <v>0</v>
      </c>
    </row>
    <row r="481" spans="1:10" ht="77.25" customHeight="1">
      <c r="A481" s="70"/>
      <c r="B481" s="75"/>
      <c r="C481" s="71"/>
      <c r="D481" s="29" t="s">
        <v>189</v>
      </c>
      <c r="E481" s="18">
        <v>200</v>
      </c>
      <c r="F481" s="18">
        <v>200</v>
      </c>
      <c r="G481" s="18">
        <v>0</v>
      </c>
      <c r="H481" s="18">
        <v>0</v>
      </c>
      <c r="I481" s="28">
        <v>0</v>
      </c>
      <c r="J481" s="28">
        <f t="shared" si="31"/>
        <v>0</v>
      </c>
    </row>
    <row r="482" spans="1:10" ht="56.25">
      <c r="A482" s="70"/>
      <c r="B482" s="75"/>
      <c r="C482" s="71"/>
      <c r="D482" s="18" t="s">
        <v>7</v>
      </c>
      <c r="E482" s="18">
        <v>125.1</v>
      </c>
      <c r="F482" s="18">
        <v>125.1</v>
      </c>
      <c r="G482" s="18">
        <v>0</v>
      </c>
      <c r="H482" s="18">
        <v>0</v>
      </c>
      <c r="I482" s="28">
        <v>0</v>
      </c>
      <c r="J482" s="28">
        <f t="shared" si="31"/>
        <v>0</v>
      </c>
    </row>
    <row r="483" spans="1:10" ht="90.75" customHeight="1">
      <c r="A483" s="70"/>
      <c r="B483" s="75"/>
      <c r="C483" s="71"/>
      <c r="D483" s="29" t="s">
        <v>190</v>
      </c>
      <c r="E483" s="18">
        <v>125.1</v>
      </c>
      <c r="F483" s="18">
        <v>125.1</v>
      </c>
      <c r="G483" s="18">
        <v>0</v>
      </c>
      <c r="H483" s="18">
        <v>0</v>
      </c>
      <c r="I483" s="28">
        <v>0</v>
      </c>
      <c r="J483" s="28">
        <f t="shared" si="31"/>
        <v>0</v>
      </c>
    </row>
    <row r="484" spans="1:10" ht="44.25" customHeight="1">
      <c r="A484" s="70"/>
      <c r="B484" s="75"/>
      <c r="C484" s="71"/>
      <c r="D484" s="18" t="s">
        <v>8</v>
      </c>
      <c r="E484" s="18">
        <v>0</v>
      </c>
      <c r="F484" s="18">
        <v>0</v>
      </c>
      <c r="G484" s="18">
        <v>0</v>
      </c>
      <c r="H484" s="18">
        <v>0</v>
      </c>
      <c r="I484" s="28">
        <v>0</v>
      </c>
      <c r="J484" s="28" t="e">
        <f t="shared" si="31"/>
        <v>#DIV/0!</v>
      </c>
    </row>
    <row r="485" spans="1:10" ht="56.25">
      <c r="A485" s="70"/>
      <c r="B485" s="75"/>
      <c r="C485" s="71"/>
      <c r="D485" s="18" t="s">
        <v>9</v>
      </c>
      <c r="E485" s="18">
        <v>0</v>
      </c>
      <c r="F485" s="18">
        <v>0</v>
      </c>
      <c r="G485" s="18">
        <v>0</v>
      </c>
      <c r="H485" s="18">
        <v>0</v>
      </c>
      <c r="I485" s="28">
        <v>0</v>
      </c>
      <c r="J485" s="28" t="e">
        <f t="shared" si="31"/>
        <v>#DIV/0!</v>
      </c>
    </row>
    <row r="486" spans="1:10" ht="18.75" customHeight="1">
      <c r="A486" s="70" t="s">
        <v>98</v>
      </c>
      <c r="B486" s="72" t="s">
        <v>99</v>
      </c>
      <c r="C486" s="71" t="s">
        <v>11</v>
      </c>
      <c r="D486" s="18" t="s">
        <v>5</v>
      </c>
      <c r="E486" s="18">
        <f>E487+E491+E492</f>
        <v>10845</v>
      </c>
      <c r="F486" s="18">
        <f>F487+F491+F492</f>
        <v>500</v>
      </c>
      <c r="G486" s="18">
        <f>G487+G491+G492</f>
        <v>120.6</v>
      </c>
      <c r="H486" s="18">
        <f>H487+H491+H492</f>
        <v>120.6</v>
      </c>
      <c r="I486" s="28">
        <f>G486/E486*100</f>
        <v>1.112033195020747</v>
      </c>
      <c r="J486" s="28">
        <f t="shared" si="31"/>
        <v>24.12</v>
      </c>
    </row>
    <row r="487" spans="1:10" ht="30.75" customHeight="1">
      <c r="A487" s="70"/>
      <c r="B487" s="72"/>
      <c r="C487" s="71"/>
      <c r="D487" s="18" t="s">
        <v>6</v>
      </c>
      <c r="E487" s="34">
        <f>E494+E522+E571+E606+E627</f>
        <v>500</v>
      </c>
      <c r="F487" s="34">
        <f>F494+F522+F571+F606+F627</f>
        <v>500</v>
      </c>
      <c r="G487" s="34">
        <f>G494+G522+G571+G606+G627</f>
        <v>120.6</v>
      </c>
      <c r="H487" s="34">
        <f>H494+H522+H571+H606+H627</f>
        <v>120.6</v>
      </c>
      <c r="I487" s="28">
        <f>G487/E487*100</f>
        <v>24.12</v>
      </c>
      <c r="J487" s="28">
        <f t="shared" si="31"/>
        <v>24.12</v>
      </c>
    </row>
    <row r="488" spans="1:10" ht="73.5" customHeight="1">
      <c r="A488" s="70"/>
      <c r="B488" s="72"/>
      <c r="C488" s="71"/>
      <c r="D488" s="29" t="s">
        <v>189</v>
      </c>
      <c r="E488" s="18">
        <v>0</v>
      </c>
      <c r="F488" s="18">
        <v>0</v>
      </c>
      <c r="G488" s="18">
        <v>0</v>
      </c>
      <c r="H488" s="18">
        <v>0</v>
      </c>
      <c r="I488" s="28">
        <v>0</v>
      </c>
      <c r="J488" s="28" t="e">
        <f t="shared" si="31"/>
        <v>#DIV/0!</v>
      </c>
    </row>
    <row r="489" spans="1:10" ht="66" customHeight="1">
      <c r="A489" s="70"/>
      <c r="B489" s="72"/>
      <c r="C489" s="71"/>
      <c r="D489" s="18" t="s">
        <v>7</v>
      </c>
      <c r="E489" s="18">
        <v>0</v>
      </c>
      <c r="F489" s="18">
        <v>0</v>
      </c>
      <c r="G489" s="18">
        <v>0</v>
      </c>
      <c r="H489" s="18">
        <v>0</v>
      </c>
      <c r="I489" s="28">
        <v>0</v>
      </c>
      <c r="J489" s="28" t="e">
        <f t="shared" si="31"/>
        <v>#DIV/0!</v>
      </c>
    </row>
    <row r="490" spans="1:10" ht="98.25" customHeight="1">
      <c r="A490" s="70"/>
      <c r="B490" s="72"/>
      <c r="C490" s="71"/>
      <c r="D490" s="29" t="s">
        <v>190</v>
      </c>
      <c r="E490" s="18">
        <v>0</v>
      </c>
      <c r="F490" s="18">
        <v>0</v>
      </c>
      <c r="G490" s="18">
        <v>0</v>
      </c>
      <c r="H490" s="18">
        <v>0</v>
      </c>
      <c r="I490" s="28">
        <v>0</v>
      </c>
      <c r="J490" s="28" t="e">
        <f t="shared" si="31"/>
        <v>#DIV/0!</v>
      </c>
    </row>
    <row r="491" spans="1:10" ht="37.5" customHeight="1">
      <c r="A491" s="70"/>
      <c r="B491" s="72"/>
      <c r="C491" s="71"/>
      <c r="D491" s="18" t="s">
        <v>8</v>
      </c>
      <c r="E491" s="18">
        <f>E498+E526+E575+E610+E631</f>
        <v>1655</v>
      </c>
      <c r="F491" s="18">
        <v>0</v>
      </c>
      <c r="G491" s="18">
        <f>G498+G526+G575+G610+G631</f>
        <v>0</v>
      </c>
      <c r="H491" s="18">
        <f>H498+H526+H575+H610+H631</f>
        <v>0</v>
      </c>
      <c r="I491" s="28">
        <f>G491/E491*100</f>
        <v>0</v>
      </c>
      <c r="J491" s="28" t="e">
        <f t="shared" si="31"/>
        <v>#DIV/0!</v>
      </c>
    </row>
    <row r="492" spans="1:10" ht="56.25">
      <c r="A492" s="70"/>
      <c r="B492" s="72"/>
      <c r="C492" s="71"/>
      <c r="D492" s="18" t="s">
        <v>9</v>
      </c>
      <c r="E492" s="18">
        <f>E499+E527+E576+E611+E632</f>
        <v>8690</v>
      </c>
      <c r="F492" s="18">
        <v>0</v>
      </c>
      <c r="G492" s="18">
        <f>G499+G527+G576+G611+G632</f>
        <v>0</v>
      </c>
      <c r="H492" s="18">
        <f>H499+H527+H576+H611+H632</f>
        <v>0</v>
      </c>
      <c r="I492" s="28">
        <v>0</v>
      </c>
      <c r="J492" s="28" t="e">
        <f t="shared" si="31"/>
        <v>#DIV/0!</v>
      </c>
    </row>
    <row r="493" spans="1:10" ht="18.75" customHeight="1">
      <c r="A493" s="70" t="s">
        <v>100</v>
      </c>
      <c r="B493" s="72" t="s">
        <v>101</v>
      </c>
      <c r="C493" s="71" t="s">
        <v>11</v>
      </c>
      <c r="D493" s="18" t="s">
        <v>5</v>
      </c>
      <c r="E493" s="18">
        <f>E494+E498+E499</f>
        <v>9220</v>
      </c>
      <c r="F493" s="18">
        <f>F494+F498+F499</f>
        <v>9220</v>
      </c>
      <c r="G493" s="18">
        <f>G494+G498+G499</f>
        <v>0</v>
      </c>
      <c r="H493" s="18">
        <f>H494+H498+H499</f>
        <v>0</v>
      </c>
      <c r="I493" s="28">
        <v>0</v>
      </c>
      <c r="J493" s="28">
        <f t="shared" si="31"/>
        <v>0</v>
      </c>
    </row>
    <row r="494" spans="1:10" ht="27.75" customHeight="1">
      <c r="A494" s="70"/>
      <c r="B494" s="72"/>
      <c r="C494" s="71"/>
      <c r="D494" s="18" t="s">
        <v>6</v>
      </c>
      <c r="E494" s="18">
        <f>E501+E508+E515</f>
        <v>50</v>
      </c>
      <c r="F494" s="18">
        <f>F501+F508+F515</f>
        <v>50</v>
      </c>
      <c r="G494" s="18">
        <f>G501+G508+G515</f>
        <v>0</v>
      </c>
      <c r="H494" s="18">
        <f>H501+H508+H515</f>
        <v>0</v>
      </c>
      <c r="I494" s="28">
        <v>0</v>
      </c>
      <c r="J494" s="28">
        <f t="shared" si="31"/>
        <v>0</v>
      </c>
    </row>
    <row r="495" spans="1:10" ht="73.5" customHeight="1">
      <c r="A495" s="70"/>
      <c r="B495" s="72"/>
      <c r="C495" s="71"/>
      <c r="D495" s="29" t="s">
        <v>189</v>
      </c>
      <c r="E495" s="18">
        <v>0</v>
      </c>
      <c r="F495" s="18">
        <v>0</v>
      </c>
      <c r="G495" s="18">
        <v>0</v>
      </c>
      <c r="H495" s="18">
        <v>0</v>
      </c>
      <c r="I495" s="28">
        <v>0</v>
      </c>
      <c r="J495" s="28" t="e">
        <f t="shared" si="31"/>
        <v>#DIV/0!</v>
      </c>
    </row>
    <row r="496" spans="1:10" ht="57.75" customHeight="1">
      <c r="A496" s="70"/>
      <c r="B496" s="72"/>
      <c r="C496" s="71"/>
      <c r="D496" s="18" t="s">
        <v>7</v>
      </c>
      <c r="E496" s="18">
        <v>0</v>
      </c>
      <c r="F496" s="18">
        <v>0</v>
      </c>
      <c r="G496" s="18">
        <v>0</v>
      </c>
      <c r="H496" s="18">
        <v>0</v>
      </c>
      <c r="I496" s="28">
        <v>0</v>
      </c>
      <c r="J496" s="28" t="e">
        <f t="shared" si="31"/>
        <v>#DIV/0!</v>
      </c>
    </row>
    <row r="497" spans="1:10" ht="99.75" customHeight="1">
      <c r="A497" s="70"/>
      <c r="B497" s="72"/>
      <c r="C497" s="71"/>
      <c r="D497" s="29" t="s">
        <v>190</v>
      </c>
      <c r="E497" s="18">
        <v>0</v>
      </c>
      <c r="F497" s="18">
        <v>0</v>
      </c>
      <c r="G497" s="18">
        <v>0</v>
      </c>
      <c r="H497" s="18">
        <v>0</v>
      </c>
      <c r="I497" s="28">
        <v>0</v>
      </c>
      <c r="J497" s="28" t="e">
        <f t="shared" si="31"/>
        <v>#DIV/0!</v>
      </c>
    </row>
    <row r="498" spans="1:10" ht="56.25">
      <c r="A498" s="70"/>
      <c r="B498" s="72"/>
      <c r="C498" s="71"/>
      <c r="D498" s="18" t="s">
        <v>8</v>
      </c>
      <c r="E498" s="18">
        <f aca="true" t="shared" si="32" ref="E498:H499">E505+E512+E519</f>
        <v>770</v>
      </c>
      <c r="F498" s="18">
        <f t="shared" si="32"/>
        <v>770</v>
      </c>
      <c r="G498" s="18">
        <f t="shared" si="32"/>
        <v>0</v>
      </c>
      <c r="H498" s="18">
        <f t="shared" si="32"/>
        <v>0</v>
      </c>
      <c r="I498" s="28">
        <v>0</v>
      </c>
      <c r="J498" s="28">
        <f aca="true" t="shared" si="33" ref="J498:J561">H498/F498*100</f>
        <v>0</v>
      </c>
    </row>
    <row r="499" spans="1:10" ht="63.75" customHeight="1">
      <c r="A499" s="70"/>
      <c r="B499" s="72"/>
      <c r="C499" s="71"/>
      <c r="D499" s="18" t="s">
        <v>9</v>
      </c>
      <c r="E499" s="18">
        <f t="shared" si="32"/>
        <v>8400</v>
      </c>
      <c r="F499" s="18">
        <f t="shared" si="32"/>
        <v>8400</v>
      </c>
      <c r="G499" s="18">
        <f t="shared" si="32"/>
        <v>0</v>
      </c>
      <c r="H499" s="18">
        <f t="shared" si="32"/>
        <v>0</v>
      </c>
      <c r="I499" s="28">
        <v>0</v>
      </c>
      <c r="J499" s="28">
        <f t="shared" si="33"/>
        <v>0</v>
      </c>
    </row>
    <row r="500" spans="1:10" ht="18.75" customHeight="1">
      <c r="A500" s="70" t="s">
        <v>102</v>
      </c>
      <c r="B500" s="72" t="s">
        <v>103</v>
      </c>
      <c r="C500" s="71" t="s">
        <v>11</v>
      </c>
      <c r="D500" s="18" t="s">
        <v>5</v>
      </c>
      <c r="E500" s="18">
        <f>E501+E505+E506</f>
        <v>50</v>
      </c>
      <c r="F500" s="18">
        <f>F501+F505+F506</f>
        <v>50</v>
      </c>
      <c r="G500" s="18">
        <f>G501+G505+G506</f>
        <v>0</v>
      </c>
      <c r="H500" s="18">
        <f>H501+H505+H506</f>
        <v>0</v>
      </c>
      <c r="I500" s="28">
        <v>0</v>
      </c>
      <c r="J500" s="28">
        <f t="shared" si="33"/>
        <v>0</v>
      </c>
    </row>
    <row r="501" spans="1:10" ht="36" customHeight="1">
      <c r="A501" s="70"/>
      <c r="B501" s="72"/>
      <c r="C501" s="71"/>
      <c r="D501" s="18" t="s">
        <v>6</v>
      </c>
      <c r="E501" s="18">
        <v>50</v>
      </c>
      <c r="F501" s="18">
        <v>50</v>
      </c>
      <c r="G501" s="18">
        <v>0</v>
      </c>
      <c r="H501" s="18">
        <v>0</v>
      </c>
      <c r="I501" s="28">
        <v>0</v>
      </c>
      <c r="J501" s="28">
        <f t="shared" si="33"/>
        <v>0</v>
      </c>
    </row>
    <row r="502" spans="1:10" ht="74.25" customHeight="1">
      <c r="A502" s="70"/>
      <c r="B502" s="72"/>
      <c r="C502" s="71"/>
      <c r="D502" s="29" t="s">
        <v>189</v>
      </c>
      <c r="E502" s="18">
        <v>0</v>
      </c>
      <c r="F502" s="18">
        <v>0</v>
      </c>
      <c r="G502" s="18">
        <v>0</v>
      </c>
      <c r="H502" s="18">
        <v>0</v>
      </c>
      <c r="I502" s="28">
        <v>0</v>
      </c>
      <c r="J502" s="28" t="e">
        <f t="shared" si="33"/>
        <v>#DIV/0!</v>
      </c>
    </row>
    <row r="503" spans="1:10" ht="65.25" customHeight="1">
      <c r="A503" s="70"/>
      <c r="B503" s="72"/>
      <c r="C503" s="71"/>
      <c r="D503" s="18" t="s">
        <v>7</v>
      </c>
      <c r="E503" s="18">
        <v>0</v>
      </c>
      <c r="F503" s="18">
        <v>0</v>
      </c>
      <c r="G503" s="18">
        <v>0</v>
      </c>
      <c r="H503" s="18">
        <v>0</v>
      </c>
      <c r="I503" s="28">
        <v>0</v>
      </c>
      <c r="J503" s="28" t="e">
        <f t="shared" si="33"/>
        <v>#DIV/0!</v>
      </c>
    </row>
    <row r="504" spans="1:10" ht="96" customHeight="1">
      <c r="A504" s="70"/>
      <c r="B504" s="72"/>
      <c r="C504" s="71"/>
      <c r="D504" s="29" t="s">
        <v>190</v>
      </c>
      <c r="E504" s="18">
        <v>0</v>
      </c>
      <c r="F504" s="18">
        <v>0</v>
      </c>
      <c r="G504" s="18">
        <v>0</v>
      </c>
      <c r="H504" s="18">
        <v>0</v>
      </c>
      <c r="I504" s="28">
        <v>0</v>
      </c>
      <c r="J504" s="28" t="e">
        <f t="shared" si="33"/>
        <v>#DIV/0!</v>
      </c>
    </row>
    <row r="505" spans="1:10" ht="56.25">
      <c r="A505" s="70"/>
      <c r="B505" s="72"/>
      <c r="C505" s="71"/>
      <c r="D505" s="18" t="s">
        <v>8</v>
      </c>
      <c r="E505" s="18">
        <v>0</v>
      </c>
      <c r="F505" s="18">
        <v>0</v>
      </c>
      <c r="G505" s="18">
        <v>0</v>
      </c>
      <c r="H505" s="18">
        <v>0</v>
      </c>
      <c r="I505" s="28">
        <v>0</v>
      </c>
      <c r="J505" s="28" t="e">
        <f t="shared" si="33"/>
        <v>#DIV/0!</v>
      </c>
    </row>
    <row r="506" spans="1:10" ht="56.25">
      <c r="A506" s="70"/>
      <c r="B506" s="72"/>
      <c r="C506" s="71"/>
      <c r="D506" s="18" t="s">
        <v>9</v>
      </c>
      <c r="E506" s="18">
        <v>0</v>
      </c>
      <c r="F506" s="18">
        <v>0</v>
      </c>
      <c r="G506" s="18">
        <v>0</v>
      </c>
      <c r="H506" s="18">
        <v>0</v>
      </c>
      <c r="I506" s="28">
        <v>0</v>
      </c>
      <c r="J506" s="28" t="e">
        <f t="shared" si="33"/>
        <v>#DIV/0!</v>
      </c>
    </row>
    <row r="507" spans="1:10" ht="18.75" customHeight="1">
      <c r="A507" s="70" t="s">
        <v>104</v>
      </c>
      <c r="B507" s="72" t="s">
        <v>105</v>
      </c>
      <c r="C507" s="71" t="s">
        <v>11</v>
      </c>
      <c r="D507" s="18" t="s">
        <v>5</v>
      </c>
      <c r="E507" s="18">
        <f>E508+E512+E513</f>
        <v>0</v>
      </c>
      <c r="F507" s="18">
        <f>F508+F512+F513</f>
        <v>0</v>
      </c>
      <c r="G507" s="18">
        <f>G508+G512+G513</f>
        <v>0</v>
      </c>
      <c r="H507" s="18">
        <f>H508+H512+H513</f>
        <v>0</v>
      </c>
      <c r="I507" s="28">
        <v>0</v>
      </c>
      <c r="J507" s="28" t="e">
        <f t="shared" si="33"/>
        <v>#DIV/0!</v>
      </c>
    </row>
    <row r="508" spans="1:10" ht="32.25" customHeight="1">
      <c r="A508" s="70"/>
      <c r="B508" s="72"/>
      <c r="C508" s="71"/>
      <c r="D508" s="18" t="s">
        <v>6</v>
      </c>
      <c r="E508" s="18">
        <v>0</v>
      </c>
      <c r="F508" s="18">
        <v>0</v>
      </c>
      <c r="G508" s="18">
        <v>0</v>
      </c>
      <c r="H508" s="18">
        <v>0</v>
      </c>
      <c r="I508" s="28">
        <v>0</v>
      </c>
      <c r="J508" s="28" t="e">
        <f t="shared" si="33"/>
        <v>#DIV/0!</v>
      </c>
    </row>
    <row r="509" spans="1:10" ht="72.75" customHeight="1">
      <c r="A509" s="70"/>
      <c r="B509" s="72"/>
      <c r="C509" s="71"/>
      <c r="D509" s="29" t="s">
        <v>189</v>
      </c>
      <c r="E509" s="18">
        <v>0</v>
      </c>
      <c r="F509" s="18">
        <v>0</v>
      </c>
      <c r="G509" s="18">
        <v>0</v>
      </c>
      <c r="H509" s="18">
        <v>0</v>
      </c>
      <c r="I509" s="28">
        <v>0</v>
      </c>
      <c r="J509" s="28" t="e">
        <f t="shared" si="33"/>
        <v>#DIV/0!</v>
      </c>
    </row>
    <row r="510" spans="1:10" ht="58.5" customHeight="1">
      <c r="A510" s="70"/>
      <c r="B510" s="72"/>
      <c r="C510" s="71"/>
      <c r="D510" s="18" t="s">
        <v>7</v>
      </c>
      <c r="E510" s="18">
        <v>0</v>
      </c>
      <c r="F510" s="18">
        <v>0</v>
      </c>
      <c r="G510" s="18">
        <v>0</v>
      </c>
      <c r="H510" s="18">
        <v>0</v>
      </c>
      <c r="I510" s="28">
        <v>0</v>
      </c>
      <c r="J510" s="28" t="e">
        <f t="shared" si="33"/>
        <v>#DIV/0!</v>
      </c>
    </row>
    <row r="511" spans="1:10" ht="97.5" customHeight="1">
      <c r="A511" s="70"/>
      <c r="B511" s="72"/>
      <c r="C511" s="71"/>
      <c r="D511" s="29" t="s">
        <v>190</v>
      </c>
      <c r="E511" s="18">
        <v>0</v>
      </c>
      <c r="F511" s="18">
        <v>0</v>
      </c>
      <c r="G511" s="18">
        <v>0</v>
      </c>
      <c r="H511" s="18">
        <v>0</v>
      </c>
      <c r="I511" s="28">
        <v>0</v>
      </c>
      <c r="J511" s="28" t="e">
        <f t="shared" si="33"/>
        <v>#DIV/0!</v>
      </c>
    </row>
    <row r="512" spans="1:10" ht="45.75" customHeight="1">
      <c r="A512" s="70"/>
      <c r="B512" s="72"/>
      <c r="C512" s="71"/>
      <c r="D512" s="18" t="s">
        <v>8</v>
      </c>
      <c r="E512" s="18">
        <v>0</v>
      </c>
      <c r="F512" s="18">
        <v>0</v>
      </c>
      <c r="G512" s="18">
        <v>0</v>
      </c>
      <c r="H512" s="18">
        <v>0</v>
      </c>
      <c r="I512" s="28">
        <v>0</v>
      </c>
      <c r="J512" s="28" t="e">
        <f t="shared" si="33"/>
        <v>#DIV/0!</v>
      </c>
    </row>
    <row r="513" spans="1:10" ht="56.25">
      <c r="A513" s="70"/>
      <c r="B513" s="72"/>
      <c r="C513" s="71"/>
      <c r="D513" s="18" t="s">
        <v>9</v>
      </c>
      <c r="E513" s="18">
        <v>0</v>
      </c>
      <c r="F513" s="18">
        <v>0</v>
      </c>
      <c r="G513" s="18">
        <v>0</v>
      </c>
      <c r="H513" s="18">
        <v>0</v>
      </c>
      <c r="I513" s="28">
        <v>0</v>
      </c>
      <c r="J513" s="28" t="e">
        <f t="shared" si="33"/>
        <v>#DIV/0!</v>
      </c>
    </row>
    <row r="514" spans="1:10" ht="18.75" customHeight="1">
      <c r="A514" s="70" t="s">
        <v>186</v>
      </c>
      <c r="B514" s="72" t="s">
        <v>171</v>
      </c>
      <c r="C514" s="71" t="s">
        <v>11</v>
      </c>
      <c r="D514" s="18" t="s">
        <v>5</v>
      </c>
      <c r="E514" s="18">
        <f>E515+E519+E520</f>
        <v>9170</v>
      </c>
      <c r="F514" s="18">
        <f>F515+F519+F520</f>
        <v>9170</v>
      </c>
      <c r="G514" s="18">
        <f>G515+G519+G520</f>
        <v>0</v>
      </c>
      <c r="H514" s="18">
        <f>H515+H519+H520</f>
        <v>0</v>
      </c>
      <c r="I514" s="28">
        <v>0</v>
      </c>
      <c r="J514" s="28">
        <f t="shared" si="33"/>
        <v>0</v>
      </c>
    </row>
    <row r="515" spans="1:10" ht="33" customHeight="1">
      <c r="A515" s="70"/>
      <c r="B515" s="72"/>
      <c r="C515" s="71"/>
      <c r="D515" s="18" t="s">
        <v>6</v>
      </c>
      <c r="E515" s="18">
        <v>0</v>
      </c>
      <c r="F515" s="18">
        <v>0</v>
      </c>
      <c r="G515" s="18">
        <v>0</v>
      </c>
      <c r="H515" s="18">
        <v>0</v>
      </c>
      <c r="I515" s="28">
        <v>0</v>
      </c>
      <c r="J515" s="28" t="e">
        <f t="shared" si="33"/>
        <v>#DIV/0!</v>
      </c>
    </row>
    <row r="516" spans="1:10" ht="79.5" customHeight="1">
      <c r="A516" s="70"/>
      <c r="B516" s="72"/>
      <c r="C516" s="71"/>
      <c r="D516" s="29" t="s">
        <v>189</v>
      </c>
      <c r="E516" s="18">
        <v>0</v>
      </c>
      <c r="F516" s="18">
        <v>0</v>
      </c>
      <c r="G516" s="18">
        <v>0</v>
      </c>
      <c r="H516" s="18">
        <v>0</v>
      </c>
      <c r="I516" s="28">
        <v>0</v>
      </c>
      <c r="J516" s="28" t="e">
        <f t="shared" si="33"/>
        <v>#DIV/0!</v>
      </c>
    </row>
    <row r="517" spans="1:10" ht="70.5" customHeight="1">
      <c r="A517" s="70"/>
      <c r="B517" s="72"/>
      <c r="C517" s="71"/>
      <c r="D517" s="18" t="s">
        <v>7</v>
      </c>
      <c r="E517" s="18">
        <v>0</v>
      </c>
      <c r="F517" s="18">
        <v>0</v>
      </c>
      <c r="G517" s="18">
        <v>0</v>
      </c>
      <c r="H517" s="18">
        <v>0</v>
      </c>
      <c r="I517" s="28">
        <v>0</v>
      </c>
      <c r="J517" s="28" t="e">
        <f t="shared" si="33"/>
        <v>#DIV/0!</v>
      </c>
    </row>
    <row r="518" spans="1:10" ht="94.5" customHeight="1">
      <c r="A518" s="70"/>
      <c r="B518" s="72"/>
      <c r="C518" s="71"/>
      <c r="D518" s="29" t="s">
        <v>190</v>
      </c>
      <c r="E518" s="18">
        <v>0</v>
      </c>
      <c r="F518" s="18">
        <v>0</v>
      </c>
      <c r="G518" s="18">
        <v>0</v>
      </c>
      <c r="H518" s="18">
        <v>0</v>
      </c>
      <c r="I518" s="28">
        <v>0</v>
      </c>
      <c r="J518" s="28" t="e">
        <f t="shared" si="33"/>
        <v>#DIV/0!</v>
      </c>
    </row>
    <row r="519" spans="1:10" ht="56.25">
      <c r="A519" s="70"/>
      <c r="B519" s="72"/>
      <c r="C519" s="71"/>
      <c r="D519" s="18" t="s">
        <v>8</v>
      </c>
      <c r="E519" s="18">
        <v>770</v>
      </c>
      <c r="F519" s="18">
        <v>770</v>
      </c>
      <c r="G519" s="18">
        <v>0</v>
      </c>
      <c r="H519" s="18">
        <v>0</v>
      </c>
      <c r="I519" s="28">
        <v>0</v>
      </c>
      <c r="J519" s="28">
        <f t="shared" si="33"/>
        <v>0</v>
      </c>
    </row>
    <row r="520" spans="1:10" ht="68.25" customHeight="1">
      <c r="A520" s="70"/>
      <c r="B520" s="72"/>
      <c r="C520" s="71"/>
      <c r="D520" s="18" t="s">
        <v>9</v>
      </c>
      <c r="E520" s="18">
        <v>8400</v>
      </c>
      <c r="F520" s="18">
        <v>8400</v>
      </c>
      <c r="G520" s="18">
        <v>0</v>
      </c>
      <c r="H520" s="18">
        <v>0</v>
      </c>
      <c r="I520" s="28">
        <v>0</v>
      </c>
      <c r="J520" s="28">
        <f t="shared" si="33"/>
        <v>0</v>
      </c>
    </row>
    <row r="521" spans="1:10" ht="18.75" customHeight="1">
      <c r="A521" s="70" t="s">
        <v>106</v>
      </c>
      <c r="B521" s="72" t="s">
        <v>107</v>
      </c>
      <c r="C521" s="71" t="s">
        <v>11</v>
      </c>
      <c r="D521" s="18" t="s">
        <v>5</v>
      </c>
      <c r="E521" s="18">
        <f>E522+E526+E527</f>
        <v>1255</v>
      </c>
      <c r="F521" s="18">
        <f>F522+F526+F527</f>
        <v>995</v>
      </c>
      <c r="G521" s="18">
        <f>G522+G526+G527</f>
        <v>120.6</v>
      </c>
      <c r="H521" s="18">
        <f>H522+H526+H527</f>
        <v>120.6</v>
      </c>
      <c r="I521" s="28">
        <f>G521/E521*100</f>
        <v>9.609561752988046</v>
      </c>
      <c r="J521" s="28">
        <f t="shared" si="33"/>
        <v>12.120603015075377</v>
      </c>
    </row>
    <row r="522" spans="1:10" ht="30" customHeight="1">
      <c r="A522" s="70"/>
      <c r="B522" s="72"/>
      <c r="C522" s="71"/>
      <c r="D522" s="18" t="s">
        <v>6</v>
      </c>
      <c r="E522" s="18">
        <v>450</v>
      </c>
      <c r="F522" s="18">
        <f>F529+F536+F543+F550+F557+F564</f>
        <v>450</v>
      </c>
      <c r="G522" s="18">
        <f>G529+G536+G543+G550+G557+G564</f>
        <v>120.6</v>
      </c>
      <c r="H522" s="18">
        <f>H529+H536+H543+H550+H557+H564</f>
        <v>120.6</v>
      </c>
      <c r="I522" s="28">
        <f>G522/E522*100</f>
        <v>26.799999999999997</v>
      </c>
      <c r="J522" s="28">
        <f t="shared" si="33"/>
        <v>26.799999999999997</v>
      </c>
    </row>
    <row r="523" spans="1:10" ht="80.25" customHeight="1">
      <c r="A523" s="70"/>
      <c r="B523" s="72"/>
      <c r="C523" s="71"/>
      <c r="D523" s="29" t="s">
        <v>189</v>
      </c>
      <c r="E523" s="18">
        <v>0</v>
      </c>
      <c r="F523" s="18">
        <v>0</v>
      </c>
      <c r="G523" s="18">
        <v>0</v>
      </c>
      <c r="H523" s="18">
        <v>0</v>
      </c>
      <c r="I523" s="28">
        <v>0</v>
      </c>
      <c r="J523" s="28" t="e">
        <f t="shared" si="33"/>
        <v>#DIV/0!</v>
      </c>
    </row>
    <row r="524" spans="1:10" ht="69.75" customHeight="1">
      <c r="A524" s="70"/>
      <c r="B524" s="72"/>
      <c r="C524" s="71"/>
      <c r="D524" s="18" t="s">
        <v>7</v>
      </c>
      <c r="E524" s="18">
        <v>0</v>
      </c>
      <c r="F524" s="18">
        <v>0</v>
      </c>
      <c r="G524" s="18">
        <v>0</v>
      </c>
      <c r="H524" s="18">
        <v>0</v>
      </c>
      <c r="I524" s="28">
        <v>0</v>
      </c>
      <c r="J524" s="28" t="e">
        <f t="shared" si="33"/>
        <v>#DIV/0!</v>
      </c>
    </row>
    <row r="525" spans="1:10" ht="95.25" customHeight="1">
      <c r="A525" s="70"/>
      <c r="B525" s="72"/>
      <c r="C525" s="71"/>
      <c r="D525" s="29" t="s">
        <v>190</v>
      </c>
      <c r="E525" s="18">
        <v>0</v>
      </c>
      <c r="F525" s="18">
        <v>0</v>
      </c>
      <c r="G525" s="18">
        <v>0</v>
      </c>
      <c r="H525" s="18">
        <v>0</v>
      </c>
      <c r="I525" s="28">
        <v>0</v>
      </c>
      <c r="J525" s="28" t="e">
        <f t="shared" si="33"/>
        <v>#DIV/0!</v>
      </c>
    </row>
    <row r="526" spans="1:10" ht="45.75" customHeight="1">
      <c r="A526" s="70"/>
      <c r="B526" s="72"/>
      <c r="C526" s="71"/>
      <c r="D526" s="18" t="s">
        <v>8</v>
      </c>
      <c r="E526" s="18">
        <f>E533+E540+E547+E561+E568</f>
        <v>565</v>
      </c>
      <c r="F526" s="18">
        <f aca="true" t="shared" si="34" ref="F526:H527">F533+F540+F547</f>
        <v>395</v>
      </c>
      <c r="G526" s="18">
        <f t="shared" si="34"/>
        <v>0</v>
      </c>
      <c r="H526" s="18">
        <f t="shared" si="34"/>
        <v>0</v>
      </c>
      <c r="I526" s="28">
        <v>0</v>
      </c>
      <c r="J526" s="28">
        <f t="shared" si="33"/>
        <v>0</v>
      </c>
    </row>
    <row r="527" spans="1:10" ht="66" customHeight="1">
      <c r="A527" s="70"/>
      <c r="B527" s="72"/>
      <c r="C527" s="71"/>
      <c r="D527" s="18" t="s">
        <v>9</v>
      </c>
      <c r="E527" s="18">
        <f>E534+E541+E548+E555+E562+E569</f>
        <v>240</v>
      </c>
      <c r="F527" s="18">
        <f t="shared" si="34"/>
        <v>150</v>
      </c>
      <c r="G527" s="18">
        <f t="shared" si="34"/>
        <v>0</v>
      </c>
      <c r="H527" s="18">
        <f t="shared" si="34"/>
        <v>0</v>
      </c>
      <c r="I527" s="28">
        <v>0</v>
      </c>
      <c r="J527" s="28">
        <f t="shared" si="33"/>
        <v>0</v>
      </c>
    </row>
    <row r="528" spans="1:10" ht="18.75" customHeight="1">
      <c r="A528" s="70" t="s">
        <v>108</v>
      </c>
      <c r="B528" s="72" t="s">
        <v>109</v>
      </c>
      <c r="C528" s="71" t="s">
        <v>11</v>
      </c>
      <c r="D528" s="18" t="s">
        <v>5</v>
      </c>
      <c r="E528" s="18">
        <f>E529+E533+E534</f>
        <v>726.8</v>
      </c>
      <c r="F528" s="18">
        <f>F529+F533+F534</f>
        <v>726.8</v>
      </c>
      <c r="G528" s="18">
        <f>G529+G533+G534</f>
        <v>0</v>
      </c>
      <c r="H528" s="18">
        <f>H529+H533+H534</f>
        <v>0</v>
      </c>
      <c r="I528" s="28">
        <v>0</v>
      </c>
      <c r="J528" s="28">
        <f t="shared" si="33"/>
        <v>0</v>
      </c>
    </row>
    <row r="529" spans="1:10" ht="33" customHeight="1">
      <c r="A529" s="70"/>
      <c r="B529" s="72"/>
      <c r="C529" s="71"/>
      <c r="D529" s="18" t="s">
        <v>6</v>
      </c>
      <c r="E529" s="18">
        <v>271.8</v>
      </c>
      <c r="F529" s="18">
        <v>271.8</v>
      </c>
      <c r="G529" s="18">
        <f>G530+G534+G535</f>
        <v>0</v>
      </c>
      <c r="H529" s="18">
        <f>H530+H534+H535</f>
        <v>0</v>
      </c>
      <c r="I529" s="28">
        <v>0</v>
      </c>
      <c r="J529" s="28">
        <f t="shared" si="33"/>
        <v>0</v>
      </c>
    </row>
    <row r="530" spans="1:10" ht="74.25" customHeight="1">
      <c r="A530" s="70"/>
      <c r="B530" s="72"/>
      <c r="C530" s="71"/>
      <c r="D530" s="29" t="s">
        <v>189</v>
      </c>
      <c r="E530" s="18">
        <v>0</v>
      </c>
      <c r="F530" s="18">
        <v>0</v>
      </c>
      <c r="G530" s="18">
        <v>0</v>
      </c>
      <c r="H530" s="18">
        <v>0</v>
      </c>
      <c r="I530" s="28">
        <v>0</v>
      </c>
      <c r="J530" s="28" t="e">
        <f t="shared" si="33"/>
        <v>#DIV/0!</v>
      </c>
    </row>
    <row r="531" spans="1:10" ht="63" customHeight="1">
      <c r="A531" s="70"/>
      <c r="B531" s="72"/>
      <c r="C531" s="71"/>
      <c r="D531" s="18" t="s">
        <v>7</v>
      </c>
      <c r="E531" s="18">
        <v>0</v>
      </c>
      <c r="F531" s="18">
        <v>0</v>
      </c>
      <c r="G531" s="18">
        <v>0</v>
      </c>
      <c r="H531" s="18">
        <v>0</v>
      </c>
      <c r="I531" s="28">
        <v>0</v>
      </c>
      <c r="J531" s="28" t="e">
        <f t="shared" si="33"/>
        <v>#DIV/0!</v>
      </c>
    </row>
    <row r="532" spans="1:10" ht="101.25" customHeight="1">
      <c r="A532" s="70"/>
      <c r="B532" s="72"/>
      <c r="C532" s="71"/>
      <c r="D532" s="29" t="s">
        <v>190</v>
      </c>
      <c r="E532" s="18">
        <v>0</v>
      </c>
      <c r="F532" s="18">
        <v>0</v>
      </c>
      <c r="G532" s="18">
        <v>0</v>
      </c>
      <c r="H532" s="18">
        <v>0</v>
      </c>
      <c r="I532" s="28">
        <v>0</v>
      </c>
      <c r="J532" s="28" t="e">
        <f t="shared" si="33"/>
        <v>#DIV/0!</v>
      </c>
    </row>
    <row r="533" spans="1:10" ht="56.25">
      <c r="A533" s="70"/>
      <c r="B533" s="72"/>
      <c r="C533" s="71"/>
      <c r="D533" s="18" t="s">
        <v>8</v>
      </c>
      <c r="E533" s="18">
        <v>325</v>
      </c>
      <c r="F533" s="18">
        <v>325</v>
      </c>
      <c r="G533" s="18">
        <v>0</v>
      </c>
      <c r="H533" s="18">
        <v>0</v>
      </c>
      <c r="I533" s="28">
        <v>0</v>
      </c>
      <c r="J533" s="28">
        <f t="shared" si="33"/>
        <v>0</v>
      </c>
    </row>
    <row r="534" spans="1:10" ht="56.25">
      <c r="A534" s="70"/>
      <c r="B534" s="72"/>
      <c r="C534" s="71"/>
      <c r="D534" s="18" t="s">
        <v>9</v>
      </c>
      <c r="E534" s="18">
        <v>130</v>
      </c>
      <c r="F534" s="18">
        <v>130</v>
      </c>
      <c r="G534" s="18">
        <v>0</v>
      </c>
      <c r="H534" s="18">
        <v>0</v>
      </c>
      <c r="I534" s="28">
        <v>0</v>
      </c>
      <c r="J534" s="28">
        <f t="shared" si="33"/>
        <v>0</v>
      </c>
    </row>
    <row r="535" spans="1:10" ht="18.75" customHeight="1">
      <c r="A535" s="70" t="s">
        <v>110</v>
      </c>
      <c r="B535" s="72" t="s">
        <v>111</v>
      </c>
      <c r="C535" s="71" t="s">
        <v>11</v>
      </c>
      <c r="D535" s="18" t="s">
        <v>5</v>
      </c>
      <c r="E535" s="18">
        <f>E536+E540+E541</f>
        <v>90</v>
      </c>
      <c r="F535" s="18">
        <f>F536+F540+F541</f>
        <v>90</v>
      </c>
      <c r="G535" s="18">
        <f>G536+G540+G541</f>
        <v>0</v>
      </c>
      <c r="H535" s="18">
        <f>H536+H540+H541</f>
        <v>0</v>
      </c>
      <c r="I535" s="28">
        <v>0</v>
      </c>
      <c r="J535" s="28">
        <f t="shared" si="33"/>
        <v>0</v>
      </c>
    </row>
    <row r="536" spans="1:10" ht="30" customHeight="1">
      <c r="A536" s="70"/>
      <c r="B536" s="72"/>
      <c r="C536" s="71"/>
      <c r="D536" s="18" t="s">
        <v>6</v>
      </c>
      <c r="E536" s="18">
        <v>0</v>
      </c>
      <c r="F536" s="18">
        <v>0</v>
      </c>
      <c r="G536" s="18">
        <v>0</v>
      </c>
      <c r="H536" s="18">
        <v>0</v>
      </c>
      <c r="I536" s="28">
        <v>0</v>
      </c>
      <c r="J536" s="28" t="e">
        <f t="shared" si="33"/>
        <v>#DIV/0!</v>
      </c>
    </row>
    <row r="537" spans="1:10" ht="79.5" customHeight="1">
      <c r="A537" s="70"/>
      <c r="B537" s="72"/>
      <c r="C537" s="71"/>
      <c r="D537" s="29" t="s">
        <v>189</v>
      </c>
      <c r="E537" s="18">
        <v>0</v>
      </c>
      <c r="F537" s="18">
        <v>0</v>
      </c>
      <c r="G537" s="18">
        <v>0</v>
      </c>
      <c r="H537" s="18">
        <v>0</v>
      </c>
      <c r="I537" s="28">
        <v>0</v>
      </c>
      <c r="J537" s="28" t="e">
        <f t="shared" si="33"/>
        <v>#DIV/0!</v>
      </c>
    </row>
    <row r="538" spans="1:10" ht="62.25" customHeight="1">
      <c r="A538" s="70"/>
      <c r="B538" s="72"/>
      <c r="C538" s="71"/>
      <c r="D538" s="18" t="s">
        <v>7</v>
      </c>
      <c r="E538" s="18">
        <v>0</v>
      </c>
      <c r="F538" s="18">
        <v>0</v>
      </c>
      <c r="G538" s="18">
        <v>0</v>
      </c>
      <c r="H538" s="18">
        <v>0</v>
      </c>
      <c r="I538" s="28">
        <v>0</v>
      </c>
      <c r="J538" s="28" t="e">
        <f t="shared" si="33"/>
        <v>#DIV/0!</v>
      </c>
    </row>
    <row r="539" spans="1:10" ht="99" customHeight="1">
      <c r="A539" s="70"/>
      <c r="B539" s="72"/>
      <c r="C539" s="71"/>
      <c r="D539" s="29" t="s">
        <v>190</v>
      </c>
      <c r="E539" s="18">
        <v>0</v>
      </c>
      <c r="F539" s="18">
        <v>0</v>
      </c>
      <c r="G539" s="18">
        <v>0</v>
      </c>
      <c r="H539" s="18">
        <v>0</v>
      </c>
      <c r="I539" s="28">
        <v>0</v>
      </c>
      <c r="J539" s="28" t="e">
        <f t="shared" si="33"/>
        <v>#DIV/0!</v>
      </c>
    </row>
    <row r="540" spans="1:10" ht="56.25">
      <c r="A540" s="70"/>
      <c r="B540" s="72"/>
      <c r="C540" s="71"/>
      <c r="D540" s="18" t="s">
        <v>8</v>
      </c>
      <c r="E540" s="18">
        <v>70</v>
      </c>
      <c r="F540" s="18">
        <v>70</v>
      </c>
      <c r="G540" s="18">
        <v>0</v>
      </c>
      <c r="H540" s="18">
        <v>0</v>
      </c>
      <c r="I540" s="28">
        <v>0</v>
      </c>
      <c r="J540" s="28">
        <f t="shared" si="33"/>
        <v>0</v>
      </c>
    </row>
    <row r="541" spans="1:10" ht="56.25">
      <c r="A541" s="70"/>
      <c r="B541" s="72"/>
      <c r="C541" s="71"/>
      <c r="D541" s="18" t="s">
        <v>9</v>
      </c>
      <c r="E541" s="18">
        <v>20</v>
      </c>
      <c r="F541" s="18">
        <v>20</v>
      </c>
      <c r="G541" s="18">
        <v>0</v>
      </c>
      <c r="H541" s="18">
        <v>0</v>
      </c>
      <c r="I541" s="28">
        <v>0</v>
      </c>
      <c r="J541" s="28">
        <f t="shared" si="33"/>
        <v>0</v>
      </c>
    </row>
    <row r="542" spans="1:10" ht="18.75" customHeight="1">
      <c r="A542" s="70" t="s">
        <v>112</v>
      </c>
      <c r="B542" s="72" t="s">
        <v>113</v>
      </c>
      <c r="C542" s="71" t="s">
        <v>114</v>
      </c>
      <c r="D542" s="18" t="s">
        <v>5</v>
      </c>
      <c r="E542" s="18">
        <f>E543+E547+E548</f>
        <v>50</v>
      </c>
      <c r="F542" s="18">
        <f>F543+F547+F548</f>
        <v>0</v>
      </c>
      <c r="G542" s="18">
        <f>G543+G547+G548</f>
        <v>0</v>
      </c>
      <c r="H542" s="18">
        <f>H543+H547+H548</f>
        <v>0</v>
      </c>
      <c r="I542" s="28">
        <v>0</v>
      </c>
      <c r="J542" s="28" t="e">
        <f t="shared" si="33"/>
        <v>#DIV/0!</v>
      </c>
    </row>
    <row r="543" spans="1:10" ht="30.75" customHeight="1">
      <c r="A543" s="70"/>
      <c r="B543" s="72"/>
      <c r="C543" s="71"/>
      <c r="D543" s="18" t="s">
        <v>6</v>
      </c>
      <c r="E543" s="18">
        <v>0</v>
      </c>
      <c r="F543" s="18">
        <v>0</v>
      </c>
      <c r="G543" s="18">
        <v>0</v>
      </c>
      <c r="H543" s="18">
        <v>0</v>
      </c>
      <c r="I543" s="28">
        <v>0</v>
      </c>
      <c r="J543" s="28" t="e">
        <f t="shared" si="33"/>
        <v>#DIV/0!</v>
      </c>
    </row>
    <row r="544" spans="1:10" ht="75.75" customHeight="1">
      <c r="A544" s="70"/>
      <c r="B544" s="72"/>
      <c r="C544" s="71"/>
      <c r="D544" s="29" t="s">
        <v>189</v>
      </c>
      <c r="E544" s="18">
        <v>0</v>
      </c>
      <c r="F544" s="18">
        <v>0</v>
      </c>
      <c r="G544" s="18">
        <v>0</v>
      </c>
      <c r="H544" s="18">
        <v>0</v>
      </c>
      <c r="I544" s="28">
        <v>0</v>
      </c>
      <c r="J544" s="28" t="e">
        <f t="shared" si="33"/>
        <v>#DIV/0!</v>
      </c>
    </row>
    <row r="545" spans="1:10" ht="63" customHeight="1">
      <c r="A545" s="70"/>
      <c r="B545" s="72"/>
      <c r="C545" s="71"/>
      <c r="D545" s="18" t="s">
        <v>7</v>
      </c>
      <c r="E545" s="18">
        <v>0</v>
      </c>
      <c r="F545" s="18">
        <v>0</v>
      </c>
      <c r="G545" s="18">
        <v>0</v>
      </c>
      <c r="H545" s="18">
        <v>0</v>
      </c>
      <c r="I545" s="28">
        <v>0</v>
      </c>
      <c r="J545" s="28" t="e">
        <f t="shared" si="33"/>
        <v>#DIV/0!</v>
      </c>
    </row>
    <row r="546" spans="1:10" ht="92.25" customHeight="1">
      <c r="A546" s="70"/>
      <c r="B546" s="72"/>
      <c r="C546" s="71"/>
      <c r="D546" s="29" t="s">
        <v>190</v>
      </c>
      <c r="E546" s="18">
        <v>0</v>
      </c>
      <c r="F546" s="18">
        <v>0</v>
      </c>
      <c r="G546" s="18">
        <v>0</v>
      </c>
      <c r="H546" s="18">
        <v>0</v>
      </c>
      <c r="I546" s="28">
        <v>0</v>
      </c>
      <c r="J546" s="28" t="e">
        <f t="shared" si="33"/>
        <v>#DIV/0!</v>
      </c>
    </row>
    <row r="547" spans="1:10" ht="56.25">
      <c r="A547" s="70"/>
      <c r="B547" s="72"/>
      <c r="C547" s="71"/>
      <c r="D547" s="18" t="s">
        <v>8</v>
      </c>
      <c r="E547" s="18">
        <v>30</v>
      </c>
      <c r="F547" s="18">
        <v>0</v>
      </c>
      <c r="G547" s="18">
        <v>0</v>
      </c>
      <c r="H547" s="18">
        <v>0</v>
      </c>
      <c r="I547" s="28">
        <v>0</v>
      </c>
      <c r="J547" s="28" t="e">
        <f t="shared" si="33"/>
        <v>#DIV/0!</v>
      </c>
    </row>
    <row r="548" spans="1:10" ht="57.75" customHeight="1">
      <c r="A548" s="70"/>
      <c r="B548" s="72"/>
      <c r="C548" s="71"/>
      <c r="D548" s="18" t="s">
        <v>9</v>
      </c>
      <c r="E548" s="18">
        <v>20</v>
      </c>
      <c r="F548" s="18">
        <v>0</v>
      </c>
      <c r="G548" s="18">
        <v>0</v>
      </c>
      <c r="H548" s="18">
        <v>0</v>
      </c>
      <c r="I548" s="28">
        <v>0</v>
      </c>
      <c r="J548" s="28" t="e">
        <f t="shared" si="33"/>
        <v>#DIV/0!</v>
      </c>
    </row>
    <row r="549" spans="1:10" ht="18.75" customHeight="1">
      <c r="A549" s="70" t="s">
        <v>115</v>
      </c>
      <c r="B549" s="72" t="s">
        <v>116</v>
      </c>
      <c r="C549" s="71" t="s">
        <v>11</v>
      </c>
      <c r="D549" s="18" t="s">
        <v>5</v>
      </c>
      <c r="E549" s="18">
        <f>E550+E554+E555</f>
        <v>0</v>
      </c>
      <c r="F549" s="18">
        <f>F550+F554+F555</f>
        <v>0</v>
      </c>
      <c r="G549" s="18">
        <f>G550+G554+G555</f>
        <v>0</v>
      </c>
      <c r="H549" s="18">
        <f>H550+H554+H555</f>
        <v>0</v>
      </c>
      <c r="I549" s="28">
        <v>0</v>
      </c>
      <c r="J549" s="28" t="e">
        <f t="shared" si="33"/>
        <v>#DIV/0!</v>
      </c>
    </row>
    <row r="550" spans="1:10" ht="26.25" customHeight="1">
      <c r="A550" s="70"/>
      <c r="B550" s="72"/>
      <c r="C550" s="71"/>
      <c r="D550" s="18" t="s">
        <v>6</v>
      </c>
      <c r="E550" s="18">
        <v>0</v>
      </c>
      <c r="F550" s="18">
        <v>0</v>
      </c>
      <c r="G550" s="18">
        <v>0</v>
      </c>
      <c r="H550" s="18">
        <v>0</v>
      </c>
      <c r="I550" s="28">
        <v>0</v>
      </c>
      <c r="J550" s="28" t="e">
        <f t="shared" si="33"/>
        <v>#DIV/0!</v>
      </c>
    </row>
    <row r="551" spans="1:10" ht="78" customHeight="1">
      <c r="A551" s="70"/>
      <c r="B551" s="72"/>
      <c r="C551" s="71"/>
      <c r="D551" s="29" t="s">
        <v>189</v>
      </c>
      <c r="E551" s="18">
        <v>0</v>
      </c>
      <c r="F551" s="18">
        <v>0</v>
      </c>
      <c r="G551" s="18">
        <v>0</v>
      </c>
      <c r="H551" s="18">
        <v>0</v>
      </c>
      <c r="I551" s="28">
        <v>0</v>
      </c>
      <c r="J551" s="28" t="e">
        <f t="shared" si="33"/>
        <v>#DIV/0!</v>
      </c>
    </row>
    <row r="552" spans="1:10" ht="61.5" customHeight="1">
      <c r="A552" s="70"/>
      <c r="B552" s="72"/>
      <c r="C552" s="71"/>
      <c r="D552" s="18" t="s">
        <v>7</v>
      </c>
      <c r="E552" s="18">
        <v>0</v>
      </c>
      <c r="F552" s="18">
        <v>0</v>
      </c>
      <c r="G552" s="18">
        <v>0</v>
      </c>
      <c r="H552" s="18">
        <v>0</v>
      </c>
      <c r="I552" s="28">
        <v>0</v>
      </c>
      <c r="J552" s="28" t="e">
        <f t="shared" si="33"/>
        <v>#DIV/0!</v>
      </c>
    </row>
    <row r="553" spans="1:10" ht="98.25" customHeight="1">
      <c r="A553" s="70"/>
      <c r="B553" s="72"/>
      <c r="C553" s="71"/>
      <c r="D553" s="29" t="s">
        <v>190</v>
      </c>
      <c r="E553" s="18">
        <v>0</v>
      </c>
      <c r="F553" s="18">
        <v>0</v>
      </c>
      <c r="G553" s="18">
        <v>0</v>
      </c>
      <c r="H553" s="18">
        <v>0</v>
      </c>
      <c r="I553" s="28">
        <v>0</v>
      </c>
      <c r="J553" s="28" t="e">
        <f t="shared" si="33"/>
        <v>#DIV/0!</v>
      </c>
    </row>
    <row r="554" spans="1:10" ht="56.25">
      <c r="A554" s="70"/>
      <c r="B554" s="72"/>
      <c r="C554" s="71"/>
      <c r="D554" s="18" t="s">
        <v>8</v>
      </c>
      <c r="E554" s="18">
        <v>0</v>
      </c>
      <c r="F554" s="18">
        <v>0</v>
      </c>
      <c r="G554" s="18">
        <v>0</v>
      </c>
      <c r="H554" s="18">
        <v>0</v>
      </c>
      <c r="I554" s="28">
        <v>0</v>
      </c>
      <c r="J554" s="28" t="e">
        <f t="shared" si="33"/>
        <v>#DIV/0!</v>
      </c>
    </row>
    <row r="555" spans="1:10" ht="56.25">
      <c r="A555" s="70"/>
      <c r="B555" s="72"/>
      <c r="C555" s="71"/>
      <c r="D555" s="18" t="s">
        <v>9</v>
      </c>
      <c r="E555" s="18">
        <v>0</v>
      </c>
      <c r="F555" s="18">
        <v>0</v>
      </c>
      <c r="G555" s="18">
        <v>0</v>
      </c>
      <c r="H555" s="18">
        <v>0</v>
      </c>
      <c r="I555" s="28">
        <v>0</v>
      </c>
      <c r="J555" s="28" t="e">
        <f t="shared" si="33"/>
        <v>#DIV/0!</v>
      </c>
    </row>
    <row r="556" spans="1:10" ht="18.75" customHeight="1">
      <c r="A556" s="70" t="s">
        <v>117</v>
      </c>
      <c r="B556" s="72" t="s">
        <v>118</v>
      </c>
      <c r="C556" s="71" t="s">
        <v>11</v>
      </c>
      <c r="D556" s="18" t="s">
        <v>5</v>
      </c>
      <c r="E556" s="18">
        <f>E557+E561+E562</f>
        <v>173.2</v>
      </c>
      <c r="F556" s="18">
        <f>F557+F561+F562</f>
        <v>103.2</v>
      </c>
      <c r="G556" s="18">
        <f>G557+G561+G562</f>
        <v>103.1</v>
      </c>
      <c r="H556" s="18">
        <f>H557+H561+H562</f>
        <v>103.1</v>
      </c>
      <c r="I556" s="28">
        <f>G556/E556*100</f>
        <v>59.52655889145496</v>
      </c>
      <c r="J556" s="28">
        <f t="shared" si="33"/>
        <v>99.90310077519379</v>
      </c>
    </row>
    <row r="557" spans="1:10" ht="30" customHeight="1">
      <c r="A557" s="70"/>
      <c r="B557" s="72"/>
      <c r="C557" s="71"/>
      <c r="D557" s="18" t="s">
        <v>6</v>
      </c>
      <c r="E557" s="18">
        <v>103.2</v>
      </c>
      <c r="F557" s="18">
        <v>103.2</v>
      </c>
      <c r="G557" s="18">
        <f>7.1+96</f>
        <v>103.1</v>
      </c>
      <c r="H557" s="18">
        <f>7.1+96</f>
        <v>103.1</v>
      </c>
      <c r="I557" s="28">
        <f>G557/E557*100</f>
        <v>99.90310077519379</v>
      </c>
      <c r="J557" s="28">
        <f t="shared" si="33"/>
        <v>99.90310077519379</v>
      </c>
    </row>
    <row r="558" spans="1:10" ht="73.5" customHeight="1">
      <c r="A558" s="70"/>
      <c r="B558" s="72"/>
      <c r="C558" s="71"/>
      <c r="D558" s="29" t="s">
        <v>189</v>
      </c>
      <c r="E558" s="18">
        <v>0</v>
      </c>
      <c r="F558" s="18">
        <v>0</v>
      </c>
      <c r="G558" s="18">
        <v>0</v>
      </c>
      <c r="H558" s="18">
        <v>0</v>
      </c>
      <c r="I558" s="28">
        <v>0</v>
      </c>
      <c r="J558" s="28" t="e">
        <f t="shared" si="33"/>
        <v>#DIV/0!</v>
      </c>
    </row>
    <row r="559" spans="1:10" ht="63" customHeight="1">
      <c r="A559" s="70"/>
      <c r="B559" s="72"/>
      <c r="C559" s="71"/>
      <c r="D559" s="18" t="s">
        <v>7</v>
      </c>
      <c r="E559" s="18">
        <v>0</v>
      </c>
      <c r="F559" s="18">
        <v>0</v>
      </c>
      <c r="G559" s="18">
        <v>0</v>
      </c>
      <c r="H559" s="18">
        <v>0</v>
      </c>
      <c r="I559" s="28">
        <v>0</v>
      </c>
      <c r="J559" s="28" t="e">
        <f t="shared" si="33"/>
        <v>#DIV/0!</v>
      </c>
    </row>
    <row r="560" spans="1:10" ht="98.25" customHeight="1">
      <c r="A560" s="70"/>
      <c r="B560" s="72"/>
      <c r="C560" s="71"/>
      <c r="D560" s="29" t="s">
        <v>190</v>
      </c>
      <c r="E560" s="18">
        <v>0</v>
      </c>
      <c r="F560" s="18">
        <v>0</v>
      </c>
      <c r="G560" s="18">
        <v>0</v>
      </c>
      <c r="H560" s="18">
        <v>0</v>
      </c>
      <c r="I560" s="28">
        <v>0</v>
      </c>
      <c r="J560" s="28" t="e">
        <f t="shared" si="33"/>
        <v>#DIV/0!</v>
      </c>
    </row>
    <row r="561" spans="1:10" ht="56.25">
      <c r="A561" s="70"/>
      <c r="B561" s="72"/>
      <c r="C561" s="71"/>
      <c r="D561" s="18" t="s">
        <v>8</v>
      </c>
      <c r="E561" s="18">
        <v>40</v>
      </c>
      <c r="F561" s="18">
        <v>0</v>
      </c>
      <c r="G561" s="18">
        <v>0</v>
      </c>
      <c r="H561" s="18">
        <v>0</v>
      </c>
      <c r="I561" s="28">
        <v>0</v>
      </c>
      <c r="J561" s="28" t="e">
        <f t="shared" si="33"/>
        <v>#DIV/0!</v>
      </c>
    </row>
    <row r="562" spans="1:10" ht="66.75" customHeight="1">
      <c r="A562" s="70"/>
      <c r="B562" s="72"/>
      <c r="C562" s="71"/>
      <c r="D562" s="18" t="s">
        <v>9</v>
      </c>
      <c r="E562" s="18">
        <v>30</v>
      </c>
      <c r="F562" s="18">
        <v>0</v>
      </c>
      <c r="G562" s="18">
        <v>0</v>
      </c>
      <c r="H562" s="18">
        <v>0</v>
      </c>
      <c r="I562" s="28">
        <v>0</v>
      </c>
      <c r="J562" s="28" t="e">
        <f aca="true" t="shared" si="35" ref="J562:J625">H562/F562*100</f>
        <v>#DIV/0!</v>
      </c>
    </row>
    <row r="563" spans="1:10" ht="18.75" customHeight="1">
      <c r="A563" s="70" t="s">
        <v>119</v>
      </c>
      <c r="B563" s="72" t="s">
        <v>120</v>
      </c>
      <c r="C563" s="71" t="s">
        <v>11</v>
      </c>
      <c r="D563" s="18" t="s">
        <v>5</v>
      </c>
      <c r="E563" s="18">
        <f>E564+E568+E569</f>
        <v>215</v>
      </c>
      <c r="F563" s="18">
        <f>F564+F568+F569</f>
        <v>75</v>
      </c>
      <c r="G563" s="18">
        <f>G564+G568+G569</f>
        <v>17.5</v>
      </c>
      <c r="H563" s="18">
        <f>H564+H568+H569</f>
        <v>17.5</v>
      </c>
      <c r="I563" s="28">
        <v>0</v>
      </c>
      <c r="J563" s="28">
        <f t="shared" si="35"/>
        <v>23.333333333333332</v>
      </c>
    </row>
    <row r="564" spans="1:10" ht="48" customHeight="1">
      <c r="A564" s="70"/>
      <c r="B564" s="72"/>
      <c r="C564" s="71"/>
      <c r="D564" s="18" t="s">
        <v>6</v>
      </c>
      <c r="E564" s="18">
        <v>75</v>
      </c>
      <c r="F564" s="18">
        <v>75</v>
      </c>
      <c r="G564" s="18">
        <v>17.5</v>
      </c>
      <c r="H564" s="18">
        <v>17.5</v>
      </c>
      <c r="I564" s="28">
        <v>0</v>
      </c>
      <c r="J564" s="28">
        <f t="shared" si="35"/>
        <v>23.333333333333332</v>
      </c>
    </row>
    <row r="565" spans="1:10" ht="72.75" customHeight="1">
      <c r="A565" s="70"/>
      <c r="B565" s="72"/>
      <c r="C565" s="71"/>
      <c r="D565" s="29" t="s">
        <v>189</v>
      </c>
      <c r="E565" s="18">
        <v>0</v>
      </c>
      <c r="F565" s="18">
        <v>0</v>
      </c>
      <c r="G565" s="18">
        <v>0</v>
      </c>
      <c r="H565" s="18">
        <v>0</v>
      </c>
      <c r="I565" s="28">
        <v>0</v>
      </c>
      <c r="J565" s="28" t="e">
        <f t="shared" si="35"/>
        <v>#DIV/0!</v>
      </c>
    </row>
    <row r="566" spans="1:10" ht="66" customHeight="1">
      <c r="A566" s="70"/>
      <c r="B566" s="72"/>
      <c r="C566" s="71"/>
      <c r="D566" s="18" t="s">
        <v>7</v>
      </c>
      <c r="E566" s="18">
        <v>0</v>
      </c>
      <c r="F566" s="18">
        <v>0</v>
      </c>
      <c r="G566" s="18">
        <v>0</v>
      </c>
      <c r="H566" s="18">
        <v>0</v>
      </c>
      <c r="I566" s="28">
        <v>0</v>
      </c>
      <c r="J566" s="28" t="e">
        <f t="shared" si="35"/>
        <v>#DIV/0!</v>
      </c>
    </row>
    <row r="567" spans="1:10" ht="93.75" customHeight="1">
      <c r="A567" s="70"/>
      <c r="B567" s="72"/>
      <c r="C567" s="71"/>
      <c r="D567" s="29" t="s">
        <v>190</v>
      </c>
      <c r="E567" s="18">
        <v>0</v>
      </c>
      <c r="F567" s="18">
        <v>0</v>
      </c>
      <c r="G567" s="18">
        <v>0</v>
      </c>
      <c r="H567" s="18">
        <v>0</v>
      </c>
      <c r="I567" s="28">
        <v>0</v>
      </c>
      <c r="J567" s="28" t="e">
        <f t="shared" si="35"/>
        <v>#DIV/0!</v>
      </c>
    </row>
    <row r="568" spans="1:10" ht="56.25">
      <c r="A568" s="70"/>
      <c r="B568" s="72"/>
      <c r="C568" s="71"/>
      <c r="D568" s="18" t="s">
        <v>8</v>
      </c>
      <c r="E568" s="18">
        <v>100</v>
      </c>
      <c r="F568" s="18">
        <v>0</v>
      </c>
      <c r="G568" s="18">
        <v>0</v>
      </c>
      <c r="H568" s="18">
        <v>0</v>
      </c>
      <c r="I568" s="28">
        <v>0</v>
      </c>
      <c r="J568" s="28" t="e">
        <f t="shared" si="35"/>
        <v>#DIV/0!</v>
      </c>
    </row>
    <row r="569" spans="1:10" ht="75" customHeight="1">
      <c r="A569" s="70"/>
      <c r="B569" s="72"/>
      <c r="C569" s="71"/>
      <c r="D569" s="18" t="s">
        <v>9</v>
      </c>
      <c r="E569" s="18">
        <v>40</v>
      </c>
      <c r="F569" s="18">
        <v>0</v>
      </c>
      <c r="G569" s="18">
        <v>0</v>
      </c>
      <c r="H569" s="18">
        <v>0</v>
      </c>
      <c r="I569" s="28">
        <v>0</v>
      </c>
      <c r="J569" s="28" t="e">
        <f t="shared" si="35"/>
        <v>#DIV/0!</v>
      </c>
    </row>
    <row r="570" spans="1:10" ht="18.75" customHeight="1">
      <c r="A570" s="70" t="s">
        <v>121</v>
      </c>
      <c r="B570" s="72" t="s">
        <v>122</v>
      </c>
      <c r="C570" s="71" t="s">
        <v>11</v>
      </c>
      <c r="D570" s="18" t="s">
        <v>5</v>
      </c>
      <c r="E570" s="18">
        <f>E571+E575+E576</f>
        <v>360</v>
      </c>
      <c r="F570" s="18">
        <f>F571+F575+F576</f>
        <v>0</v>
      </c>
      <c r="G570" s="18">
        <f>G571+G575+G576</f>
        <v>0</v>
      </c>
      <c r="H570" s="18">
        <f>H571+H575+H576</f>
        <v>0</v>
      </c>
      <c r="I570" s="28">
        <v>0</v>
      </c>
      <c r="J570" s="28" t="e">
        <f t="shared" si="35"/>
        <v>#DIV/0!</v>
      </c>
    </row>
    <row r="571" spans="1:10" ht="33.75" customHeight="1">
      <c r="A571" s="70"/>
      <c r="B571" s="72"/>
      <c r="C571" s="71"/>
      <c r="D571" s="18" t="s">
        <v>6</v>
      </c>
      <c r="E571" s="18">
        <f>E578+E585+E592+E599</f>
        <v>0</v>
      </c>
      <c r="F571" s="18">
        <f>F578+F585+F592+F599</f>
        <v>0</v>
      </c>
      <c r="G571" s="18">
        <f>G578+G585+G592+G599</f>
        <v>0</v>
      </c>
      <c r="H571" s="18">
        <f>H578+H585+H592+H599</f>
        <v>0</v>
      </c>
      <c r="I571" s="28">
        <v>0</v>
      </c>
      <c r="J571" s="28" t="e">
        <f t="shared" si="35"/>
        <v>#DIV/0!</v>
      </c>
    </row>
    <row r="572" spans="1:10" ht="77.25" customHeight="1">
      <c r="A572" s="70"/>
      <c r="B572" s="72"/>
      <c r="C572" s="71"/>
      <c r="D572" s="29" t="s">
        <v>189</v>
      </c>
      <c r="E572" s="18">
        <v>0</v>
      </c>
      <c r="F572" s="18">
        <v>0</v>
      </c>
      <c r="G572" s="18">
        <v>0</v>
      </c>
      <c r="H572" s="18">
        <v>0</v>
      </c>
      <c r="I572" s="28">
        <v>0</v>
      </c>
      <c r="J572" s="28" t="e">
        <f t="shared" si="35"/>
        <v>#DIV/0!</v>
      </c>
    </row>
    <row r="573" spans="1:10" ht="64.5" customHeight="1">
      <c r="A573" s="70"/>
      <c r="B573" s="72"/>
      <c r="C573" s="71"/>
      <c r="D573" s="18" t="s">
        <v>7</v>
      </c>
      <c r="E573" s="18">
        <v>0</v>
      </c>
      <c r="F573" s="18">
        <v>0</v>
      </c>
      <c r="G573" s="18">
        <v>0</v>
      </c>
      <c r="H573" s="18">
        <v>0</v>
      </c>
      <c r="I573" s="28">
        <v>0</v>
      </c>
      <c r="J573" s="28" t="e">
        <f t="shared" si="35"/>
        <v>#DIV/0!</v>
      </c>
    </row>
    <row r="574" spans="1:10" ht="96" customHeight="1">
      <c r="A574" s="70"/>
      <c r="B574" s="72"/>
      <c r="C574" s="71"/>
      <c r="D574" s="29" t="s">
        <v>190</v>
      </c>
      <c r="E574" s="18">
        <v>0</v>
      </c>
      <c r="F574" s="18">
        <v>0</v>
      </c>
      <c r="G574" s="18">
        <v>0</v>
      </c>
      <c r="H574" s="18">
        <v>0</v>
      </c>
      <c r="I574" s="28">
        <v>0</v>
      </c>
      <c r="J574" s="28" t="e">
        <f t="shared" si="35"/>
        <v>#DIV/0!</v>
      </c>
    </row>
    <row r="575" spans="1:10" ht="56.25">
      <c r="A575" s="70"/>
      <c r="B575" s="72"/>
      <c r="C575" s="71"/>
      <c r="D575" s="18" t="s">
        <v>8</v>
      </c>
      <c r="E575" s="18">
        <f>E582+E589+E596+E603</f>
        <v>310</v>
      </c>
      <c r="F575" s="18">
        <v>0</v>
      </c>
      <c r="G575" s="18">
        <f>G582+G589+G596+G603</f>
        <v>0</v>
      </c>
      <c r="H575" s="18">
        <f>H582+H589+H596+H603</f>
        <v>0</v>
      </c>
      <c r="I575" s="28">
        <v>0</v>
      </c>
      <c r="J575" s="28" t="e">
        <f t="shared" si="35"/>
        <v>#DIV/0!</v>
      </c>
    </row>
    <row r="576" spans="1:10" ht="56.25">
      <c r="A576" s="70"/>
      <c r="B576" s="72"/>
      <c r="C576" s="71"/>
      <c r="D576" s="18" t="s">
        <v>9</v>
      </c>
      <c r="E576" s="18">
        <f>E583+E590+E597+E604</f>
        <v>50</v>
      </c>
      <c r="F576" s="18">
        <v>0</v>
      </c>
      <c r="G576" s="18">
        <f>G583+G590+G597+G604</f>
        <v>0</v>
      </c>
      <c r="H576" s="18">
        <f>H583+H590+H597+H604</f>
        <v>0</v>
      </c>
      <c r="I576" s="28">
        <v>0</v>
      </c>
      <c r="J576" s="28" t="e">
        <f t="shared" si="35"/>
        <v>#DIV/0!</v>
      </c>
    </row>
    <row r="577" spans="1:10" ht="18.75" customHeight="1">
      <c r="A577" s="70" t="s">
        <v>123</v>
      </c>
      <c r="B577" s="72" t="s">
        <v>124</v>
      </c>
      <c r="C577" s="71" t="s">
        <v>11</v>
      </c>
      <c r="D577" s="18" t="s">
        <v>5</v>
      </c>
      <c r="E577" s="18">
        <f>E578+E582+E583</f>
        <v>0</v>
      </c>
      <c r="F577" s="18">
        <f>F578+F582+F583</f>
        <v>0</v>
      </c>
      <c r="G577" s="18">
        <f>G578+G582+G583</f>
        <v>0</v>
      </c>
      <c r="H577" s="18">
        <f>H578+H582+H583</f>
        <v>0</v>
      </c>
      <c r="I577" s="28">
        <v>0</v>
      </c>
      <c r="J577" s="28" t="e">
        <f t="shared" si="35"/>
        <v>#DIV/0!</v>
      </c>
    </row>
    <row r="578" spans="1:10" ht="32.25" customHeight="1">
      <c r="A578" s="70"/>
      <c r="B578" s="72"/>
      <c r="C578" s="71"/>
      <c r="D578" s="18" t="s">
        <v>6</v>
      </c>
      <c r="E578" s="18">
        <v>0</v>
      </c>
      <c r="F578" s="18">
        <v>0</v>
      </c>
      <c r="G578" s="18">
        <v>0</v>
      </c>
      <c r="H578" s="18">
        <v>0</v>
      </c>
      <c r="I578" s="28">
        <v>0</v>
      </c>
      <c r="J578" s="28" t="e">
        <f t="shared" si="35"/>
        <v>#DIV/0!</v>
      </c>
    </row>
    <row r="579" spans="1:10" ht="78" customHeight="1">
      <c r="A579" s="70"/>
      <c r="B579" s="72"/>
      <c r="C579" s="71"/>
      <c r="D579" s="29" t="s">
        <v>189</v>
      </c>
      <c r="E579" s="18">
        <v>0</v>
      </c>
      <c r="F579" s="18">
        <v>0</v>
      </c>
      <c r="G579" s="18">
        <v>0</v>
      </c>
      <c r="H579" s="18">
        <v>0</v>
      </c>
      <c r="I579" s="28">
        <v>0</v>
      </c>
      <c r="J579" s="28" t="e">
        <f t="shared" si="35"/>
        <v>#DIV/0!</v>
      </c>
    </row>
    <row r="580" spans="1:10" ht="61.5" customHeight="1">
      <c r="A580" s="70"/>
      <c r="B580" s="72"/>
      <c r="C580" s="71"/>
      <c r="D580" s="18" t="s">
        <v>7</v>
      </c>
      <c r="E580" s="18">
        <v>0</v>
      </c>
      <c r="F580" s="18">
        <v>0</v>
      </c>
      <c r="G580" s="18">
        <v>0</v>
      </c>
      <c r="H580" s="18">
        <v>0</v>
      </c>
      <c r="I580" s="28">
        <v>0</v>
      </c>
      <c r="J580" s="28" t="e">
        <f t="shared" si="35"/>
        <v>#DIV/0!</v>
      </c>
    </row>
    <row r="581" spans="1:10" ht="97.5" customHeight="1">
      <c r="A581" s="70"/>
      <c r="B581" s="72"/>
      <c r="C581" s="71"/>
      <c r="D581" s="29" t="s">
        <v>190</v>
      </c>
      <c r="E581" s="18">
        <v>0</v>
      </c>
      <c r="F581" s="18">
        <v>0</v>
      </c>
      <c r="G581" s="18">
        <v>0</v>
      </c>
      <c r="H581" s="18">
        <v>0</v>
      </c>
      <c r="I581" s="28">
        <v>0</v>
      </c>
      <c r="J581" s="28" t="e">
        <f t="shared" si="35"/>
        <v>#DIV/0!</v>
      </c>
    </row>
    <row r="582" spans="1:10" ht="44.25" customHeight="1">
      <c r="A582" s="70"/>
      <c r="B582" s="72"/>
      <c r="C582" s="71"/>
      <c r="D582" s="18" t="s">
        <v>8</v>
      </c>
      <c r="E582" s="18">
        <v>0</v>
      </c>
      <c r="F582" s="18">
        <v>0</v>
      </c>
      <c r="G582" s="18">
        <v>0</v>
      </c>
      <c r="H582" s="18">
        <v>0</v>
      </c>
      <c r="I582" s="28">
        <v>0</v>
      </c>
      <c r="J582" s="28" t="e">
        <f t="shared" si="35"/>
        <v>#DIV/0!</v>
      </c>
    </row>
    <row r="583" spans="1:10" ht="56.25">
      <c r="A583" s="70"/>
      <c r="B583" s="72"/>
      <c r="C583" s="71"/>
      <c r="D583" s="18" t="s">
        <v>9</v>
      </c>
      <c r="E583" s="18">
        <v>0</v>
      </c>
      <c r="F583" s="18">
        <v>0</v>
      </c>
      <c r="G583" s="18">
        <v>0</v>
      </c>
      <c r="H583" s="18">
        <v>0</v>
      </c>
      <c r="I583" s="28">
        <v>0</v>
      </c>
      <c r="J583" s="28" t="e">
        <f t="shared" si="35"/>
        <v>#DIV/0!</v>
      </c>
    </row>
    <row r="584" spans="1:10" ht="26.25" customHeight="1">
      <c r="A584" s="70" t="s">
        <v>125</v>
      </c>
      <c r="B584" s="72" t="s">
        <v>126</v>
      </c>
      <c r="C584" s="71" t="s">
        <v>11</v>
      </c>
      <c r="D584" s="18" t="s">
        <v>5</v>
      </c>
      <c r="E584" s="18">
        <f>E585+E589+E590</f>
        <v>60</v>
      </c>
      <c r="F584" s="18">
        <f>F585+F589+F590</f>
        <v>0</v>
      </c>
      <c r="G584" s="18">
        <f>G585+G589+G590</f>
        <v>0</v>
      </c>
      <c r="H584" s="18">
        <f>H585+H589+H590</f>
        <v>0</v>
      </c>
      <c r="I584" s="28">
        <v>0</v>
      </c>
      <c r="J584" s="28" t="e">
        <f t="shared" si="35"/>
        <v>#DIV/0!</v>
      </c>
    </row>
    <row r="585" spans="1:10" ht="32.25" customHeight="1">
      <c r="A585" s="70"/>
      <c r="B585" s="72"/>
      <c r="C585" s="71"/>
      <c r="D585" s="18" t="s">
        <v>6</v>
      </c>
      <c r="E585" s="18">
        <v>0</v>
      </c>
      <c r="F585" s="18">
        <v>0</v>
      </c>
      <c r="G585" s="18">
        <v>0</v>
      </c>
      <c r="H585" s="18">
        <v>0</v>
      </c>
      <c r="I585" s="28">
        <v>0</v>
      </c>
      <c r="J585" s="28" t="e">
        <f t="shared" si="35"/>
        <v>#DIV/0!</v>
      </c>
    </row>
    <row r="586" spans="1:10" ht="78.75" customHeight="1">
      <c r="A586" s="70"/>
      <c r="B586" s="72"/>
      <c r="C586" s="71"/>
      <c r="D586" s="29" t="s">
        <v>189</v>
      </c>
      <c r="E586" s="18">
        <v>0</v>
      </c>
      <c r="F586" s="18">
        <v>0</v>
      </c>
      <c r="G586" s="18">
        <v>0</v>
      </c>
      <c r="H586" s="18">
        <v>0</v>
      </c>
      <c r="I586" s="28">
        <v>0</v>
      </c>
      <c r="J586" s="28" t="e">
        <f t="shared" si="35"/>
        <v>#DIV/0!</v>
      </c>
    </row>
    <row r="587" spans="1:10" ht="62.25" customHeight="1">
      <c r="A587" s="70"/>
      <c r="B587" s="72"/>
      <c r="C587" s="71"/>
      <c r="D587" s="18" t="s">
        <v>7</v>
      </c>
      <c r="E587" s="18">
        <v>0</v>
      </c>
      <c r="F587" s="18">
        <v>0</v>
      </c>
      <c r="G587" s="18">
        <v>0</v>
      </c>
      <c r="H587" s="18">
        <v>0</v>
      </c>
      <c r="I587" s="28">
        <v>0</v>
      </c>
      <c r="J587" s="28" t="e">
        <f t="shared" si="35"/>
        <v>#DIV/0!</v>
      </c>
    </row>
    <row r="588" spans="1:10" ht="96.75" customHeight="1">
      <c r="A588" s="70"/>
      <c r="B588" s="72"/>
      <c r="C588" s="71"/>
      <c r="D588" s="29" t="s">
        <v>190</v>
      </c>
      <c r="E588" s="18">
        <v>0</v>
      </c>
      <c r="F588" s="18">
        <v>0</v>
      </c>
      <c r="G588" s="18">
        <v>0</v>
      </c>
      <c r="H588" s="18">
        <v>0</v>
      </c>
      <c r="I588" s="28">
        <v>0</v>
      </c>
      <c r="J588" s="28" t="e">
        <f t="shared" si="35"/>
        <v>#DIV/0!</v>
      </c>
    </row>
    <row r="589" spans="1:10" ht="56.25">
      <c r="A589" s="70"/>
      <c r="B589" s="72"/>
      <c r="C589" s="71"/>
      <c r="D589" s="18" t="s">
        <v>8</v>
      </c>
      <c r="E589" s="18">
        <v>60</v>
      </c>
      <c r="F589" s="18">
        <v>0</v>
      </c>
      <c r="G589" s="18">
        <v>0</v>
      </c>
      <c r="H589" s="18">
        <v>0</v>
      </c>
      <c r="I589" s="28">
        <v>0</v>
      </c>
      <c r="J589" s="28" t="e">
        <f t="shared" si="35"/>
        <v>#DIV/0!</v>
      </c>
    </row>
    <row r="590" spans="1:10" ht="56.25">
      <c r="A590" s="70"/>
      <c r="B590" s="72"/>
      <c r="C590" s="71"/>
      <c r="D590" s="18" t="s">
        <v>9</v>
      </c>
      <c r="E590" s="18">
        <v>0</v>
      </c>
      <c r="F590" s="18">
        <v>0</v>
      </c>
      <c r="G590" s="18">
        <v>0</v>
      </c>
      <c r="H590" s="18">
        <v>0</v>
      </c>
      <c r="I590" s="28">
        <v>0</v>
      </c>
      <c r="J590" s="28" t="e">
        <f t="shared" si="35"/>
        <v>#DIV/0!</v>
      </c>
    </row>
    <row r="591" spans="1:10" ht="18.75">
      <c r="A591" s="70" t="s">
        <v>127</v>
      </c>
      <c r="B591" s="72" t="s">
        <v>128</v>
      </c>
      <c r="C591" s="71" t="s">
        <v>11</v>
      </c>
      <c r="D591" s="18" t="s">
        <v>5</v>
      </c>
      <c r="E591" s="18">
        <f>E592+E596+E597</f>
        <v>300</v>
      </c>
      <c r="F591" s="18">
        <f>F592+F596+F597</f>
        <v>0</v>
      </c>
      <c r="G591" s="18">
        <f>G592+G596+G597</f>
        <v>0</v>
      </c>
      <c r="H591" s="18">
        <f>H592+H596+H597</f>
        <v>0</v>
      </c>
      <c r="I591" s="28">
        <v>0</v>
      </c>
      <c r="J591" s="28" t="e">
        <f t="shared" si="35"/>
        <v>#DIV/0!</v>
      </c>
    </row>
    <row r="592" spans="1:10" ht="32.25" customHeight="1">
      <c r="A592" s="70"/>
      <c r="B592" s="72"/>
      <c r="C592" s="71"/>
      <c r="D592" s="18" t="s">
        <v>6</v>
      </c>
      <c r="E592" s="18">
        <v>0</v>
      </c>
      <c r="F592" s="18">
        <v>0</v>
      </c>
      <c r="G592" s="18">
        <v>0</v>
      </c>
      <c r="H592" s="18">
        <v>0</v>
      </c>
      <c r="I592" s="28">
        <v>0</v>
      </c>
      <c r="J592" s="28" t="e">
        <f t="shared" si="35"/>
        <v>#DIV/0!</v>
      </c>
    </row>
    <row r="593" spans="1:10" ht="77.25" customHeight="1">
      <c r="A593" s="70"/>
      <c r="B593" s="72"/>
      <c r="C593" s="71"/>
      <c r="D593" s="29" t="s">
        <v>189</v>
      </c>
      <c r="E593" s="18">
        <v>0</v>
      </c>
      <c r="F593" s="18">
        <v>0</v>
      </c>
      <c r="G593" s="18">
        <v>0</v>
      </c>
      <c r="H593" s="18">
        <v>0</v>
      </c>
      <c r="I593" s="28">
        <v>0</v>
      </c>
      <c r="J593" s="28" t="e">
        <f t="shared" si="35"/>
        <v>#DIV/0!</v>
      </c>
    </row>
    <row r="594" spans="1:10" ht="66.75" customHeight="1">
      <c r="A594" s="70"/>
      <c r="B594" s="72"/>
      <c r="C594" s="71"/>
      <c r="D594" s="18" t="s">
        <v>7</v>
      </c>
      <c r="E594" s="18">
        <v>0</v>
      </c>
      <c r="F594" s="18">
        <v>0</v>
      </c>
      <c r="G594" s="18">
        <v>0</v>
      </c>
      <c r="H594" s="18">
        <v>0</v>
      </c>
      <c r="I594" s="28">
        <v>0</v>
      </c>
      <c r="J594" s="28" t="e">
        <f t="shared" si="35"/>
        <v>#DIV/0!</v>
      </c>
    </row>
    <row r="595" spans="1:10" ht="96.75" customHeight="1">
      <c r="A595" s="70"/>
      <c r="B595" s="72"/>
      <c r="C595" s="71"/>
      <c r="D595" s="29" t="s">
        <v>190</v>
      </c>
      <c r="E595" s="18">
        <v>0</v>
      </c>
      <c r="F595" s="18">
        <v>0</v>
      </c>
      <c r="G595" s="18">
        <v>0</v>
      </c>
      <c r="H595" s="18">
        <v>0</v>
      </c>
      <c r="I595" s="28">
        <v>0</v>
      </c>
      <c r="J595" s="28" t="e">
        <f t="shared" si="35"/>
        <v>#DIV/0!</v>
      </c>
    </row>
    <row r="596" spans="1:10" ht="50.25" customHeight="1">
      <c r="A596" s="70"/>
      <c r="B596" s="72"/>
      <c r="C596" s="71"/>
      <c r="D596" s="18" t="s">
        <v>8</v>
      </c>
      <c r="E596" s="18">
        <v>250</v>
      </c>
      <c r="F596" s="18">
        <v>0</v>
      </c>
      <c r="G596" s="18">
        <v>0</v>
      </c>
      <c r="H596" s="18">
        <v>0</v>
      </c>
      <c r="I596" s="28">
        <v>0</v>
      </c>
      <c r="J596" s="28" t="e">
        <f t="shared" si="35"/>
        <v>#DIV/0!</v>
      </c>
    </row>
    <row r="597" spans="1:10" ht="56.25">
      <c r="A597" s="70"/>
      <c r="B597" s="72"/>
      <c r="C597" s="71"/>
      <c r="D597" s="18" t="s">
        <v>9</v>
      </c>
      <c r="E597" s="18">
        <v>50</v>
      </c>
      <c r="F597" s="18">
        <v>0</v>
      </c>
      <c r="G597" s="18">
        <v>0</v>
      </c>
      <c r="H597" s="18">
        <v>0</v>
      </c>
      <c r="I597" s="28">
        <v>0</v>
      </c>
      <c r="J597" s="28" t="e">
        <f t="shared" si="35"/>
        <v>#DIV/0!</v>
      </c>
    </row>
    <row r="598" spans="1:10" ht="18.75" customHeight="1">
      <c r="A598" s="70" t="s">
        <v>129</v>
      </c>
      <c r="B598" s="72" t="s">
        <v>130</v>
      </c>
      <c r="C598" s="71" t="s">
        <v>11</v>
      </c>
      <c r="D598" s="18" t="s">
        <v>5</v>
      </c>
      <c r="E598" s="18">
        <f>E599+E603+E604</f>
        <v>0</v>
      </c>
      <c r="F598" s="18">
        <f>F599+F603+F604</f>
        <v>0</v>
      </c>
      <c r="G598" s="18">
        <f>G599+G603+G604</f>
        <v>0</v>
      </c>
      <c r="H598" s="18">
        <f>H599+H603+H604</f>
        <v>0</v>
      </c>
      <c r="I598" s="28">
        <v>0</v>
      </c>
      <c r="J598" s="28" t="e">
        <f t="shared" si="35"/>
        <v>#DIV/0!</v>
      </c>
    </row>
    <row r="599" spans="1:10" ht="33" customHeight="1">
      <c r="A599" s="70"/>
      <c r="B599" s="72"/>
      <c r="C599" s="71"/>
      <c r="D599" s="18" t="s">
        <v>6</v>
      </c>
      <c r="E599" s="18">
        <v>0</v>
      </c>
      <c r="F599" s="18">
        <v>0</v>
      </c>
      <c r="G599" s="18">
        <v>0</v>
      </c>
      <c r="H599" s="18">
        <v>0</v>
      </c>
      <c r="I599" s="28">
        <v>0</v>
      </c>
      <c r="J599" s="28" t="e">
        <f t="shared" si="35"/>
        <v>#DIV/0!</v>
      </c>
    </row>
    <row r="600" spans="1:10" ht="75" customHeight="1">
      <c r="A600" s="70"/>
      <c r="B600" s="72"/>
      <c r="C600" s="71"/>
      <c r="D600" s="29" t="s">
        <v>189</v>
      </c>
      <c r="E600" s="18">
        <v>0</v>
      </c>
      <c r="F600" s="18">
        <v>0</v>
      </c>
      <c r="G600" s="18">
        <v>0</v>
      </c>
      <c r="H600" s="18">
        <v>0</v>
      </c>
      <c r="I600" s="28">
        <v>0</v>
      </c>
      <c r="J600" s="28" t="e">
        <f t="shared" si="35"/>
        <v>#DIV/0!</v>
      </c>
    </row>
    <row r="601" spans="1:10" ht="64.5" customHeight="1">
      <c r="A601" s="70"/>
      <c r="B601" s="72"/>
      <c r="C601" s="71"/>
      <c r="D601" s="18" t="s">
        <v>7</v>
      </c>
      <c r="E601" s="18">
        <v>0</v>
      </c>
      <c r="F601" s="18">
        <v>0</v>
      </c>
      <c r="G601" s="18">
        <v>0</v>
      </c>
      <c r="H601" s="18">
        <v>0</v>
      </c>
      <c r="I601" s="28">
        <v>0</v>
      </c>
      <c r="J601" s="28" t="e">
        <f t="shared" si="35"/>
        <v>#DIV/0!</v>
      </c>
    </row>
    <row r="602" spans="1:10" ht="97.5" customHeight="1">
      <c r="A602" s="70"/>
      <c r="B602" s="72"/>
      <c r="C602" s="71"/>
      <c r="D602" s="29" t="s">
        <v>190</v>
      </c>
      <c r="E602" s="18">
        <v>0</v>
      </c>
      <c r="F602" s="18">
        <v>0</v>
      </c>
      <c r="G602" s="18">
        <v>0</v>
      </c>
      <c r="H602" s="18">
        <v>0</v>
      </c>
      <c r="I602" s="28">
        <v>0</v>
      </c>
      <c r="J602" s="28" t="e">
        <f t="shared" si="35"/>
        <v>#DIV/0!</v>
      </c>
    </row>
    <row r="603" spans="1:10" ht="56.25">
      <c r="A603" s="70"/>
      <c r="B603" s="72"/>
      <c r="C603" s="71"/>
      <c r="D603" s="18" t="s">
        <v>8</v>
      </c>
      <c r="E603" s="18">
        <v>0</v>
      </c>
      <c r="F603" s="18">
        <v>0</v>
      </c>
      <c r="G603" s="18">
        <v>0</v>
      </c>
      <c r="H603" s="18">
        <v>0</v>
      </c>
      <c r="I603" s="28">
        <v>0</v>
      </c>
      <c r="J603" s="28" t="e">
        <f t="shared" si="35"/>
        <v>#DIV/0!</v>
      </c>
    </row>
    <row r="604" spans="1:10" ht="56.25">
      <c r="A604" s="70"/>
      <c r="B604" s="72"/>
      <c r="C604" s="71"/>
      <c r="D604" s="18" t="s">
        <v>9</v>
      </c>
      <c r="E604" s="18">
        <v>0</v>
      </c>
      <c r="F604" s="18">
        <v>0</v>
      </c>
      <c r="G604" s="18">
        <v>0</v>
      </c>
      <c r="H604" s="18">
        <v>0</v>
      </c>
      <c r="I604" s="28">
        <v>0</v>
      </c>
      <c r="J604" s="28" t="e">
        <f t="shared" si="35"/>
        <v>#DIV/0!</v>
      </c>
    </row>
    <row r="605" spans="1:10" ht="18.75" customHeight="1">
      <c r="A605" s="70" t="s">
        <v>131</v>
      </c>
      <c r="B605" s="72" t="s">
        <v>132</v>
      </c>
      <c r="C605" s="71" t="s">
        <v>11</v>
      </c>
      <c r="D605" s="18" t="s">
        <v>5</v>
      </c>
      <c r="E605" s="18">
        <f>E606+E610+E611</f>
        <v>10</v>
      </c>
      <c r="F605" s="18">
        <f>F606+F610+F611</f>
        <v>0</v>
      </c>
      <c r="G605" s="18">
        <f>G606+G610+G611</f>
        <v>0</v>
      </c>
      <c r="H605" s="18">
        <f>H606+H610+H611</f>
        <v>0</v>
      </c>
      <c r="I605" s="28">
        <v>0</v>
      </c>
      <c r="J605" s="28" t="e">
        <f t="shared" si="35"/>
        <v>#DIV/0!</v>
      </c>
    </row>
    <row r="606" spans="1:10" ht="30" customHeight="1">
      <c r="A606" s="70"/>
      <c r="B606" s="72"/>
      <c r="C606" s="71"/>
      <c r="D606" s="18" t="s">
        <v>6</v>
      </c>
      <c r="E606" s="18">
        <f>E613+E620</f>
        <v>0</v>
      </c>
      <c r="F606" s="18">
        <f>F613+F620</f>
        <v>0</v>
      </c>
      <c r="G606" s="18">
        <f>G613+G620</f>
        <v>0</v>
      </c>
      <c r="H606" s="18">
        <f>H613+H620</f>
        <v>0</v>
      </c>
      <c r="I606" s="28">
        <v>0</v>
      </c>
      <c r="J606" s="28" t="e">
        <f t="shared" si="35"/>
        <v>#DIV/0!</v>
      </c>
    </row>
    <row r="607" spans="1:10" ht="76.5" customHeight="1">
      <c r="A607" s="70"/>
      <c r="B607" s="72"/>
      <c r="C607" s="71"/>
      <c r="D607" s="29" t="s">
        <v>189</v>
      </c>
      <c r="E607" s="18">
        <v>0</v>
      </c>
      <c r="F607" s="18">
        <v>0</v>
      </c>
      <c r="G607" s="18">
        <v>0</v>
      </c>
      <c r="H607" s="18">
        <v>0</v>
      </c>
      <c r="I607" s="28">
        <v>0</v>
      </c>
      <c r="J607" s="28" t="e">
        <f t="shared" si="35"/>
        <v>#DIV/0!</v>
      </c>
    </row>
    <row r="608" spans="1:10" ht="65.25" customHeight="1">
      <c r="A608" s="70"/>
      <c r="B608" s="72"/>
      <c r="C608" s="71"/>
      <c r="D608" s="18" t="s">
        <v>7</v>
      </c>
      <c r="E608" s="18">
        <v>0</v>
      </c>
      <c r="F608" s="18">
        <v>0</v>
      </c>
      <c r="G608" s="18">
        <v>0</v>
      </c>
      <c r="H608" s="18">
        <v>0</v>
      </c>
      <c r="I608" s="28">
        <v>0</v>
      </c>
      <c r="J608" s="28" t="e">
        <f t="shared" si="35"/>
        <v>#DIV/0!</v>
      </c>
    </row>
    <row r="609" spans="1:10" ht="97.5" customHeight="1">
      <c r="A609" s="70"/>
      <c r="B609" s="72"/>
      <c r="C609" s="71"/>
      <c r="D609" s="29" t="s">
        <v>190</v>
      </c>
      <c r="E609" s="18">
        <v>0</v>
      </c>
      <c r="F609" s="18">
        <v>0</v>
      </c>
      <c r="G609" s="18">
        <v>0</v>
      </c>
      <c r="H609" s="18">
        <v>0</v>
      </c>
      <c r="I609" s="28">
        <v>0</v>
      </c>
      <c r="J609" s="28" t="e">
        <f t="shared" si="35"/>
        <v>#DIV/0!</v>
      </c>
    </row>
    <row r="610" spans="1:10" ht="39.75" customHeight="1">
      <c r="A610" s="70"/>
      <c r="B610" s="72"/>
      <c r="C610" s="71"/>
      <c r="D610" s="18" t="s">
        <v>8</v>
      </c>
      <c r="E610" s="18">
        <f>E617+E624</f>
        <v>10</v>
      </c>
      <c r="F610" s="18">
        <v>0</v>
      </c>
      <c r="G610" s="18">
        <f>G617+G624</f>
        <v>0</v>
      </c>
      <c r="H610" s="18">
        <f>H617+H624</f>
        <v>0</v>
      </c>
      <c r="I610" s="28">
        <v>0</v>
      </c>
      <c r="J610" s="28" t="e">
        <f t="shared" si="35"/>
        <v>#DIV/0!</v>
      </c>
    </row>
    <row r="611" spans="1:10" ht="66" customHeight="1">
      <c r="A611" s="70"/>
      <c r="B611" s="72"/>
      <c r="C611" s="71"/>
      <c r="D611" s="18" t="s">
        <v>9</v>
      </c>
      <c r="E611" s="18">
        <f>E618+E625</f>
        <v>0</v>
      </c>
      <c r="F611" s="18">
        <f>F618+F625</f>
        <v>0</v>
      </c>
      <c r="G611" s="18">
        <f>G618+G625</f>
        <v>0</v>
      </c>
      <c r="H611" s="18">
        <f>H618+H625</f>
        <v>0</v>
      </c>
      <c r="I611" s="28">
        <v>0</v>
      </c>
      <c r="J611" s="28" t="e">
        <f t="shared" si="35"/>
        <v>#DIV/0!</v>
      </c>
    </row>
    <row r="612" spans="1:10" ht="18.75" customHeight="1">
      <c r="A612" s="70" t="s">
        <v>133</v>
      </c>
      <c r="B612" s="72" t="s">
        <v>134</v>
      </c>
      <c r="C612" s="71" t="s">
        <v>11</v>
      </c>
      <c r="D612" s="18" t="s">
        <v>5</v>
      </c>
      <c r="E612" s="18">
        <f>E613+E617+E618</f>
        <v>10</v>
      </c>
      <c r="F612" s="18">
        <f>F613+F617+F618</f>
        <v>0</v>
      </c>
      <c r="G612" s="18">
        <f>G613+G617+G618</f>
        <v>0</v>
      </c>
      <c r="H612" s="18">
        <f>H613+H617+H618</f>
        <v>0</v>
      </c>
      <c r="I612" s="28">
        <v>0</v>
      </c>
      <c r="J612" s="28" t="e">
        <f t="shared" si="35"/>
        <v>#DIV/0!</v>
      </c>
    </row>
    <row r="613" spans="1:10" ht="26.25" customHeight="1">
      <c r="A613" s="70"/>
      <c r="B613" s="72"/>
      <c r="C613" s="71"/>
      <c r="D613" s="18" t="s">
        <v>6</v>
      </c>
      <c r="E613" s="18">
        <v>0</v>
      </c>
      <c r="F613" s="18">
        <v>0</v>
      </c>
      <c r="G613" s="18">
        <v>0</v>
      </c>
      <c r="H613" s="18">
        <v>0</v>
      </c>
      <c r="I613" s="28">
        <v>0</v>
      </c>
      <c r="J613" s="28" t="e">
        <f t="shared" si="35"/>
        <v>#DIV/0!</v>
      </c>
    </row>
    <row r="614" spans="1:10" ht="77.25" customHeight="1">
      <c r="A614" s="70"/>
      <c r="B614" s="72"/>
      <c r="C614" s="71"/>
      <c r="D614" s="29" t="s">
        <v>189</v>
      </c>
      <c r="E614" s="18">
        <v>0</v>
      </c>
      <c r="F614" s="18">
        <v>0</v>
      </c>
      <c r="G614" s="18">
        <v>0</v>
      </c>
      <c r="H614" s="18">
        <v>0</v>
      </c>
      <c r="I614" s="28">
        <v>0</v>
      </c>
      <c r="J614" s="28" t="e">
        <f t="shared" si="35"/>
        <v>#DIV/0!</v>
      </c>
    </row>
    <row r="615" spans="1:10" ht="71.25" customHeight="1">
      <c r="A615" s="70"/>
      <c r="B615" s="72"/>
      <c r="C615" s="71"/>
      <c r="D615" s="18" t="s">
        <v>7</v>
      </c>
      <c r="E615" s="18">
        <v>0</v>
      </c>
      <c r="F615" s="18">
        <v>0</v>
      </c>
      <c r="G615" s="18">
        <v>0</v>
      </c>
      <c r="H615" s="18">
        <v>0</v>
      </c>
      <c r="I615" s="28">
        <v>0</v>
      </c>
      <c r="J615" s="28" t="e">
        <f t="shared" si="35"/>
        <v>#DIV/0!</v>
      </c>
    </row>
    <row r="616" spans="1:10" ht="95.25" customHeight="1">
      <c r="A616" s="70"/>
      <c r="B616" s="72"/>
      <c r="C616" s="71"/>
      <c r="D616" s="29" t="s">
        <v>190</v>
      </c>
      <c r="E616" s="18">
        <v>0</v>
      </c>
      <c r="F616" s="18">
        <v>0</v>
      </c>
      <c r="G616" s="18">
        <v>0</v>
      </c>
      <c r="H616" s="18">
        <v>0</v>
      </c>
      <c r="I616" s="28">
        <v>0</v>
      </c>
      <c r="J616" s="28" t="e">
        <f t="shared" si="35"/>
        <v>#DIV/0!</v>
      </c>
    </row>
    <row r="617" spans="1:10" ht="56.25">
      <c r="A617" s="70"/>
      <c r="B617" s="72"/>
      <c r="C617" s="71"/>
      <c r="D617" s="18" t="s">
        <v>8</v>
      </c>
      <c r="E617" s="18">
        <v>10</v>
      </c>
      <c r="F617" s="18">
        <v>0</v>
      </c>
      <c r="G617" s="18">
        <v>0</v>
      </c>
      <c r="H617" s="18">
        <v>0</v>
      </c>
      <c r="I617" s="28">
        <v>0</v>
      </c>
      <c r="J617" s="28" t="e">
        <f t="shared" si="35"/>
        <v>#DIV/0!</v>
      </c>
    </row>
    <row r="618" spans="1:10" ht="60" customHeight="1">
      <c r="A618" s="70"/>
      <c r="B618" s="72"/>
      <c r="C618" s="71"/>
      <c r="D618" s="18" t="s">
        <v>9</v>
      </c>
      <c r="E618" s="18">
        <v>0</v>
      </c>
      <c r="F618" s="18">
        <v>0</v>
      </c>
      <c r="G618" s="18">
        <v>0</v>
      </c>
      <c r="H618" s="18">
        <v>0</v>
      </c>
      <c r="I618" s="28">
        <v>0</v>
      </c>
      <c r="J618" s="28" t="e">
        <f t="shared" si="35"/>
        <v>#DIV/0!</v>
      </c>
    </row>
    <row r="619" spans="1:10" ht="18.75" customHeight="1">
      <c r="A619" s="70" t="s">
        <v>135</v>
      </c>
      <c r="B619" s="72" t="s">
        <v>136</v>
      </c>
      <c r="C619" s="71" t="s">
        <v>137</v>
      </c>
      <c r="D619" s="18" t="s">
        <v>5</v>
      </c>
      <c r="E619" s="18">
        <f>E620+E624+E625</f>
        <v>0</v>
      </c>
      <c r="F619" s="18">
        <f>F620+F624+F625</f>
        <v>0</v>
      </c>
      <c r="G619" s="18">
        <f>G620+G624+G625</f>
        <v>0</v>
      </c>
      <c r="H619" s="18">
        <f>H620+H624+H625</f>
        <v>0</v>
      </c>
      <c r="I619" s="28">
        <v>0</v>
      </c>
      <c r="J619" s="28" t="e">
        <f t="shared" si="35"/>
        <v>#DIV/0!</v>
      </c>
    </row>
    <row r="620" spans="1:10" ht="33" customHeight="1">
      <c r="A620" s="70"/>
      <c r="B620" s="72"/>
      <c r="C620" s="71"/>
      <c r="D620" s="18" t="s">
        <v>6</v>
      </c>
      <c r="E620" s="18">
        <v>0</v>
      </c>
      <c r="F620" s="18">
        <v>0</v>
      </c>
      <c r="G620" s="18">
        <v>0</v>
      </c>
      <c r="H620" s="18">
        <v>0</v>
      </c>
      <c r="I620" s="28">
        <v>0</v>
      </c>
      <c r="J620" s="28" t="e">
        <f t="shared" si="35"/>
        <v>#DIV/0!</v>
      </c>
    </row>
    <row r="621" spans="1:10" ht="78.75" customHeight="1">
      <c r="A621" s="70"/>
      <c r="B621" s="72"/>
      <c r="C621" s="71"/>
      <c r="D621" s="29" t="s">
        <v>189</v>
      </c>
      <c r="E621" s="18">
        <v>0</v>
      </c>
      <c r="F621" s="18">
        <v>0</v>
      </c>
      <c r="G621" s="18">
        <v>0</v>
      </c>
      <c r="H621" s="18">
        <v>0</v>
      </c>
      <c r="I621" s="28">
        <v>0</v>
      </c>
      <c r="J621" s="28" t="e">
        <f t="shared" si="35"/>
        <v>#DIV/0!</v>
      </c>
    </row>
    <row r="622" spans="1:10" ht="60" customHeight="1">
      <c r="A622" s="70"/>
      <c r="B622" s="72"/>
      <c r="C622" s="71"/>
      <c r="D622" s="18" t="s">
        <v>7</v>
      </c>
      <c r="E622" s="18">
        <v>0</v>
      </c>
      <c r="F622" s="18">
        <v>0</v>
      </c>
      <c r="G622" s="18">
        <v>0</v>
      </c>
      <c r="H622" s="18">
        <v>0</v>
      </c>
      <c r="I622" s="28">
        <v>0</v>
      </c>
      <c r="J622" s="28" t="e">
        <f t="shared" si="35"/>
        <v>#DIV/0!</v>
      </c>
    </row>
    <row r="623" spans="1:10" ht="99.75" customHeight="1">
      <c r="A623" s="70"/>
      <c r="B623" s="72"/>
      <c r="C623" s="71"/>
      <c r="D623" s="29" t="s">
        <v>190</v>
      </c>
      <c r="E623" s="18">
        <v>0</v>
      </c>
      <c r="F623" s="18">
        <v>0</v>
      </c>
      <c r="G623" s="18">
        <v>0</v>
      </c>
      <c r="H623" s="18">
        <v>0</v>
      </c>
      <c r="I623" s="28">
        <v>0</v>
      </c>
      <c r="J623" s="28" t="e">
        <f t="shared" si="35"/>
        <v>#DIV/0!</v>
      </c>
    </row>
    <row r="624" spans="1:10" ht="56.25">
      <c r="A624" s="70"/>
      <c r="B624" s="72"/>
      <c r="C624" s="71"/>
      <c r="D624" s="18" t="s">
        <v>8</v>
      </c>
      <c r="E624" s="18">
        <v>0</v>
      </c>
      <c r="F624" s="18">
        <v>0</v>
      </c>
      <c r="G624" s="18">
        <v>0</v>
      </c>
      <c r="H624" s="18">
        <v>0</v>
      </c>
      <c r="I624" s="28">
        <v>0</v>
      </c>
      <c r="J624" s="28" t="e">
        <f t="shared" si="35"/>
        <v>#DIV/0!</v>
      </c>
    </row>
    <row r="625" spans="1:10" ht="60" customHeight="1">
      <c r="A625" s="70"/>
      <c r="B625" s="72"/>
      <c r="C625" s="71"/>
      <c r="D625" s="18" t="s">
        <v>9</v>
      </c>
      <c r="E625" s="18">
        <v>0</v>
      </c>
      <c r="F625" s="18">
        <v>0</v>
      </c>
      <c r="G625" s="18">
        <v>0</v>
      </c>
      <c r="H625" s="18">
        <v>0</v>
      </c>
      <c r="I625" s="28">
        <v>0</v>
      </c>
      <c r="J625" s="28" t="e">
        <f t="shared" si="35"/>
        <v>#DIV/0!</v>
      </c>
    </row>
    <row r="626" spans="1:10" ht="18.75" customHeight="1">
      <c r="A626" s="70" t="s">
        <v>138</v>
      </c>
      <c r="B626" s="72" t="s">
        <v>139</v>
      </c>
      <c r="C626" s="71" t="s">
        <v>11</v>
      </c>
      <c r="D626" s="18" t="s">
        <v>5</v>
      </c>
      <c r="E626" s="18">
        <f>E627+E631+E632</f>
        <v>0</v>
      </c>
      <c r="F626" s="18">
        <f>F627+F631+F632</f>
        <v>0</v>
      </c>
      <c r="G626" s="18">
        <f>G627+G631+G632</f>
        <v>0</v>
      </c>
      <c r="H626" s="18">
        <f>H627+H631+H632</f>
        <v>0</v>
      </c>
      <c r="I626" s="28">
        <v>0</v>
      </c>
      <c r="J626" s="28" t="e">
        <f aca="true" t="shared" si="36" ref="J626:J696">H626/F626*100</f>
        <v>#DIV/0!</v>
      </c>
    </row>
    <row r="627" spans="1:10" ht="28.5" customHeight="1">
      <c r="A627" s="70"/>
      <c r="B627" s="72"/>
      <c r="C627" s="71"/>
      <c r="D627" s="18" t="s">
        <v>6</v>
      </c>
      <c r="E627" s="18">
        <f>E634</f>
        <v>0</v>
      </c>
      <c r="F627" s="18">
        <f>F634</f>
        <v>0</v>
      </c>
      <c r="G627" s="18">
        <f>G634</f>
        <v>0</v>
      </c>
      <c r="H627" s="18">
        <f>H634</f>
        <v>0</v>
      </c>
      <c r="I627" s="28">
        <v>0</v>
      </c>
      <c r="J627" s="28" t="e">
        <f t="shared" si="36"/>
        <v>#DIV/0!</v>
      </c>
    </row>
    <row r="628" spans="1:10" ht="71.25" customHeight="1">
      <c r="A628" s="70"/>
      <c r="B628" s="72"/>
      <c r="C628" s="71"/>
      <c r="D628" s="29" t="s">
        <v>189</v>
      </c>
      <c r="E628" s="18">
        <v>0</v>
      </c>
      <c r="F628" s="18">
        <v>0</v>
      </c>
      <c r="G628" s="18">
        <v>0</v>
      </c>
      <c r="H628" s="18">
        <v>0</v>
      </c>
      <c r="I628" s="28">
        <v>0</v>
      </c>
      <c r="J628" s="28" t="e">
        <f t="shared" si="36"/>
        <v>#DIV/0!</v>
      </c>
    </row>
    <row r="629" spans="1:10" ht="62.25" customHeight="1">
      <c r="A629" s="70"/>
      <c r="B629" s="72"/>
      <c r="C629" s="71"/>
      <c r="D629" s="18" t="s">
        <v>7</v>
      </c>
      <c r="E629" s="18">
        <v>0</v>
      </c>
      <c r="F629" s="18">
        <v>0</v>
      </c>
      <c r="G629" s="18">
        <v>0</v>
      </c>
      <c r="H629" s="18">
        <v>0</v>
      </c>
      <c r="I629" s="28">
        <v>0</v>
      </c>
      <c r="J629" s="28" t="e">
        <f t="shared" si="36"/>
        <v>#DIV/0!</v>
      </c>
    </row>
    <row r="630" spans="1:10" ht="91.5" customHeight="1">
      <c r="A630" s="70"/>
      <c r="B630" s="72"/>
      <c r="C630" s="71"/>
      <c r="D630" s="29" t="s">
        <v>190</v>
      </c>
      <c r="E630" s="18">
        <v>0</v>
      </c>
      <c r="F630" s="18">
        <v>0</v>
      </c>
      <c r="G630" s="18">
        <v>0</v>
      </c>
      <c r="H630" s="18">
        <v>0</v>
      </c>
      <c r="I630" s="28">
        <v>0</v>
      </c>
      <c r="J630" s="28" t="e">
        <f t="shared" si="36"/>
        <v>#DIV/0!</v>
      </c>
    </row>
    <row r="631" spans="1:10" ht="56.25">
      <c r="A631" s="70"/>
      <c r="B631" s="72"/>
      <c r="C631" s="71"/>
      <c r="D631" s="18" t="s">
        <v>8</v>
      </c>
      <c r="E631" s="18">
        <f aca="true" t="shared" si="37" ref="E631:G632">E638</f>
        <v>0</v>
      </c>
      <c r="F631" s="18">
        <f t="shared" si="37"/>
        <v>0</v>
      </c>
      <c r="G631" s="18">
        <f t="shared" si="37"/>
        <v>0</v>
      </c>
      <c r="H631" s="18">
        <f>H638</f>
        <v>0</v>
      </c>
      <c r="I631" s="28">
        <v>0</v>
      </c>
      <c r="J631" s="28" t="e">
        <f t="shared" si="36"/>
        <v>#DIV/0!</v>
      </c>
    </row>
    <row r="632" spans="1:10" ht="69.75" customHeight="1">
      <c r="A632" s="70"/>
      <c r="B632" s="72"/>
      <c r="C632" s="71"/>
      <c r="D632" s="18" t="s">
        <v>9</v>
      </c>
      <c r="E632" s="18">
        <f t="shared" si="37"/>
        <v>0</v>
      </c>
      <c r="F632" s="18">
        <f t="shared" si="37"/>
        <v>0</v>
      </c>
      <c r="G632" s="18">
        <f t="shared" si="37"/>
        <v>0</v>
      </c>
      <c r="H632" s="18">
        <f>H639</f>
        <v>0</v>
      </c>
      <c r="I632" s="28">
        <v>0</v>
      </c>
      <c r="J632" s="28" t="e">
        <f t="shared" si="36"/>
        <v>#DIV/0!</v>
      </c>
    </row>
    <row r="633" spans="1:10" ht="18.75" customHeight="1">
      <c r="A633" s="70" t="s">
        <v>140</v>
      </c>
      <c r="B633" s="72" t="s">
        <v>141</v>
      </c>
      <c r="C633" s="71" t="s">
        <v>11</v>
      </c>
      <c r="D633" s="18" t="s">
        <v>5</v>
      </c>
      <c r="E633" s="18">
        <f>E634+E638+E639</f>
        <v>0</v>
      </c>
      <c r="F633" s="18">
        <f>F634+F638+F639</f>
        <v>0</v>
      </c>
      <c r="G633" s="18">
        <f>G634+G638+G639</f>
        <v>0</v>
      </c>
      <c r="H633" s="18">
        <f>H634+H638+H639</f>
        <v>0</v>
      </c>
      <c r="I633" s="28">
        <v>0</v>
      </c>
      <c r="J633" s="28" t="e">
        <f t="shared" si="36"/>
        <v>#DIV/0!</v>
      </c>
    </row>
    <row r="634" spans="1:10" ht="26.25" customHeight="1">
      <c r="A634" s="70"/>
      <c r="B634" s="72"/>
      <c r="C634" s="71"/>
      <c r="D634" s="18" t="s">
        <v>6</v>
      </c>
      <c r="E634" s="18">
        <v>0</v>
      </c>
      <c r="F634" s="18">
        <v>0</v>
      </c>
      <c r="G634" s="18">
        <v>0</v>
      </c>
      <c r="H634" s="18">
        <v>0</v>
      </c>
      <c r="I634" s="28">
        <v>0</v>
      </c>
      <c r="J634" s="28" t="e">
        <f t="shared" si="36"/>
        <v>#DIV/0!</v>
      </c>
    </row>
    <row r="635" spans="1:10" ht="77.25" customHeight="1">
      <c r="A635" s="70"/>
      <c r="B635" s="72"/>
      <c r="C635" s="71"/>
      <c r="D635" s="29" t="s">
        <v>189</v>
      </c>
      <c r="E635" s="18">
        <v>0</v>
      </c>
      <c r="F635" s="18">
        <v>0</v>
      </c>
      <c r="G635" s="18">
        <v>0</v>
      </c>
      <c r="H635" s="18">
        <v>0</v>
      </c>
      <c r="I635" s="28">
        <v>0</v>
      </c>
      <c r="J635" s="28" t="e">
        <f t="shared" si="36"/>
        <v>#DIV/0!</v>
      </c>
    </row>
    <row r="636" spans="1:10" ht="59.25" customHeight="1">
      <c r="A636" s="70"/>
      <c r="B636" s="72"/>
      <c r="C636" s="71"/>
      <c r="D636" s="18" t="s">
        <v>7</v>
      </c>
      <c r="E636" s="18">
        <v>0</v>
      </c>
      <c r="F636" s="18">
        <v>0</v>
      </c>
      <c r="G636" s="18">
        <v>0</v>
      </c>
      <c r="H636" s="18">
        <v>0</v>
      </c>
      <c r="I636" s="28">
        <v>0</v>
      </c>
      <c r="J636" s="28" t="e">
        <f t="shared" si="36"/>
        <v>#DIV/0!</v>
      </c>
    </row>
    <row r="637" spans="1:10" ht="96" customHeight="1">
      <c r="A637" s="70"/>
      <c r="B637" s="72"/>
      <c r="C637" s="71"/>
      <c r="D637" s="29" t="s">
        <v>190</v>
      </c>
      <c r="E637" s="18">
        <v>0</v>
      </c>
      <c r="F637" s="18">
        <v>0</v>
      </c>
      <c r="G637" s="18">
        <v>0</v>
      </c>
      <c r="H637" s="18">
        <v>0</v>
      </c>
      <c r="I637" s="28">
        <v>0</v>
      </c>
      <c r="J637" s="28" t="e">
        <f t="shared" si="36"/>
        <v>#DIV/0!</v>
      </c>
    </row>
    <row r="638" spans="1:10" ht="38.25" customHeight="1">
      <c r="A638" s="70"/>
      <c r="B638" s="72"/>
      <c r="C638" s="71"/>
      <c r="D638" s="18" t="s">
        <v>8</v>
      </c>
      <c r="E638" s="18">
        <v>0</v>
      </c>
      <c r="F638" s="18">
        <v>0</v>
      </c>
      <c r="G638" s="18">
        <v>0</v>
      </c>
      <c r="H638" s="18">
        <v>0</v>
      </c>
      <c r="I638" s="28">
        <v>0</v>
      </c>
      <c r="J638" s="28" t="e">
        <f t="shared" si="36"/>
        <v>#DIV/0!</v>
      </c>
    </row>
    <row r="639" spans="1:10" ht="56.25">
      <c r="A639" s="70"/>
      <c r="B639" s="72"/>
      <c r="C639" s="71"/>
      <c r="D639" s="18" t="s">
        <v>9</v>
      </c>
      <c r="E639" s="18">
        <v>0</v>
      </c>
      <c r="F639" s="18">
        <v>0</v>
      </c>
      <c r="G639" s="18">
        <v>0</v>
      </c>
      <c r="H639" s="18">
        <v>0</v>
      </c>
      <c r="I639" s="28">
        <v>0</v>
      </c>
      <c r="J639" s="28" t="e">
        <f t="shared" si="36"/>
        <v>#DIV/0!</v>
      </c>
    </row>
    <row r="640" spans="1:10" ht="18.75" customHeight="1">
      <c r="A640" s="70" t="s">
        <v>142</v>
      </c>
      <c r="B640" s="72" t="s">
        <v>143</v>
      </c>
      <c r="C640" s="71" t="s">
        <v>11</v>
      </c>
      <c r="D640" s="18" t="s">
        <v>5</v>
      </c>
      <c r="E640" s="34">
        <f>E641+E643+E645+E646</f>
        <v>20134.1</v>
      </c>
      <c r="F640" s="34">
        <f>F641+F643+F645+F646</f>
        <v>20118.300000000003</v>
      </c>
      <c r="G640" s="34">
        <f>G641+G643+G645+G646</f>
        <v>13992.7</v>
      </c>
      <c r="H640" s="34">
        <f>H641+H643+H645+H646</f>
        <v>13992.7</v>
      </c>
      <c r="I640" s="28">
        <f>G640/E640*100</f>
        <v>69.49751913420516</v>
      </c>
      <c r="J640" s="28">
        <f t="shared" si="36"/>
        <v>69.55209933244856</v>
      </c>
    </row>
    <row r="641" spans="1:10" ht="25.5" customHeight="1">
      <c r="A641" s="70"/>
      <c r="B641" s="72"/>
      <c r="C641" s="71"/>
      <c r="D641" s="18" t="s">
        <v>6</v>
      </c>
      <c r="E641" s="18">
        <f aca="true" t="shared" si="38" ref="E641:H643">E648+E669+E690+E704+E725</f>
        <v>20134.1</v>
      </c>
      <c r="F641" s="18">
        <f t="shared" si="38"/>
        <v>20118.300000000003</v>
      </c>
      <c r="G641" s="18">
        <f t="shared" si="38"/>
        <v>13992.7</v>
      </c>
      <c r="H641" s="18">
        <f t="shared" si="38"/>
        <v>13992.7</v>
      </c>
      <c r="I641" s="28">
        <f>G641/E641*100</f>
        <v>69.49751913420516</v>
      </c>
      <c r="J641" s="28">
        <f t="shared" si="36"/>
        <v>69.55209933244856</v>
      </c>
    </row>
    <row r="642" spans="1:10" ht="77.25" customHeight="1">
      <c r="A642" s="70"/>
      <c r="B642" s="72"/>
      <c r="C642" s="71"/>
      <c r="D642" s="29" t="s">
        <v>189</v>
      </c>
      <c r="E642" s="18">
        <f t="shared" si="38"/>
        <v>0</v>
      </c>
      <c r="F642" s="18">
        <f t="shared" si="38"/>
        <v>0</v>
      </c>
      <c r="G642" s="18">
        <f t="shared" si="38"/>
        <v>0</v>
      </c>
      <c r="H642" s="18">
        <f t="shared" si="38"/>
        <v>0</v>
      </c>
      <c r="I642" s="28">
        <v>0</v>
      </c>
      <c r="J642" s="28" t="e">
        <f t="shared" si="36"/>
        <v>#DIV/0!</v>
      </c>
    </row>
    <row r="643" spans="1:10" ht="56.25">
      <c r="A643" s="70"/>
      <c r="B643" s="72"/>
      <c r="C643" s="71"/>
      <c r="D643" s="18" t="s">
        <v>7</v>
      </c>
      <c r="E643" s="18">
        <f t="shared" si="38"/>
        <v>0</v>
      </c>
      <c r="F643" s="18">
        <f t="shared" si="38"/>
        <v>0</v>
      </c>
      <c r="G643" s="18">
        <f t="shared" si="38"/>
        <v>0</v>
      </c>
      <c r="H643" s="18">
        <f t="shared" si="38"/>
        <v>0</v>
      </c>
      <c r="I643" s="28">
        <v>0</v>
      </c>
      <c r="J643" s="28" t="e">
        <f t="shared" si="36"/>
        <v>#DIV/0!</v>
      </c>
    </row>
    <row r="644" spans="1:10" ht="97.5" customHeight="1">
      <c r="A644" s="70"/>
      <c r="B644" s="72"/>
      <c r="C644" s="71"/>
      <c r="D644" s="29" t="s">
        <v>190</v>
      </c>
      <c r="E644" s="18">
        <v>0</v>
      </c>
      <c r="F644" s="18">
        <v>0</v>
      </c>
      <c r="G644" s="18">
        <v>0</v>
      </c>
      <c r="H644" s="18">
        <v>0</v>
      </c>
      <c r="I644" s="28">
        <v>0</v>
      </c>
      <c r="J644" s="28" t="e">
        <f t="shared" si="36"/>
        <v>#DIV/0!</v>
      </c>
    </row>
    <row r="645" spans="1:10" ht="56.25">
      <c r="A645" s="70"/>
      <c r="B645" s="72"/>
      <c r="C645" s="71"/>
      <c r="D645" s="18" t="s">
        <v>8</v>
      </c>
      <c r="E645" s="18">
        <f aca="true" t="shared" si="39" ref="E645:H646">E652+E673+E694+E708+E729</f>
        <v>0</v>
      </c>
      <c r="F645" s="18">
        <f t="shared" si="39"/>
        <v>0</v>
      </c>
      <c r="G645" s="18">
        <f t="shared" si="39"/>
        <v>0</v>
      </c>
      <c r="H645" s="18">
        <f t="shared" si="39"/>
        <v>0</v>
      </c>
      <c r="I645" s="28">
        <v>0</v>
      </c>
      <c r="J645" s="28" t="e">
        <f t="shared" si="36"/>
        <v>#DIV/0!</v>
      </c>
    </row>
    <row r="646" spans="1:10" ht="56.25">
      <c r="A646" s="70"/>
      <c r="B646" s="72"/>
      <c r="C646" s="71"/>
      <c r="D646" s="18" t="s">
        <v>9</v>
      </c>
      <c r="E646" s="18">
        <f t="shared" si="39"/>
        <v>0</v>
      </c>
      <c r="F646" s="18">
        <f t="shared" si="39"/>
        <v>0</v>
      </c>
      <c r="G646" s="18">
        <f t="shared" si="39"/>
        <v>0</v>
      </c>
      <c r="H646" s="18">
        <f t="shared" si="39"/>
        <v>0</v>
      </c>
      <c r="I646" s="28">
        <v>0</v>
      </c>
      <c r="J646" s="28" t="e">
        <f t="shared" si="36"/>
        <v>#DIV/0!</v>
      </c>
    </row>
    <row r="647" spans="1:10" ht="18.75" customHeight="1">
      <c r="A647" s="70" t="s">
        <v>144</v>
      </c>
      <c r="B647" s="72" t="s">
        <v>145</v>
      </c>
      <c r="C647" s="71" t="s">
        <v>11</v>
      </c>
      <c r="D647" s="18" t="s">
        <v>5</v>
      </c>
      <c r="E647" s="18">
        <f>E648+E650+E652+E653</f>
        <v>423.6</v>
      </c>
      <c r="F647" s="18">
        <f>F648+F650+F652+F653</f>
        <v>488</v>
      </c>
      <c r="G647" s="18">
        <f>G648+G650+G652+G653</f>
        <v>423.6</v>
      </c>
      <c r="H647" s="18">
        <f>H648+H650+H652+H653</f>
        <v>423.6</v>
      </c>
      <c r="I647" s="28">
        <f>G647/E647*100</f>
        <v>100</v>
      </c>
      <c r="J647" s="28">
        <f t="shared" si="36"/>
        <v>86.8032786885246</v>
      </c>
    </row>
    <row r="648" spans="1:10" ht="33" customHeight="1">
      <c r="A648" s="70"/>
      <c r="B648" s="72"/>
      <c r="C648" s="71"/>
      <c r="D648" s="18" t="s">
        <v>6</v>
      </c>
      <c r="E648" s="18">
        <f aca="true" t="shared" si="40" ref="E648:H650">E655+E662</f>
        <v>423.6</v>
      </c>
      <c r="F648" s="18">
        <f t="shared" si="40"/>
        <v>488</v>
      </c>
      <c r="G648" s="18">
        <f t="shared" si="40"/>
        <v>423.6</v>
      </c>
      <c r="H648" s="18">
        <f t="shared" si="40"/>
        <v>423.6</v>
      </c>
      <c r="I648" s="28">
        <f>G648/E648*100</f>
        <v>100</v>
      </c>
      <c r="J648" s="28">
        <f t="shared" si="36"/>
        <v>86.8032786885246</v>
      </c>
    </row>
    <row r="649" spans="1:10" ht="76.5" customHeight="1">
      <c r="A649" s="70"/>
      <c r="B649" s="72"/>
      <c r="C649" s="71"/>
      <c r="D649" s="29" t="s">
        <v>189</v>
      </c>
      <c r="E649" s="18">
        <f t="shared" si="40"/>
        <v>0</v>
      </c>
      <c r="F649" s="18">
        <f t="shared" si="40"/>
        <v>0</v>
      </c>
      <c r="G649" s="18">
        <f t="shared" si="40"/>
        <v>0</v>
      </c>
      <c r="H649" s="18">
        <f t="shared" si="40"/>
        <v>0</v>
      </c>
      <c r="I649" s="28">
        <v>0</v>
      </c>
      <c r="J649" s="28" t="e">
        <f t="shared" si="36"/>
        <v>#DIV/0!</v>
      </c>
    </row>
    <row r="650" spans="1:10" ht="56.25">
      <c r="A650" s="70"/>
      <c r="B650" s="72"/>
      <c r="C650" s="71"/>
      <c r="D650" s="18" t="s">
        <v>7</v>
      </c>
      <c r="E650" s="18">
        <f t="shared" si="40"/>
        <v>0</v>
      </c>
      <c r="F650" s="18">
        <f t="shared" si="40"/>
        <v>0</v>
      </c>
      <c r="G650" s="18">
        <f t="shared" si="40"/>
        <v>0</v>
      </c>
      <c r="H650" s="18">
        <f t="shared" si="40"/>
        <v>0</v>
      </c>
      <c r="I650" s="28">
        <v>0</v>
      </c>
      <c r="J650" s="28" t="e">
        <f t="shared" si="36"/>
        <v>#DIV/0!</v>
      </c>
    </row>
    <row r="651" spans="1:10" ht="99" customHeight="1">
      <c r="A651" s="70"/>
      <c r="B651" s="72"/>
      <c r="C651" s="71"/>
      <c r="D651" s="29" t="s">
        <v>190</v>
      </c>
      <c r="E651" s="18">
        <v>0</v>
      </c>
      <c r="F651" s="18">
        <v>0</v>
      </c>
      <c r="G651" s="18">
        <v>0</v>
      </c>
      <c r="H651" s="18">
        <v>0</v>
      </c>
      <c r="I651" s="28">
        <v>0</v>
      </c>
      <c r="J651" s="28" t="e">
        <f t="shared" si="36"/>
        <v>#DIV/0!</v>
      </c>
    </row>
    <row r="652" spans="1:10" ht="56.25">
      <c r="A652" s="70"/>
      <c r="B652" s="72"/>
      <c r="C652" s="71"/>
      <c r="D652" s="18" t="s">
        <v>8</v>
      </c>
      <c r="E652" s="18">
        <f aca="true" t="shared" si="41" ref="E652:H653">E659+E666</f>
        <v>0</v>
      </c>
      <c r="F652" s="18">
        <f t="shared" si="41"/>
        <v>0</v>
      </c>
      <c r="G652" s="18">
        <f t="shared" si="41"/>
        <v>0</v>
      </c>
      <c r="H652" s="18">
        <f t="shared" si="41"/>
        <v>0</v>
      </c>
      <c r="I652" s="28">
        <v>0</v>
      </c>
      <c r="J652" s="28" t="e">
        <f t="shared" si="36"/>
        <v>#DIV/0!</v>
      </c>
    </row>
    <row r="653" spans="1:10" ht="63" customHeight="1">
      <c r="A653" s="70"/>
      <c r="B653" s="72"/>
      <c r="C653" s="71"/>
      <c r="D653" s="18" t="s">
        <v>9</v>
      </c>
      <c r="E653" s="18">
        <f t="shared" si="41"/>
        <v>0</v>
      </c>
      <c r="F653" s="18">
        <f t="shared" si="41"/>
        <v>0</v>
      </c>
      <c r="G653" s="18">
        <f t="shared" si="41"/>
        <v>0</v>
      </c>
      <c r="H653" s="18">
        <f t="shared" si="41"/>
        <v>0</v>
      </c>
      <c r="I653" s="28">
        <v>0</v>
      </c>
      <c r="J653" s="28" t="e">
        <f t="shared" si="36"/>
        <v>#DIV/0!</v>
      </c>
    </row>
    <row r="654" spans="1:10" ht="18.75" customHeight="1">
      <c r="A654" s="70" t="s">
        <v>146</v>
      </c>
      <c r="B654" s="72" t="s">
        <v>147</v>
      </c>
      <c r="C654" s="71" t="s">
        <v>11</v>
      </c>
      <c r="D654" s="18" t="s">
        <v>5</v>
      </c>
      <c r="E654" s="18">
        <f>E655+E657+E659+E660</f>
        <v>80</v>
      </c>
      <c r="F654" s="18">
        <f>F655+F657+F659+F660</f>
        <v>64.4</v>
      </c>
      <c r="G654" s="18">
        <f>G655+G657+G659+G660</f>
        <v>0</v>
      </c>
      <c r="H654" s="18">
        <f>H655+H657+H659+H660</f>
        <v>0</v>
      </c>
      <c r="I654" s="28">
        <v>0</v>
      </c>
      <c r="J654" s="28">
        <f t="shared" si="36"/>
        <v>0</v>
      </c>
    </row>
    <row r="655" spans="1:10" ht="27.75" customHeight="1">
      <c r="A655" s="70"/>
      <c r="B655" s="72"/>
      <c r="C655" s="71"/>
      <c r="D655" s="18" t="s">
        <v>6</v>
      </c>
      <c r="E655" s="18">
        <v>80</v>
      </c>
      <c r="F655" s="18">
        <f>80-15.6</f>
        <v>64.4</v>
      </c>
      <c r="G655" s="28">
        <v>0</v>
      </c>
      <c r="H655" s="28">
        <v>0</v>
      </c>
      <c r="I655" s="28">
        <v>0</v>
      </c>
      <c r="J655" s="28">
        <f t="shared" si="36"/>
        <v>0</v>
      </c>
    </row>
    <row r="656" spans="1:10" ht="78.75" customHeight="1">
      <c r="A656" s="70"/>
      <c r="B656" s="72"/>
      <c r="C656" s="71"/>
      <c r="D656" s="29" t="s">
        <v>189</v>
      </c>
      <c r="E656" s="18">
        <v>0</v>
      </c>
      <c r="F656" s="18">
        <v>0</v>
      </c>
      <c r="G656" s="28">
        <v>0</v>
      </c>
      <c r="H656" s="28">
        <v>0</v>
      </c>
      <c r="I656" s="28">
        <v>0</v>
      </c>
      <c r="J656" s="28" t="e">
        <f t="shared" si="36"/>
        <v>#DIV/0!</v>
      </c>
    </row>
    <row r="657" spans="1:10" ht="56.25">
      <c r="A657" s="70"/>
      <c r="B657" s="72"/>
      <c r="C657" s="71"/>
      <c r="D657" s="18" t="s">
        <v>7</v>
      </c>
      <c r="E657" s="18">
        <v>0</v>
      </c>
      <c r="F657" s="18">
        <v>0</v>
      </c>
      <c r="G657" s="28">
        <v>0</v>
      </c>
      <c r="H657" s="28">
        <v>0</v>
      </c>
      <c r="I657" s="28">
        <v>0</v>
      </c>
      <c r="J657" s="28" t="e">
        <f t="shared" si="36"/>
        <v>#DIV/0!</v>
      </c>
    </row>
    <row r="658" spans="1:10" ht="99" customHeight="1">
      <c r="A658" s="70"/>
      <c r="B658" s="72"/>
      <c r="C658" s="71"/>
      <c r="D658" s="29" t="s">
        <v>190</v>
      </c>
      <c r="E658" s="18">
        <v>0</v>
      </c>
      <c r="F658" s="18">
        <v>0</v>
      </c>
      <c r="G658" s="18">
        <v>0</v>
      </c>
      <c r="H658" s="18">
        <v>0</v>
      </c>
      <c r="I658" s="28">
        <v>0</v>
      </c>
      <c r="J658" s="28" t="e">
        <f t="shared" si="36"/>
        <v>#DIV/0!</v>
      </c>
    </row>
    <row r="659" spans="1:10" ht="56.25">
      <c r="A659" s="70"/>
      <c r="B659" s="72"/>
      <c r="C659" s="71"/>
      <c r="D659" s="18" t="s">
        <v>8</v>
      </c>
      <c r="E659" s="18">
        <v>0</v>
      </c>
      <c r="F659" s="18">
        <v>0</v>
      </c>
      <c r="G659" s="28">
        <v>0</v>
      </c>
      <c r="H659" s="28">
        <v>0</v>
      </c>
      <c r="I659" s="28">
        <v>0</v>
      </c>
      <c r="J659" s="28" t="e">
        <f t="shared" si="36"/>
        <v>#DIV/0!</v>
      </c>
    </row>
    <row r="660" spans="1:10" ht="56.25">
      <c r="A660" s="70"/>
      <c r="B660" s="72"/>
      <c r="C660" s="71"/>
      <c r="D660" s="18" t="s">
        <v>9</v>
      </c>
      <c r="E660" s="18">
        <v>0</v>
      </c>
      <c r="F660" s="18">
        <v>0</v>
      </c>
      <c r="G660" s="28">
        <v>0</v>
      </c>
      <c r="H660" s="28">
        <v>0</v>
      </c>
      <c r="I660" s="28">
        <v>0</v>
      </c>
      <c r="J660" s="28" t="e">
        <f t="shared" si="36"/>
        <v>#DIV/0!</v>
      </c>
    </row>
    <row r="661" spans="1:10" ht="18.75" customHeight="1">
      <c r="A661" s="70" t="s">
        <v>148</v>
      </c>
      <c r="B661" s="72" t="s">
        <v>149</v>
      </c>
      <c r="C661" s="71" t="s">
        <v>11</v>
      </c>
      <c r="D661" s="18" t="s">
        <v>5</v>
      </c>
      <c r="E661" s="18">
        <f>E662+E664+E666+E667</f>
        <v>343.6</v>
      </c>
      <c r="F661" s="18">
        <f>F662+F664+F666+F667</f>
        <v>423.6</v>
      </c>
      <c r="G661" s="18">
        <f>G662+G664+G666+G667</f>
        <v>423.6</v>
      </c>
      <c r="H661" s="18">
        <f>H662+H664+H666+H667</f>
        <v>423.6</v>
      </c>
      <c r="I661" s="28">
        <f>G661/E661*100</f>
        <v>123.28288707799766</v>
      </c>
      <c r="J661" s="28">
        <f t="shared" si="36"/>
        <v>100</v>
      </c>
    </row>
    <row r="662" spans="1:10" ht="31.5" customHeight="1">
      <c r="A662" s="70"/>
      <c r="B662" s="72"/>
      <c r="C662" s="71"/>
      <c r="D662" s="18" t="s">
        <v>6</v>
      </c>
      <c r="E662" s="18">
        <v>343.6</v>
      </c>
      <c r="F662" s="18">
        <f>343.5+64.5+15.6</f>
        <v>423.6</v>
      </c>
      <c r="G662" s="28">
        <v>423.6</v>
      </c>
      <c r="H662" s="28">
        <v>423.6</v>
      </c>
      <c r="I662" s="28">
        <f>G662/E662*100</f>
        <v>123.28288707799766</v>
      </c>
      <c r="J662" s="28">
        <f t="shared" si="36"/>
        <v>100</v>
      </c>
    </row>
    <row r="663" spans="1:10" ht="75.75" customHeight="1">
      <c r="A663" s="70"/>
      <c r="B663" s="72"/>
      <c r="C663" s="71"/>
      <c r="D663" s="29" t="s">
        <v>189</v>
      </c>
      <c r="E663" s="18">
        <v>0</v>
      </c>
      <c r="F663" s="18">
        <v>0</v>
      </c>
      <c r="G663" s="28">
        <v>0</v>
      </c>
      <c r="H663" s="28">
        <v>0</v>
      </c>
      <c r="I663" s="28">
        <v>0</v>
      </c>
      <c r="J663" s="28" t="e">
        <f t="shared" si="36"/>
        <v>#DIV/0!</v>
      </c>
    </row>
    <row r="664" spans="1:10" ht="56.25">
      <c r="A664" s="70"/>
      <c r="B664" s="72"/>
      <c r="C664" s="71"/>
      <c r="D664" s="18" t="s">
        <v>7</v>
      </c>
      <c r="E664" s="18">
        <v>0</v>
      </c>
      <c r="F664" s="18">
        <v>0</v>
      </c>
      <c r="G664" s="28">
        <v>0</v>
      </c>
      <c r="H664" s="28">
        <v>0</v>
      </c>
      <c r="I664" s="28">
        <v>0</v>
      </c>
      <c r="J664" s="28" t="e">
        <f t="shared" si="36"/>
        <v>#DIV/0!</v>
      </c>
    </row>
    <row r="665" spans="1:10" ht="96.75" customHeight="1">
      <c r="A665" s="70"/>
      <c r="B665" s="72"/>
      <c r="C665" s="71"/>
      <c r="D665" s="29" t="s">
        <v>190</v>
      </c>
      <c r="E665" s="18">
        <v>0</v>
      </c>
      <c r="F665" s="18">
        <v>0</v>
      </c>
      <c r="G665" s="18">
        <v>0</v>
      </c>
      <c r="H665" s="18">
        <v>0</v>
      </c>
      <c r="I665" s="28">
        <v>0</v>
      </c>
      <c r="J665" s="28" t="e">
        <f t="shared" si="36"/>
        <v>#DIV/0!</v>
      </c>
    </row>
    <row r="666" spans="1:10" ht="56.25">
      <c r="A666" s="70"/>
      <c r="B666" s="72"/>
      <c r="C666" s="71"/>
      <c r="D666" s="18" t="s">
        <v>8</v>
      </c>
      <c r="E666" s="18">
        <v>0</v>
      </c>
      <c r="F666" s="18">
        <v>0</v>
      </c>
      <c r="G666" s="28">
        <v>0</v>
      </c>
      <c r="H666" s="28">
        <v>0</v>
      </c>
      <c r="I666" s="28">
        <v>0</v>
      </c>
      <c r="J666" s="28" t="e">
        <f t="shared" si="36"/>
        <v>#DIV/0!</v>
      </c>
    </row>
    <row r="667" spans="1:10" ht="56.25">
      <c r="A667" s="70"/>
      <c r="B667" s="72"/>
      <c r="C667" s="71"/>
      <c r="D667" s="18" t="s">
        <v>9</v>
      </c>
      <c r="E667" s="18">
        <v>0</v>
      </c>
      <c r="F667" s="18">
        <v>0</v>
      </c>
      <c r="G667" s="28">
        <v>0</v>
      </c>
      <c r="H667" s="28">
        <v>0</v>
      </c>
      <c r="I667" s="28">
        <v>0</v>
      </c>
      <c r="J667" s="28" t="e">
        <f t="shared" si="36"/>
        <v>#DIV/0!</v>
      </c>
    </row>
    <row r="668" spans="1:10" ht="18.75" customHeight="1">
      <c r="A668" s="70" t="s">
        <v>150</v>
      </c>
      <c r="B668" s="72" t="s">
        <v>151</v>
      </c>
      <c r="C668" s="71" t="s">
        <v>11</v>
      </c>
      <c r="D668" s="18" t="s">
        <v>5</v>
      </c>
      <c r="E668" s="18">
        <f>E669+E671+E673+E674</f>
        <v>305.2</v>
      </c>
      <c r="F668" s="18">
        <f>F669+F671+F673+F674</f>
        <v>305.2</v>
      </c>
      <c r="G668" s="18">
        <f>G669+G671+G673+G674</f>
        <v>305.2</v>
      </c>
      <c r="H668" s="18">
        <f>H669+H671+H673+H674</f>
        <v>305.2</v>
      </c>
      <c r="I668" s="28">
        <f>G668/E668*100</f>
        <v>100</v>
      </c>
      <c r="J668" s="28">
        <f t="shared" si="36"/>
        <v>100</v>
      </c>
    </row>
    <row r="669" spans="1:10" ht="26.25" customHeight="1">
      <c r="A669" s="70"/>
      <c r="B669" s="72"/>
      <c r="C669" s="71"/>
      <c r="D669" s="18" t="s">
        <v>6</v>
      </c>
      <c r="E669" s="18">
        <f>E676+E683</f>
        <v>305.2</v>
      </c>
      <c r="F669" s="18">
        <f>F676+F683</f>
        <v>305.2</v>
      </c>
      <c r="G669" s="18">
        <f>G676+G683</f>
        <v>305.2</v>
      </c>
      <c r="H669" s="18">
        <f>H676+H683</f>
        <v>305.2</v>
      </c>
      <c r="I669" s="28">
        <f>G669/E669*100</f>
        <v>100</v>
      </c>
      <c r="J669" s="28">
        <f t="shared" si="36"/>
        <v>100</v>
      </c>
    </row>
    <row r="670" spans="1:10" ht="78.75" customHeight="1">
      <c r="A670" s="70"/>
      <c r="B670" s="72"/>
      <c r="C670" s="71"/>
      <c r="D670" s="29" t="s">
        <v>189</v>
      </c>
      <c r="E670" s="18">
        <f aca="true" t="shared" si="42" ref="E670:H671">E677</f>
        <v>0</v>
      </c>
      <c r="F670" s="18">
        <f t="shared" si="42"/>
        <v>0</v>
      </c>
      <c r="G670" s="18">
        <f t="shared" si="42"/>
        <v>0</v>
      </c>
      <c r="H670" s="18">
        <f t="shared" si="42"/>
        <v>0</v>
      </c>
      <c r="I670" s="28">
        <v>0</v>
      </c>
      <c r="J670" s="28" t="e">
        <f t="shared" si="36"/>
        <v>#DIV/0!</v>
      </c>
    </row>
    <row r="671" spans="1:10" ht="56.25">
      <c r="A671" s="70"/>
      <c r="B671" s="72"/>
      <c r="C671" s="71"/>
      <c r="D671" s="18" t="s">
        <v>7</v>
      </c>
      <c r="E671" s="18">
        <f t="shared" si="42"/>
        <v>0</v>
      </c>
      <c r="F671" s="18">
        <f t="shared" si="42"/>
        <v>0</v>
      </c>
      <c r="G671" s="18">
        <f t="shared" si="42"/>
        <v>0</v>
      </c>
      <c r="H671" s="18">
        <f t="shared" si="42"/>
        <v>0</v>
      </c>
      <c r="I671" s="28">
        <v>0</v>
      </c>
      <c r="J671" s="28" t="e">
        <f t="shared" si="36"/>
        <v>#DIV/0!</v>
      </c>
    </row>
    <row r="672" spans="1:10" ht="95.25" customHeight="1">
      <c r="A672" s="70"/>
      <c r="B672" s="72"/>
      <c r="C672" s="71"/>
      <c r="D672" s="29" t="s">
        <v>190</v>
      </c>
      <c r="E672" s="18">
        <v>0</v>
      </c>
      <c r="F672" s="18">
        <v>0</v>
      </c>
      <c r="G672" s="18">
        <v>0</v>
      </c>
      <c r="H672" s="18">
        <v>0</v>
      </c>
      <c r="I672" s="28">
        <v>0</v>
      </c>
      <c r="J672" s="28" t="e">
        <f t="shared" si="36"/>
        <v>#DIV/0!</v>
      </c>
    </row>
    <row r="673" spans="1:10" ht="56.25">
      <c r="A673" s="70"/>
      <c r="B673" s="72"/>
      <c r="C673" s="71"/>
      <c r="D673" s="18" t="s">
        <v>8</v>
      </c>
      <c r="E673" s="18">
        <f aca="true" t="shared" si="43" ref="E673:G674">E680</f>
        <v>0</v>
      </c>
      <c r="F673" s="18">
        <f t="shared" si="43"/>
        <v>0</v>
      </c>
      <c r="G673" s="18">
        <f t="shared" si="43"/>
        <v>0</v>
      </c>
      <c r="H673" s="18">
        <f>H680</f>
        <v>0</v>
      </c>
      <c r="I673" s="28">
        <v>0</v>
      </c>
      <c r="J673" s="28" t="e">
        <f t="shared" si="36"/>
        <v>#DIV/0!</v>
      </c>
    </row>
    <row r="674" spans="1:10" ht="56.25">
      <c r="A674" s="70"/>
      <c r="B674" s="72"/>
      <c r="C674" s="71"/>
      <c r="D674" s="18" t="s">
        <v>9</v>
      </c>
      <c r="E674" s="18">
        <f t="shared" si="43"/>
        <v>0</v>
      </c>
      <c r="F674" s="18">
        <f t="shared" si="43"/>
        <v>0</v>
      </c>
      <c r="G674" s="18">
        <f t="shared" si="43"/>
        <v>0</v>
      </c>
      <c r="H674" s="18">
        <f>H681</f>
        <v>0</v>
      </c>
      <c r="I674" s="28">
        <v>0</v>
      </c>
      <c r="J674" s="28" t="e">
        <f t="shared" si="36"/>
        <v>#DIV/0!</v>
      </c>
    </row>
    <row r="675" spans="1:10" ht="18.75" customHeight="1">
      <c r="A675" s="70" t="s">
        <v>152</v>
      </c>
      <c r="B675" s="72" t="s">
        <v>153</v>
      </c>
      <c r="C675" s="71" t="s">
        <v>11</v>
      </c>
      <c r="D675" s="18" t="s">
        <v>5</v>
      </c>
      <c r="E675" s="18">
        <f>E676+E678+E680+E681</f>
        <v>211.1</v>
      </c>
      <c r="F675" s="18">
        <f>F676+F678+F680+F681</f>
        <v>211.1</v>
      </c>
      <c r="G675" s="18">
        <f>G676+G678+G680+G681</f>
        <v>211.1</v>
      </c>
      <c r="H675" s="18">
        <f>H676+H678+H680+H681</f>
        <v>211.1</v>
      </c>
      <c r="I675" s="28">
        <f>G675/E675*100</f>
        <v>100</v>
      </c>
      <c r="J675" s="28">
        <f t="shared" si="36"/>
        <v>100</v>
      </c>
    </row>
    <row r="676" spans="1:10" ht="30" customHeight="1">
      <c r="A676" s="70"/>
      <c r="B676" s="72"/>
      <c r="C676" s="71"/>
      <c r="D676" s="18" t="s">
        <v>6</v>
      </c>
      <c r="E676" s="18">
        <v>211.1</v>
      </c>
      <c r="F676" s="18">
        <v>211.1</v>
      </c>
      <c r="G676" s="28">
        <v>211.1</v>
      </c>
      <c r="H676" s="28">
        <v>211.1</v>
      </c>
      <c r="I676" s="28">
        <f>G676/E676*100</f>
        <v>100</v>
      </c>
      <c r="J676" s="28">
        <f t="shared" si="36"/>
        <v>100</v>
      </c>
    </row>
    <row r="677" spans="1:10" ht="74.25" customHeight="1">
      <c r="A677" s="70"/>
      <c r="B677" s="72"/>
      <c r="C677" s="71"/>
      <c r="D677" s="29" t="s">
        <v>189</v>
      </c>
      <c r="E677" s="18">
        <v>0</v>
      </c>
      <c r="F677" s="18">
        <v>0</v>
      </c>
      <c r="G677" s="28">
        <v>0</v>
      </c>
      <c r="H677" s="28">
        <v>0</v>
      </c>
      <c r="I677" s="28">
        <v>0</v>
      </c>
      <c r="J677" s="28" t="e">
        <f t="shared" si="36"/>
        <v>#DIV/0!</v>
      </c>
    </row>
    <row r="678" spans="1:10" ht="56.25">
      <c r="A678" s="70"/>
      <c r="B678" s="72"/>
      <c r="C678" s="71"/>
      <c r="D678" s="18" t="s">
        <v>7</v>
      </c>
      <c r="E678" s="18">
        <v>0</v>
      </c>
      <c r="F678" s="18">
        <v>0</v>
      </c>
      <c r="G678" s="28">
        <v>0</v>
      </c>
      <c r="H678" s="28">
        <v>0</v>
      </c>
      <c r="I678" s="28">
        <v>0</v>
      </c>
      <c r="J678" s="28" t="e">
        <f t="shared" si="36"/>
        <v>#DIV/0!</v>
      </c>
    </row>
    <row r="679" spans="1:10" ht="97.5" customHeight="1">
      <c r="A679" s="70"/>
      <c r="B679" s="72"/>
      <c r="C679" s="71"/>
      <c r="D679" s="29" t="s">
        <v>190</v>
      </c>
      <c r="E679" s="18">
        <v>0</v>
      </c>
      <c r="F679" s="18">
        <v>0</v>
      </c>
      <c r="G679" s="18">
        <v>0</v>
      </c>
      <c r="H679" s="18">
        <v>0</v>
      </c>
      <c r="I679" s="28">
        <v>0</v>
      </c>
      <c r="J679" s="28" t="e">
        <f t="shared" si="36"/>
        <v>#DIV/0!</v>
      </c>
    </row>
    <row r="680" spans="1:10" ht="56.25">
      <c r="A680" s="70"/>
      <c r="B680" s="72"/>
      <c r="C680" s="71"/>
      <c r="D680" s="18" t="s">
        <v>8</v>
      </c>
      <c r="E680" s="18">
        <v>0</v>
      </c>
      <c r="F680" s="18">
        <v>0</v>
      </c>
      <c r="G680" s="28">
        <v>0</v>
      </c>
      <c r="H680" s="28">
        <v>0</v>
      </c>
      <c r="I680" s="28">
        <v>0</v>
      </c>
      <c r="J680" s="28" t="e">
        <f t="shared" si="36"/>
        <v>#DIV/0!</v>
      </c>
    </row>
    <row r="681" spans="1:10" ht="56.25">
      <c r="A681" s="70"/>
      <c r="B681" s="72"/>
      <c r="C681" s="71"/>
      <c r="D681" s="18" t="s">
        <v>9</v>
      </c>
      <c r="E681" s="18">
        <v>0</v>
      </c>
      <c r="F681" s="18">
        <v>0</v>
      </c>
      <c r="G681" s="28">
        <v>0</v>
      </c>
      <c r="H681" s="28">
        <v>0</v>
      </c>
      <c r="I681" s="28">
        <v>0</v>
      </c>
      <c r="J681" s="28" t="e">
        <f t="shared" si="36"/>
        <v>#DIV/0!</v>
      </c>
    </row>
    <row r="682" spans="1:10" ht="33" customHeight="1">
      <c r="A682" s="89" t="s">
        <v>196</v>
      </c>
      <c r="B682" s="92" t="s">
        <v>197</v>
      </c>
      <c r="C682" s="71" t="s">
        <v>11</v>
      </c>
      <c r="D682" s="18" t="s">
        <v>5</v>
      </c>
      <c r="E682" s="18">
        <f>E683+E685+E687+E688</f>
        <v>94.1</v>
      </c>
      <c r="F682" s="18">
        <f>F683+F685+F687+F688</f>
        <v>94.1</v>
      </c>
      <c r="G682" s="18">
        <f>G683+G685+G687+G688</f>
        <v>94.1</v>
      </c>
      <c r="H682" s="18">
        <f>H683+H685+H687+H688</f>
        <v>94.1</v>
      </c>
      <c r="I682" s="28">
        <f>G682/E682*100</f>
        <v>100</v>
      </c>
      <c r="J682" s="28">
        <f t="shared" si="36"/>
        <v>100</v>
      </c>
    </row>
    <row r="683" spans="1:10" ht="37.5">
      <c r="A683" s="90"/>
      <c r="B683" s="93"/>
      <c r="C683" s="71"/>
      <c r="D683" s="18" t="s">
        <v>6</v>
      </c>
      <c r="E683" s="18">
        <v>94.1</v>
      </c>
      <c r="F683" s="18">
        <v>94.1</v>
      </c>
      <c r="G683" s="28">
        <v>94.1</v>
      </c>
      <c r="H683" s="28">
        <v>94.1</v>
      </c>
      <c r="I683" s="28">
        <f>G683/E683*100</f>
        <v>100</v>
      </c>
      <c r="J683" s="28">
        <f t="shared" si="36"/>
        <v>100</v>
      </c>
    </row>
    <row r="684" spans="1:10" ht="75">
      <c r="A684" s="90"/>
      <c r="B684" s="93"/>
      <c r="C684" s="71"/>
      <c r="D684" s="29" t="s">
        <v>189</v>
      </c>
      <c r="E684" s="18">
        <v>0</v>
      </c>
      <c r="F684" s="18">
        <v>0</v>
      </c>
      <c r="G684" s="28">
        <v>0</v>
      </c>
      <c r="H684" s="28">
        <v>0</v>
      </c>
      <c r="I684" s="28">
        <v>0</v>
      </c>
      <c r="J684" s="28" t="e">
        <f t="shared" si="36"/>
        <v>#DIV/0!</v>
      </c>
    </row>
    <row r="685" spans="1:10" ht="56.25">
      <c r="A685" s="90"/>
      <c r="B685" s="93"/>
      <c r="C685" s="71"/>
      <c r="D685" s="18" t="s">
        <v>7</v>
      </c>
      <c r="E685" s="18">
        <v>0</v>
      </c>
      <c r="F685" s="18">
        <v>0</v>
      </c>
      <c r="G685" s="28">
        <v>0</v>
      </c>
      <c r="H685" s="28">
        <v>0</v>
      </c>
      <c r="I685" s="28">
        <v>0</v>
      </c>
      <c r="J685" s="28" t="e">
        <f t="shared" si="36"/>
        <v>#DIV/0!</v>
      </c>
    </row>
    <row r="686" spans="1:10" ht="93.75">
      <c r="A686" s="90"/>
      <c r="B686" s="93"/>
      <c r="C686" s="71"/>
      <c r="D686" s="29" t="s">
        <v>190</v>
      </c>
      <c r="E686" s="18">
        <v>0</v>
      </c>
      <c r="F686" s="18">
        <v>0</v>
      </c>
      <c r="G686" s="18">
        <v>0</v>
      </c>
      <c r="H686" s="18">
        <v>0</v>
      </c>
      <c r="I686" s="28">
        <v>0</v>
      </c>
      <c r="J686" s="28" t="e">
        <f t="shared" si="36"/>
        <v>#DIV/0!</v>
      </c>
    </row>
    <row r="687" spans="1:10" ht="56.25">
      <c r="A687" s="90"/>
      <c r="B687" s="93"/>
      <c r="C687" s="71"/>
      <c r="D687" s="18" t="s">
        <v>8</v>
      </c>
      <c r="E687" s="18">
        <v>0</v>
      </c>
      <c r="F687" s="18">
        <v>0</v>
      </c>
      <c r="G687" s="28">
        <v>0</v>
      </c>
      <c r="H687" s="28">
        <v>0</v>
      </c>
      <c r="I687" s="28">
        <v>0</v>
      </c>
      <c r="J687" s="28" t="e">
        <f t="shared" si="36"/>
        <v>#DIV/0!</v>
      </c>
    </row>
    <row r="688" spans="1:10" ht="56.25">
      <c r="A688" s="91"/>
      <c r="B688" s="94"/>
      <c r="C688" s="71"/>
      <c r="D688" s="18" t="s">
        <v>9</v>
      </c>
      <c r="E688" s="18">
        <v>0</v>
      </c>
      <c r="F688" s="18">
        <v>0</v>
      </c>
      <c r="G688" s="28">
        <v>0</v>
      </c>
      <c r="H688" s="28">
        <v>0</v>
      </c>
      <c r="I688" s="28">
        <v>0</v>
      </c>
      <c r="J688" s="28" t="e">
        <f t="shared" si="36"/>
        <v>#DIV/0!</v>
      </c>
    </row>
    <row r="689" spans="1:10" ht="18.75" customHeight="1">
      <c r="A689" s="70" t="s">
        <v>154</v>
      </c>
      <c r="B689" s="72" t="s">
        <v>155</v>
      </c>
      <c r="C689" s="71" t="s">
        <v>11</v>
      </c>
      <c r="D689" s="18" t="s">
        <v>5</v>
      </c>
      <c r="E689" s="18">
        <f>E690+E692+E694+E695</f>
        <v>37.8</v>
      </c>
      <c r="F689" s="18">
        <f>F690+F692+F694+F695</f>
        <v>37.8</v>
      </c>
      <c r="G689" s="18">
        <f>G690+G692+G694+G695</f>
        <v>37.8</v>
      </c>
      <c r="H689" s="18">
        <f>H690+H692+H694+H695</f>
        <v>37.8</v>
      </c>
      <c r="I689" s="28">
        <v>0</v>
      </c>
      <c r="J689" s="28">
        <f t="shared" si="36"/>
        <v>100</v>
      </c>
    </row>
    <row r="690" spans="1:10" ht="22.5" customHeight="1">
      <c r="A690" s="70"/>
      <c r="B690" s="72"/>
      <c r="C690" s="71"/>
      <c r="D690" s="18" t="s">
        <v>6</v>
      </c>
      <c r="E690" s="18">
        <f>E697</f>
        <v>37.8</v>
      </c>
      <c r="F690" s="18">
        <f>F697</f>
        <v>37.8</v>
      </c>
      <c r="G690" s="18">
        <f>G697</f>
        <v>37.8</v>
      </c>
      <c r="H690" s="18">
        <f>H697</f>
        <v>37.8</v>
      </c>
      <c r="I690" s="28">
        <v>0</v>
      </c>
      <c r="J690" s="28">
        <f t="shared" si="36"/>
        <v>100</v>
      </c>
    </row>
    <row r="691" spans="1:10" ht="77.25" customHeight="1">
      <c r="A691" s="70"/>
      <c r="B691" s="72"/>
      <c r="C691" s="71"/>
      <c r="D691" s="29" t="s">
        <v>189</v>
      </c>
      <c r="E691" s="18">
        <f>E698</f>
        <v>0</v>
      </c>
      <c r="F691" s="18">
        <f>F698</f>
        <v>0</v>
      </c>
      <c r="G691" s="18">
        <v>0</v>
      </c>
      <c r="H691" s="18">
        <v>0</v>
      </c>
      <c r="I691" s="28">
        <v>0</v>
      </c>
      <c r="J691" s="28" t="e">
        <f t="shared" si="36"/>
        <v>#DIV/0!</v>
      </c>
    </row>
    <row r="692" spans="1:10" ht="56.25">
      <c r="A692" s="70"/>
      <c r="B692" s="72"/>
      <c r="C692" s="71"/>
      <c r="D692" s="18" t="s">
        <v>7</v>
      </c>
      <c r="E692" s="18">
        <f>E699</f>
        <v>0</v>
      </c>
      <c r="F692" s="18">
        <f>F699</f>
        <v>0</v>
      </c>
      <c r="G692" s="18">
        <f>G699</f>
        <v>0</v>
      </c>
      <c r="H692" s="18">
        <f>H699</f>
        <v>0</v>
      </c>
      <c r="I692" s="28">
        <v>0</v>
      </c>
      <c r="J692" s="28" t="e">
        <f t="shared" si="36"/>
        <v>#DIV/0!</v>
      </c>
    </row>
    <row r="693" spans="1:10" ht="98.25" customHeight="1">
      <c r="A693" s="70"/>
      <c r="B693" s="72"/>
      <c r="C693" s="71"/>
      <c r="D693" s="29" t="s">
        <v>190</v>
      </c>
      <c r="E693" s="18">
        <v>0</v>
      </c>
      <c r="F693" s="18">
        <v>0</v>
      </c>
      <c r="G693" s="18">
        <v>0</v>
      </c>
      <c r="H693" s="18">
        <v>0</v>
      </c>
      <c r="I693" s="28">
        <v>0</v>
      </c>
      <c r="J693" s="28" t="e">
        <f t="shared" si="36"/>
        <v>#DIV/0!</v>
      </c>
    </row>
    <row r="694" spans="1:10" ht="56.25">
      <c r="A694" s="70"/>
      <c r="B694" s="72"/>
      <c r="C694" s="71"/>
      <c r="D694" s="18" t="s">
        <v>8</v>
      </c>
      <c r="E694" s="18">
        <f aca="true" t="shared" si="44" ref="E694:G695">E701</f>
        <v>0</v>
      </c>
      <c r="F694" s="18">
        <f t="shared" si="44"/>
        <v>0</v>
      </c>
      <c r="G694" s="18">
        <f t="shared" si="44"/>
        <v>0</v>
      </c>
      <c r="H694" s="18">
        <f>H701</f>
        <v>0</v>
      </c>
      <c r="I694" s="28">
        <v>0</v>
      </c>
      <c r="J694" s="28" t="e">
        <f t="shared" si="36"/>
        <v>#DIV/0!</v>
      </c>
    </row>
    <row r="695" spans="1:10" ht="56.25">
      <c r="A695" s="70"/>
      <c r="B695" s="72"/>
      <c r="C695" s="71"/>
      <c r="D695" s="18" t="s">
        <v>9</v>
      </c>
      <c r="E695" s="18">
        <f t="shared" si="44"/>
        <v>0</v>
      </c>
      <c r="F695" s="18">
        <f t="shared" si="44"/>
        <v>0</v>
      </c>
      <c r="G695" s="18">
        <f t="shared" si="44"/>
        <v>0</v>
      </c>
      <c r="H695" s="18">
        <f>H702</f>
        <v>0</v>
      </c>
      <c r="I695" s="28">
        <v>0</v>
      </c>
      <c r="J695" s="28" t="e">
        <f t="shared" si="36"/>
        <v>#DIV/0!</v>
      </c>
    </row>
    <row r="696" spans="1:10" ht="18.75" customHeight="1">
      <c r="A696" s="70" t="s">
        <v>156</v>
      </c>
      <c r="B696" s="72" t="s">
        <v>157</v>
      </c>
      <c r="C696" s="71" t="s">
        <v>11</v>
      </c>
      <c r="D696" s="18" t="s">
        <v>5</v>
      </c>
      <c r="E696" s="18">
        <f>E697+E699+E701+E702</f>
        <v>37.8</v>
      </c>
      <c r="F696" s="18">
        <f>F697+F699+F701+F702</f>
        <v>37.8</v>
      </c>
      <c r="G696" s="18">
        <f>G697+G699+G701+G702</f>
        <v>37.8</v>
      </c>
      <c r="H696" s="18">
        <f>H697+H699+H701+H702</f>
        <v>37.8</v>
      </c>
      <c r="I696" s="28">
        <v>0</v>
      </c>
      <c r="J696" s="28">
        <f t="shared" si="36"/>
        <v>100</v>
      </c>
    </row>
    <row r="697" spans="1:10" ht="30" customHeight="1">
      <c r="A697" s="70"/>
      <c r="B697" s="72"/>
      <c r="C697" s="71"/>
      <c r="D697" s="18" t="s">
        <v>6</v>
      </c>
      <c r="E697" s="18">
        <v>37.8</v>
      </c>
      <c r="F697" s="18">
        <v>37.8</v>
      </c>
      <c r="G697" s="28">
        <v>37.8</v>
      </c>
      <c r="H697" s="28">
        <v>37.8</v>
      </c>
      <c r="I697" s="28">
        <v>0</v>
      </c>
      <c r="J697" s="28">
        <f aca="true" t="shared" si="45" ref="J697:J730">H697/F697*100</f>
        <v>100</v>
      </c>
    </row>
    <row r="698" spans="1:10" ht="74.25" customHeight="1">
      <c r="A698" s="70"/>
      <c r="B698" s="72"/>
      <c r="C698" s="71"/>
      <c r="D698" s="29" t="s">
        <v>189</v>
      </c>
      <c r="E698" s="18">
        <v>0</v>
      </c>
      <c r="F698" s="18">
        <v>0</v>
      </c>
      <c r="G698" s="28">
        <v>0</v>
      </c>
      <c r="H698" s="28">
        <v>0</v>
      </c>
      <c r="I698" s="28">
        <v>0</v>
      </c>
      <c r="J698" s="28" t="e">
        <f t="shared" si="45"/>
        <v>#DIV/0!</v>
      </c>
    </row>
    <row r="699" spans="1:10" ht="56.25">
      <c r="A699" s="70"/>
      <c r="B699" s="72"/>
      <c r="C699" s="71"/>
      <c r="D699" s="18" t="s">
        <v>7</v>
      </c>
      <c r="E699" s="18">
        <v>0</v>
      </c>
      <c r="F699" s="18">
        <v>0</v>
      </c>
      <c r="G699" s="28">
        <v>0</v>
      </c>
      <c r="H699" s="28">
        <v>0</v>
      </c>
      <c r="I699" s="28">
        <v>0</v>
      </c>
      <c r="J699" s="28" t="e">
        <f t="shared" si="45"/>
        <v>#DIV/0!</v>
      </c>
    </row>
    <row r="700" spans="1:10" ht="97.5" customHeight="1">
      <c r="A700" s="70"/>
      <c r="B700" s="72"/>
      <c r="C700" s="71"/>
      <c r="D700" s="29" t="s">
        <v>190</v>
      </c>
      <c r="E700" s="18">
        <v>0</v>
      </c>
      <c r="F700" s="18">
        <v>0</v>
      </c>
      <c r="G700" s="18">
        <v>0</v>
      </c>
      <c r="H700" s="18">
        <v>0</v>
      </c>
      <c r="I700" s="28">
        <v>0</v>
      </c>
      <c r="J700" s="28" t="e">
        <f t="shared" si="45"/>
        <v>#DIV/0!</v>
      </c>
    </row>
    <row r="701" spans="1:10" ht="56.25">
      <c r="A701" s="70"/>
      <c r="B701" s="72"/>
      <c r="C701" s="71"/>
      <c r="D701" s="18" t="s">
        <v>8</v>
      </c>
      <c r="E701" s="18">
        <v>0</v>
      </c>
      <c r="F701" s="18">
        <v>0</v>
      </c>
      <c r="G701" s="28">
        <v>0</v>
      </c>
      <c r="H701" s="28">
        <v>0</v>
      </c>
      <c r="I701" s="28">
        <v>0</v>
      </c>
      <c r="J701" s="28" t="e">
        <f t="shared" si="45"/>
        <v>#DIV/0!</v>
      </c>
    </row>
    <row r="702" spans="1:10" ht="56.25">
      <c r="A702" s="70"/>
      <c r="B702" s="72"/>
      <c r="C702" s="71"/>
      <c r="D702" s="18" t="s">
        <v>9</v>
      </c>
      <c r="E702" s="18">
        <v>0</v>
      </c>
      <c r="F702" s="18">
        <v>0</v>
      </c>
      <c r="G702" s="28">
        <v>0</v>
      </c>
      <c r="H702" s="28">
        <v>0</v>
      </c>
      <c r="I702" s="28">
        <v>0</v>
      </c>
      <c r="J702" s="28" t="e">
        <f t="shared" si="45"/>
        <v>#DIV/0!</v>
      </c>
    </row>
    <row r="703" spans="1:10" ht="18.75" customHeight="1">
      <c r="A703" s="70" t="s">
        <v>158</v>
      </c>
      <c r="B703" s="72" t="s">
        <v>159</v>
      </c>
      <c r="C703" s="71" t="s">
        <v>11</v>
      </c>
      <c r="D703" s="18" t="s">
        <v>5</v>
      </c>
      <c r="E703" s="18">
        <f>E704+E706+E708+E709</f>
        <v>772.9000000000001</v>
      </c>
      <c r="F703" s="18">
        <f>F704+F706+F708+F709</f>
        <v>708.4000000000001</v>
      </c>
      <c r="G703" s="18">
        <f>G704+G706+G708+G709</f>
        <v>412.6</v>
      </c>
      <c r="H703" s="18">
        <f>H704+H706+H708+H709</f>
        <v>412.6</v>
      </c>
      <c r="I703" s="28">
        <f>G703/E703*100</f>
        <v>53.38336136628282</v>
      </c>
      <c r="J703" s="28">
        <f t="shared" si="45"/>
        <v>58.24392998306042</v>
      </c>
    </row>
    <row r="704" spans="1:10" ht="28.5" customHeight="1">
      <c r="A704" s="70"/>
      <c r="B704" s="72"/>
      <c r="C704" s="71"/>
      <c r="D704" s="18" t="s">
        <v>6</v>
      </c>
      <c r="E704" s="18">
        <f aca="true" t="shared" si="46" ref="E704:H706">E711+E718</f>
        <v>772.9000000000001</v>
      </c>
      <c r="F704" s="18">
        <f t="shared" si="46"/>
        <v>708.4000000000001</v>
      </c>
      <c r="G704" s="18">
        <f t="shared" si="46"/>
        <v>412.6</v>
      </c>
      <c r="H704" s="18">
        <f t="shared" si="46"/>
        <v>412.6</v>
      </c>
      <c r="I704" s="28">
        <f>G704/E704*100</f>
        <v>53.38336136628282</v>
      </c>
      <c r="J704" s="28">
        <f t="shared" si="45"/>
        <v>58.24392998306042</v>
      </c>
    </row>
    <row r="705" spans="1:10" ht="73.5" customHeight="1">
      <c r="A705" s="70"/>
      <c r="B705" s="72"/>
      <c r="C705" s="71"/>
      <c r="D705" s="29" t="s">
        <v>189</v>
      </c>
      <c r="E705" s="18">
        <f t="shared" si="46"/>
        <v>0</v>
      </c>
      <c r="F705" s="18">
        <f t="shared" si="46"/>
        <v>0</v>
      </c>
      <c r="G705" s="18">
        <f t="shared" si="46"/>
        <v>0</v>
      </c>
      <c r="H705" s="18">
        <f t="shared" si="46"/>
        <v>0</v>
      </c>
      <c r="I705" s="28">
        <v>0</v>
      </c>
      <c r="J705" s="28" t="e">
        <f t="shared" si="45"/>
        <v>#DIV/0!</v>
      </c>
    </row>
    <row r="706" spans="1:10" ht="56.25">
      <c r="A706" s="70"/>
      <c r="B706" s="72"/>
      <c r="C706" s="71"/>
      <c r="D706" s="18" t="s">
        <v>7</v>
      </c>
      <c r="E706" s="18">
        <f t="shared" si="46"/>
        <v>0</v>
      </c>
      <c r="F706" s="18">
        <f t="shared" si="46"/>
        <v>0</v>
      </c>
      <c r="G706" s="18">
        <f t="shared" si="46"/>
        <v>0</v>
      </c>
      <c r="H706" s="18">
        <f t="shared" si="46"/>
        <v>0</v>
      </c>
      <c r="I706" s="28">
        <v>0</v>
      </c>
      <c r="J706" s="28" t="e">
        <f t="shared" si="45"/>
        <v>#DIV/0!</v>
      </c>
    </row>
    <row r="707" spans="1:10" ht="73.5" customHeight="1">
      <c r="A707" s="70"/>
      <c r="B707" s="72"/>
      <c r="C707" s="71"/>
      <c r="D707" s="29" t="s">
        <v>190</v>
      </c>
      <c r="E707" s="18">
        <v>0</v>
      </c>
      <c r="F707" s="18">
        <v>0</v>
      </c>
      <c r="G707" s="18">
        <v>0</v>
      </c>
      <c r="H707" s="18">
        <v>0</v>
      </c>
      <c r="I707" s="28">
        <v>0</v>
      </c>
      <c r="J707" s="28" t="e">
        <f t="shared" si="45"/>
        <v>#DIV/0!</v>
      </c>
    </row>
    <row r="708" spans="1:10" ht="56.25">
      <c r="A708" s="70"/>
      <c r="B708" s="72"/>
      <c r="C708" s="71"/>
      <c r="D708" s="18" t="s">
        <v>8</v>
      </c>
      <c r="E708" s="18">
        <f aca="true" t="shared" si="47" ref="E708:G709">E715+E722</f>
        <v>0</v>
      </c>
      <c r="F708" s="18">
        <f t="shared" si="47"/>
        <v>0</v>
      </c>
      <c r="G708" s="18">
        <f t="shared" si="47"/>
        <v>0</v>
      </c>
      <c r="H708" s="18">
        <f>H715+H722</f>
        <v>0</v>
      </c>
      <c r="I708" s="28">
        <v>0</v>
      </c>
      <c r="J708" s="28" t="e">
        <f t="shared" si="45"/>
        <v>#DIV/0!</v>
      </c>
    </row>
    <row r="709" spans="1:10" ht="56.25">
      <c r="A709" s="70"/>
      <c r="B709" s="72"/>
      <c r="C709" s="71"/>
      <c r="D709" s="18" t="s">
        <v>9</v>
      </c>
      <c r="E709" s="18">
        <f t="shared" si="47"/>
        <v>0</v>
      </c>
      <c r="F709" s="18">
        <f t="shared" si="47"/>
        <v>0</v>
      </c>
      <c r="G709" s="18">
        <f t="shared" si="47"/>
        <v>0</v>
      </c>
      <c r="H709" s="18">
        <f>H716+H723</f>
        <v>0</v>
      </c>
      <c r="I709" s="28">
        <v>0</v>
      </c>
      <c r="J709" s="28" t="e">
        <f t="shared" si="45"/>
        <v>#DIV/0!</v>
      </c>
    </row>
    <row r="710" spans="1:10" ht="18.75" customHeight="1">
      <c r="A710" s="70" t="s">
        <v>160</v>
      </c>
      <c r="B710" s="72" t="s">
        <v>166</v>
      </c>
      <c r="C710" s="71" t="s">
        <v>11</v>
      </c>
      <c r="D710" s="18" t="s">
        <v>5</v>
      </c>
      <c r="E710" s="18">
        <f>E711+E713+E715+E716</f>
        <v>582.7</v>
      </c>
      <c r="F710" s="18">
        <f>F711+F713+F715+F716</f>
        <v>518.2</v>
      </c>
      <c r="G710" s="18">
        <f>G711+G713+G715+G716</f>
        <v>412.6</v>
      </c>
      <c r="H710" s="18">
        <f>H711+H713+H715+H716</f>
        <v>412.6</v>
      </c>
      <c r="I710" s="28">
        <f>G710/E710*100</f>
        <v>70.80830616097477</v>
      </c>
      <c r="J710" s="28">
        <f t="shared" si="45"/>
        <v>79.62176765727517</v>
      </c>
    </row>
    <row r="711" spans="1:10" ht="27.75" customHeight="1">
      <c r="A711" s="70"/>
      <c r="B711" s="72"/>
      <c r="C711" s="71"/>
      <c r="D711" s="18" t="s">
        <v>6</v>
      </c>
      <c r="E711" s="18">
        <v>582.7</v>
      </c>
      <c r="F711" s="18">
        <v>518.2</v>
      </c>
      <c r="G711" s="28">
        <v>412.6</v>
      </c>
      <c r="H711" s="28">
        <v>412.6</v>
      </c>
      <c r="I711" s="28">
        <f>G711/E711*100</f>
        <v>70.80830616097477</v>
      </c>
      <c r="J711" s="28">
        <f t="shared" si="45"/>
        <v>79.62176765727517</v>
      </c>
    </row>
    <row r="712" spans="1:10" ht="75.75" customHeight="1">
      <c r="A712" s="70"/>
      <c r="B712" s="72"/>
      <c r="C712" s="71"/>
      <c r="D712" s="29" t="s">
        <v>189</v>
      </c>
      <c r="E712" s="18">
        <v>0</v>
      </c>
      <c r="F712" s="18">
        <v>0</v>
      </c>
      <c r="G712" s="28">
        <v>0</v>
      </c>
      <c r="H712" s="28">
        <v>0</v>
      </c>
      <c r="I712" s="28">
        <v>0</v>
      </c>
      <c r="J712" s="28" t="e">
        <f t="shared" si="45"/>
        <v>#DIV/0!</v>
      </c>
    </row>
    <row r="713" spans="1:10" ht="56.25">
      <c r="A713" s="70"/>
      <c r="B713" s="72"/>
      <c r="C713" s="71"/>
      <c r="D713" s="18" t="s">
        <v>7</v>
      </c>
      <c r="E713" s="18">
        <v>0</v>
      </c>
      <c r="F713" s="18">
        <v>0</v>
      </c>
      <c r="G713" s="28">
        <v>0</v>
      </c>
      <c r="H713" s="28">
        <v>0</v>
      </c>
      <c r="I713" s="28">
        <v>0</v>
      </c>
      <c r="J713" s="28" t="e">
        <f t="shared" si="45"/>
        <v>#DIV/0!</v>
      </c>
    </row>
    <row r="714" spans="1:10" ht="94.5" customHeight="1">
      <c r="A714" s="70"/>
      <c r="B714" s="72"/>
      <c r="C714" s="71"/>
      <c r="D714" s="29" t="s">
        <v>190</v>
      </c>
      <c r="E714" s="18">
        <v>0</v>
      </c>
      <c r="F714" s="18">
        <v>0</v>
      </c>
      <c r="G714" s="18">
        <v>0</v>
      </c>
      <c r="H714" s="18">
        <v>0</v>
      </c>
      <c r="I714" s="28">
        <v>0</v>
      </c>
      <c r="J714" s="28" t="e">
        <f t="shared" si="45"/>
        <v>#DIV/0!</v>
      </c>
    </row>
    <row r="715" spans="1:10" ht="56.25">
      <c r="A715" s="70"/>
      <c r="B715" s="72"/>
      <c r="C715" s="71"/>
      <c r="D715" s="18" t="s">
        <v>8</v>
      </c>
      <c r="E715" s="18">
        <v>0</v>
      </c>
      <c r="F715" s="18">
        <v>0</v>
      </c>
      <c r="G715" s="28">
        <v>0</v>
      </c>
      <c r="H715" s="28">
        <v>0</v>
      </c>
      <c r="I715" s="28">
        <v>0</v>
      </c>
      <c r="J715" s="28" t="e">
        <f t="shared" si="45"/>
        <v>#DIV/0!</v>
      </c>
    </row>
    <row r="716" spans="1:10" ht="56.25">
      <c r="A716" s="70"/>
      <c r="B716" s="72"/>
      <c r="C716" s="71"/>
      <c r="D716" s="18" t="s">
        <v>9</v>
      </c>
      <c r="E716" s="18">
        <v>0</v>
      </c>
      <c r="F716" s="18">
        <v>0</v>
      </c>
      <c r="G716" s="28">
        <v>0</v>
      </c>
      <c r="H716" s="28">
        <v>0</v>
      </c>
      <c r="I716" s="28">
        <v>0</v>
      </c>
      <c r="J716" s="28" t="e">
        <f t="shared" si="45"/>
        <v>#DIV/0!</v>
      </c>
    </row>
    <row r="717" spans="1:10" ht="18.75" customHeight="1">
      <c r="A717" s="70" t="s">
        <v>161</v>
      </c>
      <c r="B717" s="72" t="s">
        <v>162</v>
      </c>
      <c r="C717" s="71" t="s">
        <v>11</v>
      </c>
      <c r="D717" s="18" t="s">
        <v>5</v>
      </c>
      <c r="E717" s="18">
        <f>E718+E720+E722+E723</f>
        <v>190.2</v>
      </c>
      <c r="F717" s="18">
        <f>F718+F720+F722+F723</f>
        <v>190.2</v>
      </c>
      <c r="G717" s="18">
        <f>G718+G720+G722+G723</f>
        <v>0</v>
      </c>
      <c r="H717" s="18">
        <f>H718+H720+H722+H723</f>
        <v>0</v>
      </c>
      <c r="I717" s="28">
        <v>0</v>
      </c>
      <c r="J717" s="28">
        <f t="shared" si="45"/>
        <v>0</v>
      </c>
    </row>
    <row r="718" spans="1:10" ht="26.25" customHeight="1">
      <c r="A718" s="70"/>
      <c r="B718" s="72"/>
      <c r="C718" s="71"/>
      <c r="D718" s="18" t="s">
        <v>6</v>
      </c>
      <c r="E718" s="18">
        <v>190.2</v>
      </c>
      <c r="F718" s="18">
        <v>190.2</v>
      </c>
      <c r="G718" s="28">
        <v>0</v>
      </c>
      <c r="H718" s="28">
        <v>0</v>
      </c>
      <c r="I718" s="28">
        <v>0</v>
      </c>
      <c r="J718" s="28">
        <f t="shared" si="45"/>
        <v>0</v>
      </c>
    </row>
    <row r="719" spans="1:10" ht="80.25" customHeight="1">
      <c r="A719" s="70"/>
      <c r="B719" s="72"/>
      <c r="C719" s="71"/>
      <c r="D719" s="29" t="s">
        <v>189</v>
      </c>
      <c r="E719" s="18">
        <v>0</v>
      </c>
      <c r="F719" s="18">
        <v>0</v>
      </c>
      <c r="G719" s="28">
        <v>0</v>
      </c>
      <c r="H719" s="28">
        <v>0</v>
      </c>
      <c r="I719" s="28">
        <v>0</v>
      </c>
      <c r="J719" s="28" t="e">
        <f t="shared" si="45"/>
        <v>#DIV/0!</v>
      </c>
    </row>
    <row r="720" spans="1:10" ht="56.25">
      <c r="A720" s="70"/>
      <c r="B720" s="72"/>
      <c r="C720" s="71"/>
      <c r="D720" s="18" t="s">
        <v>7</v>
      </c>
      <c r="E720" s="18">
        <v>0</v>
      </c>
      <c r="F720" s="18">
        <v>0</v>
      </c>
      <c r="G720" s="28">
        <v>0</v>
      </c>
      <c r="H720" s="28">
        <v>0</v>
      </c>
      <c r="I720" s="28">
        <v>0</v>
      </c>
      <c r="J720" s="28" t="e">
        <f t="shared" si="45"/>
        <v>#DIV/0!</v>
      </c>
    </row>
    <row r="721" spans="1:10" ht="99.75" customHeight="1">
      <c r="A721" s="70"/>
      <c r="B721" s="72"/>
      <c r="C721" s="71"/>
      <c r="D721" s="29" t="s">
        <v>190</v>
      </c>
      <c r="E721" s="18">
        <v>0</v>
      </c>
      <c r="F721" s="18">
        <v>0</v>
      </c>
      <c r="G721" s="18">
        <v>0</v>
      </c>
      <c r="H721" s="18">
        <v>0</v>
      </c>
      <c r="I721" s="28">
        <v>0</v>
      </c>
      <c r="J721" s="28" t="e">
        <f t="shared" si="45"/>
        <v>#DIV/0!</v>
      </c>
    </row>
    <row r="722" spans="1:10" ht="56.25">
      <c r="A722" s="70"/>
      <c r="B722" s="72"/>
      <c r="C722" s="71"/>
      <c r="D722" s="18" t="s">
        <v>8</v>
      </c>
      <c r="E722" s="18">
        <v>0</v>
      </c>
      <c r="F722" s="18">
        <v>0</v>
      </c>
      <c r="G722" s="28">
        <v>0</v>
      </c>
      <c r="H722" s="28">
        <v>0</v>
      </c>
      <c r="I722" s="28">
        <v>0</v>
      </c>
      <c r="J722" s="28" t="e">
        <f t="shared" si="45"/>
        <v>#DIV/0!</v>
      </c>
    </row>
    <row r="723" spans="1:10" ht="56.25">
      <c r="A723" s="70"/>
      <c r="B723" s="72"/>
      <c r="C723" s="71"/>
      <c r="D723" s="18" t="s">
        <v>9</v>
      </c>
      <c r="E723" s="18">
        <v>0</v>
      </c>
      <c r="F723" s="18">
        <v>0</v>
      </c>
      <c r="G723" s="28">
        <v>0</v>
      </c>
      <c r="H723" s="28">
        <v>0</v>
      </c>
      <c r="I723" s="28">
        <v>0</v>
      </c>
      <c r="J723" s="28" t="e">
        <f t="shared" si="45"/>
        <v>#DIV/0!</v>
      </c>
    </row>
    <row r="724" spans="1:10" ht="18.75" customHeight="1">
      <c r="A724" s="70" t="s">
        <v>163</v>
      </c>
      <c r="B724" s="75" t="s">
        <v>164</v>
      </c>
      <c r="C724" s="71" t="s">
        <v>11</v>
      </c>
      <c r="D724" s="18" t="s">
        <v>5</v>
      </c>
      <c r="E724" s="18">
        <f>E725+E727+E729+E730</f>
        <v>18594.6</v>
      </c>
      <c r="F724" s="18">
        <f>F725+F727+F729+F730</f>
        <v>18578.9</v>
      </c>
      <c r="G724" s="18">
        <f>G725+G727+G729+G730</f>
        <v>12813.5</v>
      </c>
      <c r="H724" s="18">
        <f>H725+H727+H729+H730</f>
        <v>12813.5</v>
      </c>
      <c r="I724" s="28">
        <f>G724/E724*100</f>
        <v>68.90979101459564</v>
      </c>
      <c r="J724" s="28">
        <f t="shared" si="45"/>
        <v>68.96802286464752</v>
      </c>
    </row>
    <row r="725" spans="1:10" ht="30.75" customHeight="1">
      <c r="A725" s="70"/>
      <c r="B725" s="75"/>
      <c r="C725" s="71"/>
      <c r="D725" s="18" t="s">
        <v>6</v>
      </c>
      <c r="E725" s="18">
        <v>18594.6</v>
      </c>
      <c r="F725" s="18">
        <v>18578.9</v>
      </c>
      <c r="G725" s="28">
        <v>12813.5</v>
      </c>
      <c r="H725" s="28">
        <v>12813.5</v>
      </c>
      <c r="I725" s="28">
        <f>G725/E725*100</f>
        <v>68.90979101459564</v>
      </c>
      <c r="J725" s="28">
        <f t="shared" si="45"/>
        <v>68.96802286464752</v>
      </c>
    </row>
    <row r="726" spans="1:10" ht="77.25" customHeight="1">
      <c r="A726" s="70"/>
      <c r="B726" s="75"/>
      <c r="C726" s="71"/>
      <c r="D726" s="29" t="s">
        <v>189</v>
      </c>
      <c r="E726" s="18">
        <v>0</v>
      </c>
      <c r="F726" s="18">
        <v>0</v>
      </c>
      <c r="G726" s="28">
        <v>0</v>
      </c>
      <c r="H726" s="28">
        <v>0</v>
      </c>
      <c r="I726" s="28">
        <v>0</v>
      </c>
      <c r="J726" s="28" t="e">
        <f t="shared" si="45"/>
        <v>#DIV/0!</v>
      </c>
    </row>
    <row r="727" spans="1:10" ht="56.25">
      <c r="A727" s="70"/>
      <c r="B727" s="75"/>
      <c r="C727" s="71"/>
      <c r="D727" s="18" t="s">
        <v>7</v>
      </c>
      <c r="E727" s="18">
        <v>0</v>
      </c>
      <c r="F727" s="18">
        <v>0</v>
      </c>
      <c r="G727" s="28">
        <v>0</v>
      </c>
      <c r="H727" s="28">
        <v>0</v>
      </c>
      <c r="I727" s="28">
        <v>0</v>
      </c>
      <c r="J727" s="28" t="e">
        <f t="shared" si="45"/>
        <v>#DIV/0!</v>
      </c>
    </row>
    <row r="728" spans="1:10" ht="96" customHeight="1">
      <c r="A728" s="70"/>
      <c r="B728" s="75"/>
      <c r="C728" s="71"/>
      <c r="D728" s="29" t="s">
        <v>190</v>
      </c>
      <c r="E728" s="18">
        <v>0</v>
      </c>
      <c r="F728" s="18">
        <v>0</v>
      </c>
      <c r="G728" s="18">
        <v>0</v>
      </c>
      <c r="H728" s="18">
        <v>0</v>
      </c>
      <c r="I728" s="28">
        <v>0</v>
      </c>
      <c r="J728" s="28" t="e">
        <f t="shared" si="45"/>
        <v>#DIV/0!</v>
      </c>
    </row>
    <row r="729" spans="1:10" ht="56.25">
      <c r="A729" s="70"/>
      <c r="B729" s="75"/>
      <c r="C729" s="71"/>
      <c r="D729" s="18" t="s">
        <v>8</v>
      </c>
      <c r="E729" s="18">
        <v>0</v>
      </c>
      <c r="F729" s="18">
        <v>0</v>
      </c>
      <c r="G729" s="28">
        <v>0</v>
      </c>
      <c r="H729" s="28">
        <v>0</v>
      </c>
      <c r="I729" s="28">
        <v>0</v>
      </c>
      <c r="J729" s="28" t="e">
        <f t="shared" si="45"/>
        <v>#DIV/0!</v>
      </c>
    </row>
    <row r="730" spans="1:10" ht="56.25">
      <c r="A730" s="70"/>
      <c r="B730" s="75"/>
      <c r="C730" s="71"/>
      <c r="D730" s="18" t="s">
        <v>9</v>
      </c>
      <c r="E730" s="18">
        <v>0</v>
      </c>
      <c r="F730" s="18">
        <v>0</v>
      </c>
      <c r="G730" s="28">
        <v>0</v>
      </c>
      <c r="H730" s="28">
        <v>0</v>
      </c>
      <c r="I730" s="28">
        <v>0</v>
      </c>
      <c r="J730" s="28" t="e">
        <f t="shared" si="45"/>
        <v>#DIV/0!</v>
      </c>
    </row>
    <row r="731" spans="1:10" ht="48" customHeight="1">
      <c r="A731" s="14"/>
      <c r="B731" s="15"/>
      <c r="C731" s="16"/>
      <c r="D731" s="17"/>
      <c r="E731" s="17"/>
      <c r="F731" s="17"/>
      <c r="G731" s="17"/>
      <c r="H731" s="17"/>
      <c r="I731" s="15"/>
      <c r="J731" s="15"/>
    </row>
    <row r="732" spans="1:10" ht="48" customHeight="1">
      <c r="A732" s="14"/>
      <c r="B732" s="15"/>
      <c r="C732" s="16"/>
      <c r="D732" s="17"/>
      <c r="E732" s="17"/>
      <c r="F732" s="17"/>
      <c r="G732" s="17"/>
      <c r="H732" s="17"/>
      <c r="I732" s="15"/>
      <c r="J732" s="15"/>
    </row>
    <row r="733" spans="1:10" ht="48" customHeight="1">
      <c r="A733" s="73"/>
      <c r="B733" s="73"/>
      <c r="C733" s="73"/>
      <c r="D733" s="73"/>
      <c r="E733" s="73"/>
      <c r="F733" s="73"/>
      <c r="G733" s="73"/>
      <c r="H733" s="12"/>
      <c r="I733" s="13"/>
      <c r="J733" s="13"/>
    </row>
    <row r="735" spans="1:3" ht="48" customHeight="1">
      <c r="A735" s="74"/>
      <c r="B735" s="74"/>
      <c r="C735" s="74"/>
    </row>
    <row r="737" spans="1:3" ht="48" customHeight="1">
      <c r="A737" s="10"/>
      <c r="C737" s="10"/>
    </row>
  </sheetData>
  <sheetProtection/>
  <mergeCells count="295">
    <mergeCell ref="B1:G1"/>
    <mergeCell ref="A2:J2"/>
    <mergeCell ref="A3:J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12:A40"/>
    <mergeCell ref="B12:B18"/>
    <mergeCell ref="C12:C18"/>
    <mergeCell ref="C19:G19"/>
    <mergeCell ref="B20:B40"/>
    <mergeCell ref="C20:C26"/>
    <mergeCell ref="C27:C33"/>
    <mergeCell ref="C34:C40"/>
    <mergeCell ref="A41:A47"/>
    <mergeCell ref="B41:B47"/>
    <mergeCell ref="C41:C47"/>
    <mergeCell ref="C48:G48"/>
    <mergeCell ref="A49:A69"/>
    <mergeCell ref="B49:B69"/>
    <mergeCell ref="C49:C55"/>
    <mergeCell ref="C56:C62"/>
    <mergeCell ref="C63:C69"/>
    <mergeCell ref="A70:A76"/>
    <mergeCell ref="B70:B76"/>
    <mergeCell ref="C70:C76"/>
    <mergeCell ref="A77:A83"/>
    <mergeCell ref="B77:B83"/>
    <mergeCell ref="C77:C83"/>
    <mergeCell ref="A84:A90"/>
    <mergeCell ref="B84:B90"/>
    <mergeCell ref="C84:C90"/>
    <mergeCell ref="A91:A97"/>
    <mergeCell ref="B91:B97"/>
    <mergeCell ref="C91:C97"/>
    <mergeCell ref="A98:A104"/>
    <mergeCell ref="B98:B104"/>
    <mergeCell ref="C98:C104"/>
    <mergeCell ref="A105:A111"/>
    <mergeCell ref="B105:B111"/>
    <mergeCell ref="C105:C111"/>
    <mergeCell ref="A112:A118"/>
    <mergeCell ref="B112:B118"/>
    <mergeCell ref="C112:C118"/>
    <mergeCell ref="A119:A125"/>
    <mergeCell ref="B119:B125"/>
    <mergeCell ref="C119:C125"/>
    <mergeCell ref="A126:A132"/>
    <mergeCell ref="B126:B132"/>
    <mergeCell ref="C126:C132"/>
    <mergeCell ref="A133:A139"/>
    <mergeCell ref="B133:B139"/>
    <mergeCell ref="C133:C139"/>
    <mergeCell ref="A140:A146"/>
    <mergeCell ref="B140:B146"/>
    <mergeCell ref="C140:C146"/>
    <mergeCell ref="A147:A153"/>
    <mergeCell ref="B147:B153"/>
    <mergeCell ref="C147:C153"/>
    <mergeCell ref="A154:A160"/>
    <mergeCell ref="B154:B160"/>
    <mergeCell ref="C154:C160"/>
    <mergeCell ref="A161:A167"/>
    <mergeCell ref="B161:B167"/>
    <mergeCell ref="C161:C167"/>
    <mergeCell ref="A168:A174"/>
    <mergeCell ref="B168:B174"/>
    <mergeCell ref="C168:C174"/>
    <mergeCell ref="A175:A181"/>
    <mergeCell ref="B175:B181"/>
    <mergeCell ref="C175:C181"/>
    <mergeCell ref="A182:A188"/>
    <mergeCell ref="B182:B188"/>
    <mergeCell ref="C182:C188"/>
    <mergeCell ref="A189:A202"/>
    <mergeCell ref="B189:B202"/>
    <mergeCell ref="C189:C195"/>
    <mergeCell ref="C196:C202"/>
    <mergeCell ref="A203:A216"/>
    <mergeCell ref="B203:B216"/>
    <mergeCell ref="C203:C209"/>
    <mergeCell ref="C210:C216"/>
    <mergeCell ref="A217:A230"/>
    <mergeCell ref="B217:B230"/>
    <mergeCell ref="C217:C223"/>
    <mergeCell ref="C224:C230"/>
    <mergeCell ref="A231:A244"/>
    <mergeCell ref="B231:B244"/>
    <mergeCell ref="C231:C237"/>
    <mergeCell ref="C238:C244"/>
    <mergeCell ref="A245:A258"/>
    <mergeCell ref="B245:B258"/>
    <mergeCell ref="C245:C251"/>
    <mergeCell ref="C252:C258"/>
    <mergeCell ref="A259:A265"/>
    <mergeCell ref="B259:B265"/>
    <mergeCell ref="C259:C265"/>
    <mergeCell ref="A266:A279"/>
    <mergeCell ref="B266:B279"/>
    <mergeCell ref="C266:C272"/>
    <mergeCell ref="C273:C279"/>
    <mergeCell ref="A280:A293"/>
    <mergeCell ref="B280:B293"/>
    <mergeCell ref="C280:C286"/>
    <mergeCell ref="C287:C293"/>
    <mergeCell ref="A294:A300"/>
    <mergeCell ref="B294:B300"/>
    <mergeCell ref="C294:C300"/>
    <mergeCell ref="A301:A307"/>
    <mergeCell ref="B301:B307"/>
    <mergeCell ref="C301:C307"/>
    <mergeCell ref="A308:A314"/>
    <mergeCell ref="B308:B314"/>
    <mergeCell ref="C308:C314"/>
    <mergeCell ref="A315:A328"/>
    <mergeCell ref="B315:B328"/>
    <mergeCell ref="C315:C321"/>
    <mergeCell ref="C322:C328"/>
    <mergeCell ref="A329:A335"/>
    <mergeCell ref="B329:B335"/>
    <mergeCell ref="C329:C335"/>
    <mergeCell ref="A336:A342"/>
    <mergeCell ref="B336:B342"/>
    <mergeCell ref="C336:C342"/>
    <mergeCell ref="A343:A349"/>
    <mergeCell ref="B343:B349"/>
    <mergeCell ref="C343:C349"/>
    <mergeCell ref="A350:A356"/>
    <mergeCell ref="B350:B356"/>
    <mergeCell ref="C350:C356"/>
    <mergeCell ref="A357:A370"/>
    <mergeCell ref="B357:B370"/>
    <mergeCell ref="C357:C363"/>
    <mergeCell ref="C364:C370"/>
    <mergeCell ref="A371:A384"/>
    <mergeCell ref="B371:B384"/>
    <mergeCell ref="C371:C377"/>
    <mergeCell ref="C378:C384"/>
    <mergeCell ref="A385:A389"/>
    <mergeCell ref="B385:B389"/>
    <mergeCell ref="C385:C389"/>
    <mergeCell ref="A390:A394"/>
    <mergeCell ref="B390:B394"/>
    <mergeCell ref="C390:C394"/>
    <mergeCell ref="A395:A401"/>
    <mergeCell ref="B395:B401"/>
    <mergeCell ref="C395:C401"/>
    <mergeCell ref="A402:A408"/>
    <mergeCell ref="B402:B408"/>
    <mergeCell ref="C402:C408"/>
    <mergeCell ref="A409:A415"/>
    <mergeCell ref="B409:B415"/>
    <mergeCell ref="C409:C415"/>
    <mergeCell ref="A416:A422"/>
    <mergeCell ref="B416:B422"/>
    <mergeCell ref="C416:C422"/>
    <mergeCell ref="A423:A429"/>
    <mergeCell ref="B423:B429"/>
    <mergeCell ref="C423:C429"/>
    <mergeCell ref="A430:A436"/>
    <mergeCell ref="B430:B436"/>
    <mergeCell ref="C430:C436"/>
    <mergeCell ref="A437:A443"/>
    <mergeCell ref="B437:B443"/>
    <mergeCell ref="C437:C443"/>
    <mergeCell ref="A444:A450"/>
    <mergeCell ref="B444:B450"/>
    <mergeCell ref="C444:C450"/>
    <mergeCell ref="A451:A457"/>
    <mergeCell ref="B451:B457"/>
    <mergeCell ref="C451:C457"/>
    <mergeCell ref="A458:A464"/>
    <mergeCell ref="B458:B464"/>
    <mergeCell ref="C458:C464"/>
    <mergeCell ref="A465:A471"/>
    <mergeCell ref="B465:B471"/>
    <mergeCell ref="C465:C471"/>
    <mergeCell ref="A472:A485"/>
    <mergeCell ref="B472:B485"/>
    <mergeCell ref="C472:C478"/>
    <mergeCell ref="C479:C485"/>
    <mergeCell ref="A486:A492"/>
    <mergeCell ref="B486:B492"/>
    <mergeCell ref="C486:C492"/>
    <mergeCell ref="A493:A499"/>
    <mergeCell ref="B493:B499"/>
    <mergeCell ref="C493:C499"/>
    <mergeCell ref="A500:A506"/>
    <mergeCell ref="B500:B506"/>
    <mergeCell ref="C500:C506"/>
    <mergeCell ref="A507:A513"/>
    <mergeCell ref="B507:B513"/>
    <mergeCell ref="C507:C513"/>
    <mergeCell ref="A514:A520"/>
    <mergeCell ref="B514:B520"/>
    <mergeCell ref="C514:C520"/>
    <mergeCell ref="A521:A527"/>
    <mergeCell ref="B521:B527"/>
    <mergeCell ref="C521:C527"/>
    <mergeCell ref="A528:A534"/>
    <mergeCell ref="B528:B534"/>
    <mergeCell ref="C528:C534"/>
    <mergeCell ref="A535:A541"/>
    <mergeCell ref="B535:B541"/>
    <mergeCell ref="C535:C541"/>
    <mergeCell ref="A542:A548"/>
    <mergeCell ref="B542:B548"/>
    <mergeCell ref="C542:C548"/>
    <mergeCell ref="A549:A555"/>
    <mergeCell ref="B549:B555"/>
    <mergeCell ref="C549:C555"/>
    <mergeCell ref="A556:A562"/>
    <mergeCell ref="B556:B562"/>
    <mergeCell ref="C556:C562"/>
    <mergeCell ref="A563:A569"/>
    <mergeCell ref="B563:B569"/>
    <mergeCell ref="C563:C569"/>
    <mergeCell ref="A570:A576"/>
    <mergeCell ref="B570:B576"/>
    <mergeCell ref="C570:C576"/>
    <mergeCell ref="A577:A583"/>
    <mergeCell ref="B577:B583"/>
    <mergeCell ref="C577:C583"/>
    <mergeCell ref="A584:A590"/>
    <mergeCell ref="B584:B590"/>
    <mergeCell ref="C584:C590"/>
    <mergeCell ref="A591:A597"/>
    <mergeCell ref="B591:B597"/>
    <mergeCell ref="C591:C597"/>
    <mergeCell ref="A598:A604"/>
    <mergeCell ref="B598:B604"/>
    <mergeCell ref="C598:C604"/>
    <mergeCell ref="A605:A611"/>
    <mergeCell ref="B605:B611"/>
    <mergeCell ref="C605:C611"/>
    <mergeCell ref="A612:A618"/>
    <mergeCell ref="B612:B618"/>
    <mergeCell ref="C612:C618"/>
    <mergeCell ref="A619:A625"/>
    <mergeCell ref="B619:B625"/>
    <mergeCell ref="C619:C625"/>
    <mergeCell ref="A626:A632"/>
    <mergeCell ref="B626:B632"/>
    <mergeCell ref="C626:C632"/>
    <mergeCell ref="A633:A639"/>
    <mergeCell ref="B633:B639"/>
    <mergeCell ref="C633:C639"/>
    <mergeCell ref="A640:A646"/>
    <mergeCell ref="B640:B646"/>
    <mergeCell ref="C640:C646"/>
    <mergeCell ref="A647:A653"/>
    <mergeCell ref="B647:B653"/>
    <mergeCell ref="C647:C653"/>
    <mergeCell ref="A654:A660"/>
    <mergeCell ref="B654:B660"/>
    <mergeCell ref="C654:C660"/>
    <mergeCell ref="A661:A667"/>
    <mergeCell ref="B661:B667"/>
    <mergeCell ref="C661:C667"/>
    <mergeCell ref="A668:A674"/>
    <mergeCell ref="B668:B674"/>
    <mergeCell ref="C668:C674"/>
    <mergeCell ref="A675:A681"/>
    <mergeCell ref="B675:B681"/>
    <mergeCell ref="C675:C681"/>
    <mergeCell ref="A682:A688"/>
    <mergeCell ref="B682:B688"/>
    <mergeCell ref="C682:C688"/>
    <mergeCell ref="A689:A695"/>
    <mergeCell ref="B689:B695"/>
    <mergeCell ref="C689:C695"/>
    <mergeCell ref="A696:A702"/>
    <mergeCell ref="B696:B702"/>
    <mergeCell ref="C696:C702"/>
    <mergeCell ref="A703:A709"/>
    <mergeCell ref="B703:B709"/>
    <mergeCell ref="C703:C709"/>
    <mergeCell ref="A710:A716"/>
    <mergeCell ref="B710:B716"/>
    <mergeCell ref="C710:C716"/>
    <mergeCell ref="A733:G733"/>
    <mergeCell ref="A735:C735"/>
    <mergeCell ref="A717:A723"/>
    <mergeCell ref="B717:B723"/>
    <mergeCell ref="C717:C723"/>
    <mergeCell ref="A724:A730"/>
    <mergeCell ref="B724:B730"/>
    <mergeCell ref="C724:C73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45"/>
  <sheetViews>
    <sheetView zoomScale="70" zoomScaleNormal="70" zoomScalePageLayoutView="0" workbookViewId="0" topLeftCell="A2">
      <pane xSplit="2" ySplit="12" topLeftCell="C14" activePane="bottomRight" state="frozen"/>
      <selection pane="topLeft" activeCell="A2" sqref="A2"/>
      <selection pane="topRight" activeCell="C2" sqref="C2"/>
      <selection pane="bottomLeft" activeCell="A14" sqref="A14"/>
      <selection pane="bottomRight" activeCell="A2" sqref="A1:IV16384"/>
    </sheetView>
  </sheetViews>
  <sheetFormatPr defaultColWidth="21.7109375" defaultRowHeight="48" customHeight="1"/>
  <cols>
    <col min="1" max="1" width="31.7109375" style="10" customWidth="1"/>
    <col min="2" max="2" width="21.7109375" style="11" customWidth="1"/>
    <col min="3" max="3" width="23.140625" style="9" customWidth="1"/>
    <col min="4" max="4" width="18.00390625" style="9" customWidth="1"/>
    <col min="5" max="5" width="18.421875" style="9" customWidth="1"/>
    <col min="6" max="7" width="19.00390625" style="9" customWidth="1"/>
    <col min="8" max="8" width="18.421875" style="9" customWidth="1"/>
    <col min="9" max="9" width="16.00390625" style="10" customWidth="1"/>
    <col min="10" max="10" width="15.28125" style="10" customWidth="1"/>
    <col min="11" max="11" width="18.7109375" style="1" customWidth="1"/>
    <col min="12" max="16384" width="21.7109375" style="1" customWidth="1"/>
  </cols>
  <sheetData>
    <row r="1" spans="1:7" ht="6" customHeight="1" hidden="1">
      <c r="A1" s="158"/>
      <c r="B1" s="159"/>
      <c r="C1" s="159"/>
      <c r="D1" s="159"/>
      <c r="E1" s="159"/>
      <c r="F1" s="160"/>
      <c r="G1" s="45"/>
    </row>
    <row r="2" spans="1:11" ht="23.25" customHeight="1">
      <c r="A2" s="170" t="s">
        <v>239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>
      <c r="A3" s="171" t="s">
        <v>187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39" customHeight="1">
      <c r="A4" s="171" t="s">
        <v>240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0.5" customHeight="1" hidden="1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15" customHeight="1" hidden="1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63" customHeight="1" hidden="1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0" ht="9" customHeight="1" hidden="1">
      <c r="A8" s="21"/>
      <c r="B8" s="22"/>
      <c r="C8" s="23"/>
      <c r="D8" s="23"/>
      <c r="E8" s="23"/>
      <c r="F8" s="23"/>
      <c r="G8" s="23"/>
      <c r="H8" s="23"/>
      <c r="I8" s="51"/>
      <c r="J8" s="51"/>
    </row>
    <row r="9" spans="1:11" ht="25.5" customHeight="1">
      <c r="A9" s="118" t="s">
        <v>1</v>
      </c>
      <c r="B9" s="127" t="s">
        <v>2</v>
      </c>
      <c r="C9" s="118" t="s">
        <v>3</v>
      </c>
      <c r="D9" s="118" t="s">
        <v>202</v>
      </c>
      <c r="E9" s="118" t="s">
        <v>203</v>
      </c>
      <c r="F9" s="118" t="s">
        <v>200</v>
      </c>
      <c r="G9" s="118" t="s">
        <v>227</v>
      </c>
      <c r="H9" s="118" t="s">
        <v>228</v>
      </c>
      <c r="I9" s="169" t="s">
        <v>201</v>
      </c>
      <c r="J9" s="169"/>
      <c r="K9" s="169"/>
    </row>
    <row r="10" spans="1:11" ht="48" customHeight="1">
      <c r="A10" s="119"/>
      <c r="B10" s="128"/>
      <c r="C10" s="119"/>
      <c r="D10" s="119"/>
      <c r="E10" s="119"/>
      <c r="F10" s="119"/>
      <c r="G10" s="119"/>
      <c r="H10" s="119"/>
      <c r="I10" s="161" t="s">
        <v>241</v>
      </c>
      <c r="J10" s="161" t="s">
        <v>242</v>
      </c>
      <c r="K10" s="161" t="s">
        <v>243</v>
      </c>
    </row>
    <row r="11" spans="1:11" ht="48" customHeight="1">
      <c r="A11" s="119"/>
      <c r="B11" s="128"/>
      <c r="C11" s="119"/>
      <c r="D11" s="119"/>
      <c r="E11" s="119"/>
      <c r="F11" s="119"/>
      <c r="G11" s="119"/>
      <c r="H11" s="119"/>
      <c r="I11" s="161"/>
      <c r="J11" s="161"/>
      <c r="K11" s="161"/>
    </row>
    <row r="12" spans="1:11" ht="51.75" customHeight="1">
      <c r="A12" s="120"/>
      <c r="B12" s="129"/>
      <c r="C12" s="120"/>
      <c r="D12" s="120"/>
      <c r="E12" s="120"/>
      <c r="F12" s="120"/>
      <c r="G12" s="120"/>
      <c r="H12" s="120"/>
      <c r="I12" s="162"/>
      <c r="J12" s="162"/>
      <c r="K12" s="162"/>
    </row>
    <row r="13" spans="1:11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/>
      <c r="H13" s="26">
        <v>7</v>
      </c>
      <c r="I13" s="27">
        <v>8</v>
      </c>
      <c r="J13" s="27">
        <v>9</v>
      </c>
      <c r="K13" s="52">
        <v>10</v>
      </c>
    </row>
    <row r="14" spans="1:11" ht="27.75" customHeight="1">
      <c r="A14" s="107" t="s">
        <v>4</v>
      </c>
      <c r="B14" s="104"/>
      <c r="C14" s="7" t="s">
        <v>5</v>
      </c>
      <c r="D14" s="7">
        <f>D15+D17+D19+D20</f>
        <v>1296264.5</v>
      </c>
      <c r="E14" s="7">
        <f>E15+E17+E19+E20</f>
        <v>772381</v>
      </c>
      <c r="F14" s="7">
        <f>F15+F17+F19+F20</f>
        <v>683580.1</v>
      </c>
      <c r="G14" s="7">
        <f>G15+G17+G19+G20</f>
        <v>385144.49999999994</v>
      </c>
      <c r="H14" s="7">
        <f>H15+H17+H19+H20</f>
        <v>393527.3</v>
      </c>
      <c r="I14" s="49">
        <f>H14/D14*100</f>
        <v>30.358564937942834</v>
      </c>
      <c r="J14" s="49">
        <f>H14/E14*100</f>
        <v>50.94989389951332</v>
      </c>
      <c r="K14" s="49">
        <f>H14/F14*100</f>
        <v>57.56857170066829</v>
      </c>
    </row>
    <row r="15" spans="1:11" ht="35.25" customHeight="1">
      <c r="A15" s="108"/>
      <c r="B15" s="105"/>
      <c r="C15" s="18" t="s">
        <v>6</v>
      </c>
      <c r="D15" s="18">
        <f>D23+D30+D37</f>
        <v>694192.5</v>
      </c>
      <c r="E15" s="18">
        <f>E23+E30+E37</f>
        <v>766736</v>
      </c>
      <c r="F15" s="18">
        <f>F23+F30+F37</f>
        <v>681015.1</v>
      </c>
      <c r="G15" s="18">
        <f>G23+G30+G37</f>
        <v>384258.99999999994</v>
      </c>
      <c r="H15" s="18">
        <f>H23+H30+H37</f>
        <v>392641.8</v>
      </c>
      <c r="I15" s="49">
        <f aca="true" t="shared" si="0" ref="I15:I20">H15/D15*100</f>
        <v>56.560939508853814</v>
      </c>
      <c r="J15" s="49">
        <f aca="true" t="shared" si="1" ref="J15:J20">H15/E15*100</f>
        <v>51.20951670457629</v>
      </c>
      <c r="K15" s="49">
        <f aca="true" t="shared" si="2" ref="K15:K20">H15/F15*100</f>
        <v>57.65537357394865</v>
      </c>
    </row>
    <row r="16" spans="1:11" ht="76.5" customHeight="1">
      <c r="A16" s="108"/>
      <c r="B16" s="105"/>
      <c r="C16" s="29" t="s">
        <v>189</v>
      </c>
      <c r="D16" s="18">
        <f>D24+D31+D38</f>
        <v>1455</v>
      </c>
      <c r="E16" s="18">
        <f>E24+E31+E38+E52+E59</f>
        <v>1455</v>
      </c>
      <c r="F16" s="18">
        <f>F24+F31+F38+F52+F59</f>
        <v>1020</v>
      </c>
      <c r="G16" s="18">
        <f aca="true" t="shared" si="3" ref="G16:H18">G24+G31+G38</f>
        <v>0</v>
      </c>
      <c r="H16" s="18">
        <f t="shared" si="3"/>
        <v>207.3</v>
      </c>
      <c r="I16" s="49">
        <f t="shared" si="0"/>
        <v>14.247422680412372</v>
      </c>
      <c r="J16" s="49">
        <f t="shared" si="1"/>
        <v>14.247422680412372</v>
      </c>
      <c r="K16" s="49">
        <f t="shared" si="2"/>
        <v>20.323529411764707</v>
      </c>
    </row>
    <row r="17" spans="1:11" ht="56.25">
      <c r="A17" s="108"/>
      <c r="B17" s="105"/>
      <c r="C17" s="18" t="s">
        <v>7</v>
      </c>
      <c r="D17" s="18">
        <f>D25+D32+D39+D46+D53+D60</f>
        <v>228608</v>
      </c>
      <c r="E17" s="18">
        <f>E25+E32+E39+E46+E53+E60</f>
        <v>5645</v>
      </c>
      <c r="F17" s="18">
        <f>F25+F32+F39+F46+F53+F60</f>
        <v>2565</v>
      </c>
      <c r="G17" s="18">
        <f>G25+G32+G39+G46+G53+G60</f>
        <v>0</v>
      </c>
      <c r="H17" s="18">
        <f>H25+H32+H39+H46+H53+H60</f>
        <v>0</v>
      </c>
      <c r="I17" s="49">
        <f t="shared" si="0"/>
        <v>0</v>
      </c>
      <c r="J17" s="49">
        <f t="shared" si="1"/>
        <v>0</v>
      </c>
      <c r="K17" s="49">
        <f t="shared" si="2"/>
        <v>0</v>
      </c>
    </row>
    <row r="18" spans="1:11" ht="93.75">
      <c r="A18" s="108"/>
      <c r="B18" s="105"/>
      <c r="C18" s="29" t="s">
        <v>190</v>
      </c>
      <c r="D18" s="18">
        <f>D26+D33+D40</f>
        <v>5645</v>
      </c>
      <c r="E18" s="18">
        <f>E26+E33+E40+E54+E61</f>
        <v>5645</v>
      </c>
      <c r="F18" s="18">
        <f>F26+F33+F40+F54+F61</f>
        <v>2565</v>
      </c>
      <c r="G18" s="18">
        <f t="shared" si="3"/>
        <v>0</v>
      </c>
      <c r="H18" s="18">
        <f t="shared" si="3"/>
        <v>0</v>
      </c>
      <c r="I18" s="49">
        <f t="shared" si="0"/>
        <v>0</v>
      </c>
      <c r="J18" s="49">
        <f t="shared" si="1"/>
        <v>0</v>
      </c>
      <c r="K18" s="49">
        <f t="shared" si="2"/>
        <v>0</v>
      </c>
    </row>
    <row r="19" spans="1:11" ht="37.5">
      <c r="A19" s="108"/>
      <c r="B19" s="105"/>
      <c r="C19" s="18" t="s">
        <v>8</v>
      </c>
      <c r="D19" s="18">
        <f>D55</f>
        <v>62609</v>
      </c>
      <c r="E19" s="18">
        <f>E55</f>
        <v>0</v>
      </c>
      <c r="F19" s="18">
        <f>F55</f>
        <v>0</v>
      </c>
      <c r="G19" s="18">
        <f>G55</f>
        <v>176.5</v>
      </c>
      <c r="H19" s="18">
        <f>H55</f>
        <v>176.5</v>
      </c>
      <c r="I19" s="49">
        <f t="shared" si="0"/>
        <v>0.28190835183440077</v>
      </c>
      <c r="J19" s="49" t="e">
        <f t="shared" si="1"/>
        <v>#DIV/0!</v>
      </c>
      <c r="K19" s="49" t="e">
        <f t="shared" si="2"/>
        <v>#DIV/0!</v>
      </c>
    </row>
    <row r="20" spans="1:11" ht="56.25">
      <c r="A20" s="109"/>
      <c r="B20" s="106"/>
      <c r="C20" s="18" t="s">
        <v>9</v>
      </c>
      <c r="D20" s="18">
        <f>D63+D49</f>
        <v>310855</v>
      </c>
      <c r="E20" s="18">
        <f>E63+E49</f>
        <v>0</v>
      </c>
      <c r="F20" s="18">
        <f>F63+F49</f>
        <v>0</v>
      </c>
      <c r="G20" s="18">
        <f>G63+G49</f>
        <v>709</v>
      </c>
      <c r="H20" s="18">
        <f>H63+H49</f>
        <v>709</v>
      </c>
      <c r="I20" s="49">
        <f t="shared" si="0"/>
        <v>0.22808061636454294</v>
      </c>
      <c r="J20" s="49" t="e">
        <f t="shared" si="1"/>
        <v>#DIV/0!</v>
      </c>
      <c r="K20" s="49" t="e">
        <f t="shared" si="2"/>
        <v>#DIV/0!</v>
      </c>
    </row>
    <row r="21" spans="1:11" ht="24" customHeight="1">
      <c r="A21" s="19"/>
      <c r="B21" s="155" t="s">
        <v>10</v>
      </c>
      <c r="C21" s="156"/>
      <c r="D21" s="156"/>
      <c r="E21" s="156"/>
      <c r="F21" s="157"/>
      <c r="G21" s="38"/>
      <c r="H21" s="23"/>
      <c r="I21" s="28"/>
      <c r="J21" s="28"/>
      <c r="K21" s="9"/>
    </row>
    <row r="22" spans="1:11" ht="23.25" customHeight="1">
      <c r="A22" s="95"/>
      <c r="B22" s="104" t="s">
        <v>11</v>
      </c>
      <c r="C22" s="7" t="s">
        <v>5</v>
      </c>
      <c r="D22" s="7">
        <f>D23+D25+D27+D28</f>
        <v>724471.2</v>
      </c>
      <c r="E22" s="7">
        <f>E23+E25+E27+E28</f>
        <v>723251.7</v>
      </c>
      <c r="F22" s="7">
        <f>F23+F25+F27+F28</f>
        <v>664255.6</v>
      </c>
      <c r="G22" s="7">
        <f>G23+G25+G27+G28</f>
        <v>381643.69999999995</v>
      </c>
      <c r="H22" s="7">
        <f>H23+H25+H27+H28</f>
        <v>389329.3</v>
      </c>
      <c r="I22" s="49">
        <f>H22/D22*100</f>
        <v>53.73978979426649</v>
      </c>
      <c r="J22" s="49">
        <f>H22/E22*100</f>
        <v>53.830402334346395</v>
      </c>
      <c r="K22" s="49">
        <f>H22/F22*100</f>
        <v>58.61136887667941</v>
      </c>
    </row>
    <row r="23" spans="1:11" ht="25.5" customHeight="1">
      <c r="A23" s="96"/>
      <c r="B23" s="105"/>
      <c r="C23" s="18" t="s">
        <v>6</v>
      </c>
      <c r="D23" s="34">
        <f>D73+D552+D790+D909</f>
        <v>667443.2</v>
      </c>
      <c r="E23" s="34">
        <f>E73+E552+E790+E909</f>
        <v>719986.7</v>
      </c>
      <c r="F23" s="34">
        <f>F73+F552+F790+F909</f>
        <v>661690.6</v>
      </c>
      <c r="G23" s="34">
        <f>G73+G552+G790+G909</f>
        <v>381643.69999999995</v>
      </c>
      <c r="H23" s="34">
        <f>H73+H552+H790+H909</f>
        <v>389329.3</v>
      </c>
      <c r="I23" s="49">
        <f aca="true" t="shared" si="4" ref="I23:I28">H23/D23*100</f>
        <v>58.33145052642682</v>
      </c>
      <c r="J23" s="49">
        <f aca="true" t="shared" si="5" ref="J23:J28">H23/E23*100</f>
        <v>54.07451276530525</v>
      </c>
      <c r="K23" s="49">
        <f aca="true" t="shared" si="6" ref="K23:K28">H23/F23*100</f>
        <v>58.83857198515439</v>
      </c>
    </row>
    <row r="24" spans="1:11" ht="74.25" customHeight="1">
      <c r="A24" s="96"/>
      <c r="B24" s="105"/>
      <c r="C24" s="29" t="s">
        <v>189</v>
      </c>
      <c r="D24" s="18">
        <f>D74+D555+D791</f>
        <v>435</v>
      </c>
      <c r="E24" s="18">
        <f>E74+E555+E791</f>
        <v>435</v>
      </c>
      <c r="F24" s="18">
        <f>F74+F555+F791</f>
        <v>0</v>
      </c>
      <c r="G24" s="18">
        <f>G74+G555+G791</f>
        <v>0</v>
      </c>
      <c r="H24" s="18">
        <f>H74+H555+H791</f>
        <v>0</v>
      </c>
      <c r="I24" s="49">
        <f t="shared" si="4"/>
        <v>0</v>
      </c>
      <c r="J24" s="49">
        <f t="shared" si="5"/>
        <v>0</v>
      </c>
      <c r="K24" s="49" t="e">
        <f t="shared" si="6"/>
        <v>#DIV/0!</v>
      </c>
    </row>
    <row r="25" spans="1:11" ht="56.25" customHeight="1">
      <c r="A25" s="96"/>
      <c r="B25" s="105"/>
      <c r="C25" s="18" t="s">
        <v>7</v>
      </c>
      <c r="D25" s="18">
        <f>D75+D554+D792+D911</f>
        <v>57028</v>
      </c>
      <c r="E25" s="18">
        <f>E75+E554+E792+E911</f>
        <v>3265</v>
      </c>
      <c r="F25" s="18">
        <f>F75+F554+F792+F911</f>
        <v>2565</v>
      </c>
      <c r="G25" s="18">
        <f>G75+G554+G792+G911</f>
        <v>0</v>
      </c>
      <c r="H25" s="18">
        <f>H75+H554+H792+H911</f>
        <v>0</v>
      </c>
      <c r="I25" s="49">
        <f t="shared" si="4"/>
        <v>0</v>
      </c>
      <c r="J25" s="49">
        <f t="shared" si="5"/>
        <v>0</v>
      </c>
      <c r="K25" s="49">
        <f t="shared" si="6"/>
        <v>0</v>
      </c>
    </row>
    <row r="26" spans="1:11" ht="96.75" customHeight="1">
      <c r="A26" s="96"/>
      <c r="B26" s="105"/>
      <c r="C26" s="29" t="s">
        <v>190</v>
      </c>
      <c r="D26" s="18">
        <f>D76</f>
        <v>3265</v>
      </c>
      <c r="E26" s="18">
        <f>E76</f>
        <v>3265</v>
      </c>
      <c r="F26" s="18">
        <f>F76+F557+F793</f>
        <v>2565</v>
      </c>
      <c r="G26" s="18">
        <v>0</v>
      </c>
      <c r="H26" s="18">
        <v>0</v>
      </c>
      <c r="I26" s="49">
        <f t="shared" si="4"/>
        <v>0</v>
      </c>
      <c r="J26" s="49">
        <f t="shared" si="5"/>
        <v>0</v>
      </c>
      <c r="K26" s="49">
        <f t="shared" si="6"/>
        <v>0</v>
      </c>
    </row>
    <row r="27" spans="1:11" ht="58.5" customHeight="1">
      <c r="A27" s="96"/>
      <c r="B27" s="105"/>
      <c r="C27" s="18" t="s">
        <v>8</v>
      </c>
      <c r="D27" s="18">
        <v>0</v>
      </c>
      <c r="E27" s="18">
        <v>0</v>
      </c>
      <c r="F27" s="18">
        <f>F77+F556</f>
        <v>0</v>
      </c>
      <c r="G27" s="18">
        <v>0</v>
      </c>
      <c r="H27" s="18">
        <v>0</v>
      </c>
      <c r="I27" s="49" t="e">
        <f t="shared" si="4"/>
        <v>#DIV/0!</v>
      </c>
      <c r="J27" s="49" t="e">
        <f t="shared" si="5"/>
        <v>#DIV/0!</v>
      </c>
      <c r="K27" s="49" t="e">
        <f t="shared" si="6"/>
        <v>#DIV/0!</v>
      </c>
    </row>
    <row r="28" spans="1:11" ht="63" customHeight="1">
      <c r="A28" s="96"/>
      <c r="B28" s="106"/>
      <c r="C28" s="18" t="s">
        <v>9</v>
      </c>
      <c r="D28" s="18">
        <v>0</v>
      </c>
      <c r="E28" s="18">
        <f>E70+E557</f>
        <v>0</v>
      </c>
      <c r="F28" s="18">
        <f>F70+F557</f>
        <v>0</v>
      </c>
      <c r="G28" s="18">
        <v>0</v>
      </c>
      <c r="H28" s="18">
        <v>0</v>
      </c>
      <c r="I28" s="49" t="e">
        <f t="shared" si="4"/>
        <v>#DIV/0!</v>
      </c>
      <c r="J28" s="49" t="e">
        <f t="shared" si="5"/>
        <v>#DIV/0!</v>
      </c>
      <c r="K28" s="49" t="e">
        <f t="shared" si="6"/>
        <v>#DIV/0!</v>
      </c>
    </row>
    <row r="29" spans="1:11" ht="28.5" customHeight="1">
      <c r="A29" s="96"/>
      <c r="B29" s="104" t="s">
        <v>12</v>
      </c>
      <c r="C29" s="7" t="s">
        <v>5</v>
      </c>
      <c r="D29" s="7">
        <f>D30+D32+D34+D35</f>
        <v>19129.300000000003</v>
      </c>
      <c r="E29" s="7">
        <f>E30+E32+E34+E35</f>
        <v>19129.300000000003</v>
      </c>
      <c r="F29" s="7">
        <f>F30+F32+F34+F35</f>
        <v>9324.5</v>
      </c>
      <c r="G29" s="7">
        <f>G30+G32+G34+G35</f>
        <v>2615.3</v>
      </c>
      <c r="H29" s="7">
        <f>H30+H32+H34+H35</f>
        <v>3312.5</v>
      </c>
      <c r="I29" s="49">
        <f>H29/D29*100</f>
        <v>17.316368084561375</v>
      </c>
      <c r="J29" s="49">
        <f>H29/E29*100</f>
        <v>17.316368084561375</v>
      </c>
      <c r="K29" s="49">
        <f>H29/F29*100</f>
        <v>35.52469301303019</v>
      </c>
    </row>
    <row r="30" spans="1:11" ht="24.75" customHeight="1">
      <c r="A30" s="96"/>
      <c r="B30" s="105"/>
      <c r="C30" s="18" t="s">
        <v>6</v>
      </c>
      <c r="D30" s="18">
        <f aca="true" t="shared" si="7" ref="D30:H35">D80</f>
        <v>16749.300000000003</v>
      </c>
      <c r="E30" s="18">
        <f t="shared" si="7"/>
        <v>16749.300000000003</v>
      </c>
      <c r="F30" s="18">
        <f t="shared" si="7"/>
        <v>9324.5</v>
      </c>
      <c r="G30" s="18">
        <f t="shared" si="7"/>
        <v>2615.3</v>
      </c>
      <c r="H30" s="18">
        <f t="shared" si="7"/>
        <v>3312.5</v>
      </c>
      <c r="I30" s="49">
        <f aca="true" t="shared" si="8" ref="I30:I35">G30/D30*100</f>
        <v>15.614383884699656</v>
      </c>
      <c r="J30" s="49">
        <f aca="true" t="shared" si="9" ref="J30:J35">G30/E30*100</f>
        <v>15.614383884699656</v>
      </c>
      <c r="K30" s="49">
        <f aca="true" t="shared" si="10" ref="K30:K35">H30/F30*100</f>
        <v>35.52469301303019</v>
      </c>
    </row>
    <row r="31" spans="1:11" ht="78.75" customHeight="1">
      <c r="A31" s="96"/>
      <c r="B31" s="105"/>
      <c r="C31" s="29" t="s">
        <v>189</v>
      </c>
      <c r="D31" s="18">
        <f>D81</f>
        <v>1020</v>
      </c>
      <c r="E31" s="18">
        <f>E81</f>
        <v>1020</v>
      </c>
      <c r="F31" s="18">
        <f t="shared" si="7"/>
        <v>1020</v>
      </c>
      <c r="G31" s="18">
        <f t="shared" si="7"/>
        <v>0</v>
      </c>
      <c r="H31" s="18">
        <f t="shared" si="7"/>
        <v>207.3</v>
      </c>
      <c r="I31" s="49">
        <f t="shared" si="8"/>
        <v>0</v>
      </c>
      <c r="J31" s="49">
        <f t="shared" si="9"/>
        <v>0</v>
      </c>
      <c r="K31" s="49">
        <f t="shared" si="10"/>
        <v>20.323529411764707</v>
      </c>
    </row>
    <row r="32" spans="1:11" ht="56.25">
      <c r="A32" s="96"/>
      <c r="B32" s="105"/>
      <c r="C32" s="18" t="s">
        <v>7</v>
      </c>
      <c r="D32" s="18">
        <f t="shared" si="7"/>
        <v>2380</v>
      </c>
      <c r="E32" s="18">
        <f t="shared" si="7"/>
        <v>2380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49">
        <f t="shared" si="8"/>
        <v>0</v>
      </c>
      <c r="J32" s="49">
        <f t="shared" si="9"/>
        <v>0</v>
      </c>
      <c r="K32" s="49" t="e">
        <f t="shared" si="10"/>
        <v>#DIV/0!</v>
      </c>
    </row>
    <row r="33" spans="1:11" ht="93.75" customHeight="1">
      <c r="A33" s="96"/>
      <c r="B33" s="105"/>
      <c r="C33" s="29" t="s">
        <v>190</v>
      </c>
      <c r="D33" s="18">
        <f t="shared" si="7"/>
        <v>2380</v>
      </c>
      <c r="E33" s="18">
        <f t="shared" si="7"/>
        <v>2380</v>
      </c>
      <c r="F33" s="18">
        <f t="shared" si="7"/>
        <v>0</v>
      </c>
      <c r="G33" s="18">
        <f t="shared" si="7"/>
        <v>0</v>
      </c>
      <c r="H33" s="18">
        <f t="shared" si="7"/>
        <v>0</v>
      </c>
      <c r="I33" s="49">
        <f t="shared" si="8"/>
        <v>0</v>
      </c>
      <c r="J33" s="49">
        <f t="shared" si="9"/>
        <v>0</v>
      </c>
      <c r="K33" s="49" t="e">
        <f t="shared" si="10"/>
        <v>#DIV/0!</v>
      </c>
    </row>
    <row r="34" spans="1:11" ht="56.25">
      <c r="A34" s="96"/>
      <c r="B34" s="105"/>
      <c r="C34" s="18" t="s">
        <v>8</v>
      </c>
      <c r="D34" s="18">
        <f t="shared" si="7"/>
        <v>0</v>
      </c>
      <c r="E34" s="18">
        <f t="shared" si="7"/>
        <v>0</v>
      </c>
      <c r="F34" s="18">
        <f t="shared" si="7"/>
        <v>0</v>
      </c>
      <c r="G34" s="18">
        <f t="shared" si="7"/>
        <v>0</v>
      </c>
      <c r="H34" s="18">
        <f>H84</f>
        <v>0</v>
      </c>
      <c r="I34" s="49" t="e">
        <f t="shared" si="8"/>
        <v>#DIV/0!</v>
      </c>
      <c r="J34" s="49" t="e">
        <f t="shared" si="9"/>
        <v>#DIV/0!</v>
      </c>
      <c r="K34" s="49" t="e">
        <f t="shared" si="10"/>
        <v>#DIV/0!</v>
      </c>
    </row>
    <row r="35" spans="1:11" ht="56.25">
      <c r="A35" s="96"/>
      <c r="B35" s="106"/>
      <c r="C35" s="18" t="s">
        <v>9</v>
      </c>
      <c r="D35" s="18">
        <f t="shared" si="7"/>
        <v>0</v>
      </c>
      <c r="E35" s="18">
        <f t="shared" si="7"/>
        <v>0</v>
      </c>
      <c r="F35" s="18">
        <f t="shared" si="7"/>
        <v>0</v>
      </c>
      <c r="G35" s="18">
        <f t="shared" si="7"/>
        <v>0</v>
      </c>
      <c r="H35" s="18">
        <f>H85</f>
        <v>0</v>
      </c>
      <c r="I35" s="49" t="e">
        <f t="shared" si="8"/>
        <v>#DIV/0!</v>
      </c>
      <c r="J35" s="49" t="e">
        <f t="shared" si="9"/>
        <v>#DIV/0!</v>
      </c>
      <c r="K35" s="49" t="e">
        <f t="shared" si="10"/>
        <v>#DIV/0!</v>
      </c>
    </row>
    <row r="36" spans="1:14" ht="26.25" customHeight="1">
      <c r="A36" s="96"/>
      <c r="B36" s="104" t="s">
        <v>13</v>
      </c>
      <c r="C36" s="7" t="s">
        <v>5</v>
      </c>
      <c r="D36" s="7">
        <f>D37+D39+D41+D42</f>
        <v>119200</v>
      </c>
      <c r="E36" s="7">
        <f>E37+E39+E41+E42</f>
        <v>30000</v>
      </c>
      <c r="F36" s="7">
        <f>F37+F39+F41+F42</f>
        <v>10000</v>
      </c>
      <c r="G36" s="7">
        <f>G37+G39+G41+G42</f>
        <v>0</v>
      </c>
      <c r="H36" s="7">
        <f>H37+H39+H41+H42</f>
        <v>0</v>
      </c>
      <c r="I36" s="49">
        <f>H36/D36*100</f>
        <v>0</v>
      </c>
      <c r="J36" s="49">
        <f>H36/E36*100</f>
        <v>0</v>
      </c>
      <c r="K36" s="50">
        <f>H36/F36*100</f>
        <v>0</v>
      </c>
      <c r="L36" s="2"/>
      <c r="M36" s="2"/>
      <c r="N36" s="2"/>
    </row>
    <row r="37" spans="1:11" ht="29.25" customHeight="1">
      <c r="A37" s="96"/>
      <c r="B37" s="105"/>
      <c r="C37" s="18" t="s">
        <v>6</v>
      </c>
      <c r="D37" s="18">
        <f>D916</f>
        <v>10000</v>
      </c>
      <c r="E37" s="18">
        <f>E916</f>
        <v>30000</v>
      </c>
      <c r="F37" s="18">
        <f>F916</f>
        <v>10000</v>
      </c>
      <c r="G37" s="18">
        <f>G916</f>
        <v>0</v>
      </c>
      <c r="H37" s="18">
        <f>H916</f>
        <v>0</v>
      </c>
      <c r="I37" s="49">
        <f aca="true" t="shared" si="11" ref="I37:I49">H37/D37*100</f>
        <v>0</v>
      </c>
      <c r="J37" s="49">
        <f aca="true" t="shared" si="12" ref="J37:J49">H37/E37*100</f>
        <v>0</v>
      </c>
      <c r="K37" s="50">
        <f aca="true" t="shared" si="13" ref="K37:K100">H37/F37*100</f>
        <v>0</v>
      </c>
    </row>
    <row r="38" spans="1:11" ht="81" customHeight="1">
      <c r="A38" s="96"/>
      <c r="B38" s="105"/>
      <c r="C38" s="29" t="s">
        <v>189</v>
      </c>
      <c r="D38" s="18">
        <f>D88</f>
        <v>0</v>
      </c>
      <c r="E38" s="18">
        <f>E88</f>
        <v>0</v>
      </c>
      <c r="F38" s="18">
        <f>F88</f>
        <v>0</v>
      </c>
      <c r="G38" s="18">
        <f>G88</f>
        <v>0</v>
      </c>
      <c r="H38" s="18">
        <f>H88</f>
        <v>0</v>
      </c>
      <c r="I38" s="49" t="e">
        <f t="shared" si="11"/>
        <v>#DIV/0!</v>
      </c>
      <c r="J38" s="49" t="e">
        <f t="shared" si="12"/>
        <v>#DIV/0!</v>
      </c>
      <c r="K38" s="50" t="e">
        <f t="shared" si="13"/>
        <v>#DIV/0!</v>
      </c>
    </row>
    <row r="39" spans="1:11" ht="56.25">
      <c r="A39" s="96"/>
      <c r="B39" s="105"/>
      <c r="C39" s="18" t="s">
        <v>7</v>
      </c>
      <c r="D39" s="18">
        <f>D918</f>
        <v>109200</v>
      </c>
      <c r="E39" s="18">
        <f>E918</f>
        <v>0</v>
      </c>
      <c r="F39" s="18">
        <f>F918</f>
        <v>0</v>
      </c>
      <c r="G39" s="18">
        <f>G918</f>
        <v>0</v>
      </c>
      <c r="H39" s="18">
        <f>H918</f>
        <v>0</v>
      </c>
      <c r="I39" s="49">
        <f t="shared" si="11"/>
        <v>0</v>
      </c>
      <c r="J39" s="49" t="e">
        <f t="shared" si="12"/>
        <v>#DIV/0!</v>
      </c>
      <c r="K39" s="50" t="e">
        <f t="shared" si="13"/>
        <v>#DIV/0!</v>
      </c>
    </row>
    <row r="40" spans="1:11" ht="94.5" customHeight="1">
      <c r="A40" s="96"/>
      <c r="B40" s="105"/>
      <c r="C40" s="29" t="s">
        <v>190</v>
      </c>
      <c r="D40" s="18">
        <f aca="true" t="shared" si="14" ref="D40:H42">D90</f>
        <v>0</v>
      </c>
      <c r="E40" s="18">
        <f t="shared" si="14"/>
        <v>0</v>
      </c>
      <c r="F40" s="18">
        <f t="shared" si="14"/>
        <v>0</v>
      </c>
      <c r="G40" s="18">
        <f t="shared" si="14"/>
        <v>0</v>
      </c>
      <c r="H40" s="18">
        <f t="shared" si="14"/>
        <v>0</v>
      </c>
      <c r="I40" s="49" t="e">
        <f t="shared" si="11"/>
        <v>#DIV/0!</v>
      </c>
      <c r="J40" s="49" t="e">
        <f t="shared" si="12"/>
        <v>#DIV/0!</v>
      </c>
      <c r="K40" s="50" t="e">
        <f t="shared" si="13"/>
        <v>#DIV/0!</v>
      </c>
    </row>
    <row r="41" spans="1:11" ht="56.25">
      <c r="A41" s="96"/>
      <c r="B41" s="105"/>
      <c r="C41" s="18" t="s">
        <v>8</v>
      </c>
      <c r="D41" s="18">
        <f t="shared" si="14"/>
        <v>0</v>
      </c>
      <c r="E41" s="18">
        <f t="shared" si="14"/>
        <v>0</v>
      </c>
      <c r="F41" s="18">
        <f t="shared" si="14"/>
        <v>0</v>
      </c>
      <c r="G41" s="18">
        <f t="shared" si="14"/>
        <v>0</v>
      </c>
      <c r="H41" s="18">
        <f t="shared" si="14"/>
        <v>0</v>
      </c>
      <c r="I41" s="49" t="e">
        <f t="shared" si="11"/>
        <v>#DIV/0!</v>
      </c>
      <c r="J41" s="49" t="e">
        <f t="shared" si="12"/>
        <v>#DIV/0!</v>
      </c>
      <c r="K41" s="50" t="e">
        <f t="shared" si="13"/>
        <v>#DIV/0!</v>
      </c>
    </row>
    <row r="42" spans="1:11" ht="56.25">
      <c r="A42" s="96"/>
      <c r="B42" s="106"/>
      <c r="C42" s="18" t="s">
        <v>9</v>
      </c>
      <c r="D42" s="18">
        <f t="shared" si="14"/>
        <v>0</v>
      </c>
      <c r="E42" s="18">
        <f t="shared" si="14"/>
        <v>0</v>
      </c>
      <c r="F42" s="18">
        <f t="shared" si="14"/>
        <v>0</v>
      </c>
      <c r="G42" s="18">
        <f t="shared" si="14"/>
        <v>0</v>
      </c>
      <c r="H42" s="18">
        <f t="shared" si="14"/>
        <v>0</v>
      </c>
      <c r="I42" s="49" t="e">
        <f t="shared" si="11"/>
        <v>#DIV/0!</v>
      </c>
      <c r="J42" s="49" t="e">
        <f t="shared" si="12"/>
        <v>#DIV/0!</v>
      </c>
      <c r="K42" s="50" t="e">
        <f t="shared" si="13"/>
        <v>#DIV/0!</v>
      </c>
    </row>
    <row r="43" spans="1:11" ht="18.75">
      <c r="A43" s="96"/>
      <c r="B43" s="101" t="s">
        <v>276</v>
      </c>
      <c r="C43" s="7" t="s">
        <v>5</v>
      </c>
      <c r="D43" s="7">
        <f>D44+D46+D48+D49</f>
        <v>300000</v>
      </c>
      <c r="E43" s="7">
        <f>E44+E46+E48+E49</f>
        <v>0</v>
      </c>
      <c r="F43" s="7">
        <f>F44+F46+F48+F49</f>
        <v>0</v>
      </c>
      <c r="G43" s="7">
        <f>G44+G46+G48+G49</f>
        <v>0</v>
      </c>
      <c r="H43" s="7">
        <f>H44+H46+H48+H49</f>
        <v>0</v>
      </c>
      <c r="I43" s="49">
        <f t="shared" si="11"/>
        <v>0</v>
      </c>
      <c r="J43" s="49" t="e">
        <f t="shared" si="12"/>
        <v>#DIV/0!</v>
      </c>
      <c r="K43" s="50" t="e">
        <f t="shared" si="13"/>
        <v>#DIV/0!</v>
      </c>
    </row>
    <row r="44" spans="1:11" ht="37.5">
      <c r="A44" s="96"/>
      <c r="B44" s="102"/>
      <c r="C44" s="18" t="s">
        <v>6</v>
      </c>
      <c r="D44" s="18">
        <f>D923</f>
        <v>0</v>
      </c>
      <c r="E44" s="18">
        <f>E923</f>
        <v>0</v>
      </c>
      <c r="F44" s="18">
        <f>F923</f>
        <v>0</v>
      </c>
      <c r="G44" s="18">
        <f>G923</f>
        <v>0</v>
      </c>
      <c r="H44" s="18">
        <f>H923</f>
        <v>0</v>
      </c>
      <c r="I44" s="49" t="e">
        <f t="shared" si="11"/>
        <v>#DIV/0!</v>
      </c>
      <c r="J44" s="49" t="e">
        <f t="shared" si="12"/>
        <v>#DIV/0!</v>
      </c>
      <c r="K44" s="50" t="e">
        <f t="shared" si="13"/>
        <v>#DIV/0!</v>
      </c>
    </row>
    <row r="45" spans="1:11" ht="75">
      <c r="A45" s="96"/>
      <c r="B45" s="102"/>
      <c r="C45" s="29" t="s">
        <v>189</v>
      </c>
      <c r="D45" s="18">
        <f>D95</f>
        <v>0</v>
      </c>
      <c r="E45" s="18">
        <f>E95</f>
        <v>0</v>
      </c>
      <c r="F45" s="18">
        <f>F95</f>
        <v>0</v>
      </c>
      <c r="G45" s="18">
        <f>G95</f>
        <v>0</v>
      </c>
      <c r="H45" s="18">
        <f>H95</f>
        <v>0</v>
      </c>
      <c r="I45" s="49" t="e">
        <f t="shared" si="11"/>
        <v>#DIV/0!</v>
      </c>
      <c r="J45" s="49" t="e">
        <f t="shared" si="12"/>
        <v>#DIV/0!</v>
      </c>
      <c r="K45" s="50" t="e">
        <f t="shared" si="13"/>
        <v>#DIV/0!</v>
      </c>
    </row>
    <row r="46" spans="1:11" ht="56.25">
      <c r="A46" s="96"/>
      <c r="B46" s="102"/>
      <c r="C46" s="18" t="s">
        <v>7</v>
      </c>
      <c r="D46" s="18">
        <v>0</v>
      </c>
      <c r="E46" s="18">
        <f>E925</f>
        <v>0</v>
      </c>
      <c r="F46" s="18">
        <f>F925</f>
        <v>0</v>
      </c>
      <c r="G46" s="18">
        <f>G925</f>
        <v>0</v>
      </c>
      <c r="H46" s="18">
        <f>H925</f>
        <v>0</v>
      </c>
      <c r="I46" s="49" t="e">
        <f t="shared" si="11"/>
        <v>#DIV/0!</v>
      </c>
      <c r="J46" s="49" t="e">
        <f t="shared" si="12"/>
        <v>#DIV/0!</v>
      </c>
      <c r="K46" s="50" t="e">
        <f t="shared" si="13"/>
        <v>#DIV/0!</v>
      </c>
    </row>
    <row r="47" spans="1:11" ht="93.75">
      <c r="A47" s="96"/>
      <c r="B47" s="102"/>
      <c r="C47" s="29" t="s">
        <v>190</v>
      </c>
      <c r="D47" s="18">
        <f aca="true" t="shared" si="15" ref="D47:H48">D97</f>
        <v>0</v>
      </c>
      <c r="E47" s="18">
        <f t="shared" si="15"/>
        <v>0</v>
      </c>
      <c r="F47" s="18">
        <f t="shared" si="15"/>
        <v>0</v>
      </c>
      <c r="G47" s="18">
        <f t="shared" si="15"/>
        <v>0</v>
      </c>
      <c r="H47" s="18">
        <f t="shared" si="15"/>
        <v>0</v>
      </c>
      <c r="I47" s="49" t="e">
        <f t="shared" si="11"/>
        <v>#DIV/0!</v>
      </c>
      <c r="J47" s="49" t="e">
        <f t="shared" si="12"/>
        <v>#DIV/0!</v>
      </c>
      <c r="K47" s="50" t="e">
        <f t="shared" si="13"/>
        <v>#DIV/0!</v>
      </c>
    </row>
    <row r="48" spans="1:11" ht="56.25">
      <c r="A48" s="96"/>
      <c r="B48" s="102"/>
      <c r="C48" s="18" t="s">
        <v>8</v>
      </c>
      <c r="D48" s="18">
        <f t="shared" si="15"/>
        <v>0</v>
      </c>
      <c r="E48" s="18">
        <f t="shared" si="15"/>
        <v>0</v>
      </c>
      <c r="F48" s="18">
        <f t="shared" si="15"/>
        <v>0</v>
      </c>
      <c r="G48" s="18">
        <f t="shared" si="15"/>
        <v>0</v>
      </c>
      <c r="H48" s="18">
        <f t="shared" si="15"/>
        <v>0</v>
      </c>
      <c r="I48" s="49" t="e">
        <f t="shared" si="11"/>
        <v>#DIV/0!</v>
      </c>
      <c r="J48" s="49" t="e">
        <f t="shared" si="12"/>
        <v>#DIV/0!</v>
      </c>
      <c r="K48" s="50" t="e">
        <f t="shared" si="13"/>
        <v>#DIV/0!</v>
      </c>
    </row>
    <row r="49" spans="1:11" ht="56.25">
      <c r="A49" s="96"/>
      <c r="B49" s="103"/>
      <c r="C49" s="18" t="s">
        <v>9</v>
      </c>
      <c r="D49" s="18">
        <f>D935</f>
        <v>300000</v>
      </c>
      <c r="E49" s="18">
        <f>E935</f>
        <v>0</v>
      </c>
      <c r="F49" s="18">
        <f>F935</f>
        <v>0</v>
      </c>
      <c r="G49" s="18">
        <f>G935</f>
        <v>0</v>
      </c>
      <c r="H49" s="18">
        <f>H935</f>
        <v>0</v>
      </c>
      <c r="I49" s="49">
        <f t="shared" si="11"/>
        <v>0</v>
      </c>
      <c r="J49" s="49" t="e">
        <f t="shared" si="12"/>
        <v>#DIV/0!</v>
      </c>
      <c r="K49" s="50" t="e">
        <f t="shared" si="13"/>
        <v>#DIV/0!</v>
      </c>
    </row>
    <row r="50" spans="1:11" ht="18.75">
      <c r="A50" s="96"/>
      <c r="B50" s="101" t="s">
        <v>204</v>
      </c>
      <c r="C50" s="7" t="s">
        <v>5</v>
      </c>
      <c r="D50" s="7">
        <f>D51+D53+D55+D56</f>
        <v>122609</v>
      </c>
      <c r="E50" s="7">
        <f>E51+E53+E55+E56</f>
        <v>0</v>
      </c>
      <c r="F50" s="7">
        <f>F51+F53+F55+F56</f>
        <v>0</v>
      </c>
      <c r="G50" s="7">
        <f>G51+G53+G55+G56</f>
        <v>176.5</v>
      </c>
      <c r="H50" s="7">
        <f>H51+H53+H55+H56</f>
        <v>176.5</v>
      </c>
      <c r="I50" s="49">
        <f>G50/D50*100</f>
        <v>0.1439535433777292</v>
      </c>
      <c r="J50" s="49" t="e">
        <f>G50/E50*100</f>
        <v>#DIV/0!</v>
      </c>
      <c r="K50" s="50" t="e">
        <f t="shared" si="13"/>
        <v>#DIV/0!</v>
      </c>
    </row>
    <row r="51" spans="1:11" ht="37.5">
      <c r="A51" s="96"/>
      <c r="B51" s="102"/>
      <c r="C51" s="18" t="s">
        <v>6</v>
      </c>
      <c r="D51" s="18">
        <f>E51+F51+H51</f>
        <v>0</v>
      </c>
      <c r="E51" s="18">
        <v>0</v>
      </c>
      <c r="F51" s="18">
        <v>0</v>
      </c>
      <c r="G51" s="18">
        <v>0</v>
      </c>
      <c r="H51" s="18">
        <v>0</v>
      </c>
      <c r="I51" s="49" t="e">
        <f aca="true" t="shared" si="16" ref="I51:I56">G51/D51*100</f>
        <v>#DIV/0!</v>
      </c>
      <c r="J51" s="49" t="e">
        <f aca="true" t="shared" si="17" ref="J51:J56">G51/E51*100</f>
        <v>#DIV/0!</v>
      </c>
      <c r="K51" s="50" t="e">
        <f t="shared" si="13"/>
        <v>#DIV/0!</v>
      </c>
    </row>
    <row r="52" spans="1:11" ht="75">
      <c r="A52" s="96"/>
      <c r="B52" s="102"/>
      <c r="C52" s="29" t="s">
        <v>189</v>
      </c>
      <c r="D52" s="18">
        <f>E52+F52+H52</f>
        <v>0</v>
      </c>
      <c r="E52" s="18">
        <f aca="true" t="shared" si="18" ref="E52:H54">E109</f>
        <v>0</v>
      </c>
      <c r="F52" s="18">
        <f t="shared" si="18"/>
        <v>0</v>
      </c>
      <c r="G52" s="18">
        <f t="shared" si="18"/>
        <v>0</v>
      </c>
      <c r="H52" s="18">
        <f t="shared" si="18"/>
        <v>0</v>
      </c>
      <c r="I52" s="49" t="e">
        <f t="shared" si="16"/>
        <v>#DIV/0!</v>
      </c>
      <c r="J52" s="49" t="e">
        <f t="shared" si="17"/>
        <v>#DIV/0!</v>
      </c>
      <c r="K52" s="50" t="e">
        <f t="shared" si="13"/>
        <v>#DIV/0!</v>
      </c>
    </row>
    <row r="53" spans="1:11" ht="56.25">
      <c r="A53" s="96"/>
      <c r="B53" s="102"/>
      <c r="C53" s="18" t="s">
        <v>7</v>
      </c>
      <c r="D53" s="18">
        <f>D925</f>
        <v>60000</v>
      </c>
      <c r="E53" s="18">
        <f t="shared" si="18"/>
        <v>0</v>
      </c>
      <c r="F53" s="18">
        <f t="shared" si="18"/>
        <v>0</v>
      </c>
      <c r="G53" s="18">
        <f t="shared" si="18"/>
        <v>0</v>
      </c>
      <c r="H53" s="18">
        <f t="shared" si="18"/>
        <v>0</v>
      </c>
      <c r="I53" s="49">
        <f t="shared" si="16"/>
        <v>0</v>
      </c>
      <c r="J53" s="49" t="e">
        <f t="shared" si="17"/>
        <v>#DIV/0!</v>
      </c>
      <c r="K53" s="50" t="e">
        <f t="shared" si="13"/>
        <v>#DIV/0!</v>
      </c>
    </row>
    <row r="54" spans="1:11" ht="93.75">
      <c r="A54" s="96"/>
      <c r="B54" s="102"/>
      <c r="C54" s="29" t="s">
        <v>190</v>
      </c>
      <c r="D54" s="18">
        <f>E54+F54+H54</f>
        <v>0</v>
      </c>
      <c r="E54" s="18">
        <f t="shared" si="18"/>
        <v>0</v>
      </c>
      <c r="F54" s="18">
        <f t="shared" si="18"/>
        <v>0</v>
      </c>
      <c r="G54" s="18">
        <f t="shared" si="18"/>
        <v>0</v>
      </c>
      <c r="H54" s="18">
        <f t="shared" si="18"/>
        <v>0</v>
      </c>
      <c r="I54" s="49" t="e">
        <f t="shared" si="16"/>
        <v>#DIV/0!</v>
      </c>
      <c r="J54" s="49" t="e">
        <f t="shared" si="17"/>
        <v>#DIV/0!</v>
      </c>
      <c r="K54" s="50" t="e">
        <f t="shared" si="13"/>
        <v>#DIV/0!</v>
      </c>
    </row>
    <row r="55" spans="1:11" ht="56.25">
      <c r="A55" s="96"/>
      <c r="B55" s="102"/>
      <c r="C55" s="18" t="s">
        <v>8</v>
      </c>
      <c r="D55" s="18">
        <f>D556+D927</f>
        <v>62609</v>
      </c>
      <c r="E55" s="18">
        <f>E556+E927</f>
        <v>0</v>
      </c>
      <c r="F55" s="18">
        <f>F556+F927</f>
        <v>0</v>
      </c>
      <c r="G55" s="18">
        <f>G556+G927</f>
        <v>176.5</v>
      </c>
      <c r="H55" s="18">
        <f>H556+H927</f>
        <v>176.5</v>
      </c>
      <c r="I55" s="49">
        <f t="shared" si="16"/>
        <v>0.28190835183440077</v>
      </c>
      <c r="J55" s="49" t="e">
        <f t="shared" si="17"/>
        <v>#DIV/0!</v>
      </c>
      <c r="K55" s="50" t="e">
        <f t="shared" si="13"/>
        <v>#DIV/0!</v>
      </c>
    </row>
    <row r="56" spans="1:11" ht="56.25">
      <c r="A56" s="96"/>
      <c r="B56" s="103"/>
      <c r="C56" s="18" t="s">
        <v>9</v>
      </c>
      <c r="D56" s="18">
        <v>0</v>
      </c>
      <c r="E56" s="18">
        <f>E557+E928</f>
        <v>0</v>
      </c>
      <c r="F56" s="18">
        <f>F557+F928</f>
        <v>0</v>
      </c>
      <c r="G56" s="18">
        <v>0</v>
      </c>
      <c r="H56" s="18">
        <v>0</v>
      </c>
      <c r="I56" s="49" t="e">
        <f t="shared" si="16"/>
        <v>#DIV/0!</v>
      </c>
      <c r="J56" s="49" t="e">
        <f t="shared" si="17"/>
        <v>#DIV/0!</v>
      </c>
      <c r="K56" s="50" t="e">
        <f t="shared" si="13"/>
        <v>#DIV/0!</v>
      </c>
    </row>
    <row r="57" spans="1:11" ht="18.75">
      <c r="A57" s="96"/>
      <c r="B57" s="101" t="s">
        <v>205</v>
      </c>
      <c r="C57" s="7" t="s">
        <v>5</v>
      </c>
      <c r="D57" s="7">
        <f>E57+F57+H57+D63</f>
        <v>11564</v>
      </c>
      <c r="E57" s="7">
        <f>E58+E60+E62+E63</f>
        <v>0</v>
      </c>
      <c r="F57" s="7">
        <f>F58+F60+F62+F63</f>
        <v>0</v>
      </c>
      <c r="G57" s="7">
        <f>G58+G60+G62+G63</f>
        <v>709</v>
      </c>
      <c r="H57" s="7">
        <f>H58+H60+H62+H63</f>
        <v>709</v>
      </c>
      <c r="I57" s="49">
        <f>G57/D57*100</f>
        <v>6.131096506399169</v>
      </c>
      <c r="J57" s="49" t="e">
        <f aca="true" t="shared" si="19" ref="J57:J62">G57/E57*100</f>
        <v>#DIV/0!</v>
      </c>
      <c r="K57" s="50" t="e">
        <f t="shared" si="13"/>
        <v>#DIV/0!</v>
      </c>
    </row>
    <row r="58" spans="1:11" ht="37.5">
      <c r="A58" s="96"/>
      <c r="B58" s="102"/>
      <c r="C58" s="18" t="s">
        <v>6</v>
      </c>
      <c r="D58" s="18">
        <f>E58+F58+H58</f>
        <v>0</v>
      </c>
      <c r="E58" s="18">
        <v>0</v>
      </c>
      <c r="F58" s="18">
        <v>0</v>
      </c>
      <c r="G58" s="18">
        <v>0</v>
      </c>
      <c r="H58" s="18">
        <v>0</v>
      </c>
      <c r="I58" s="49" t="e">
        <f aca="true" t="shared" si="20" ref="I58:I63">G58/D58*100</f>
        <v>#DIV/0!</v>
      </c>
      <c r="J58" s="49" t="e">
        <f t="shared" si="19"/>
        <v>#DIV/0!</v>
      </c>
      <c r="K58" s="50" t="e">
        <f t="shared" si="13"/>
        <v>#DIV/0!</v>
      </c>
    </row>
    <row r="59" spans="1:11" ht="75">
      <c r="A59" s="96"/>
      <c r="B59" s="102"/>
      <c r="C59" s="29" t="s">
        <v>189</v>
      </c>
      <c r="D59" s="18">
        <f>E59+F59+H59</f>
        <v>0</v>
      </c>
      <c r="E59" s="18">
        <f aca="true" t="shared" si="21" ref="E59:H62">E116</f>
        <v>0</v>
      </c>
      <c r="F59" s="18">
        <f t="shared" si="21"/>
        <v>0</v>
      </c>
      <c r="G59" s="18">
        <f t="shared" si="21"/>
        <v>0</v>
      </c>
      <c r="H59" s="18">
        <f t="shared" si="21"/>
        <v>0</v>
      </c>
      <c r="I59" s="49" t="e">
        <f t="shared" si="20"/>
        <v>#DIV/0!</v>
      </c>
      <c r="J59" s="49" t="e">
        <f t="shared" si="19"/>
        <v>#DIV/0!</v>
      </c>
      <c r="K59" s="50" t="e">
        <f t="shared" si="13"/>
        <v>#DIV/0!</v>
      </c>
    </row>
    <row r="60" spans="1:11" ht="56.25">
      <c r="A60" s="96"/>
      <c r="B60" s="102"/>
      <c r="C60" s="18" t="s">
        <v>7</v>
      </c>
      <c r="D60" s="18">
        <f>E60+F60+H60</f>
        <v>0</v>
      </c>
      <c r="E60" s="18">
        <f t="shared" si="21"/>
        <v>0</v>
      </c>
      <c r="F60" s="18">
        <f t="shared" si="21"/>
        <v>0</v>
      </c>
      <c r="G60" s="18">
        <f t="shared" si="21"/>
        <v>0</v>
      </c>
      <c r="H60" s="18">
        <f t="shared" si="21"/>
        <v>0</v>
      </c>
      <c r="I60" s="49" t="e">
        <f t="shared" si="20"/>
        <v>#DIV/0!</v>
      </c>
      <c r="J60" s="49" t="e">
        <f t="shared" si="19"/>
        <v>#DIV/0!</v>
      </c>
      <c r="K60" s="50" t="e">
        <f t="shared" si="13"/>
        <v>#DIV/0!</v>
      </c>
    </row>
    <row r="61" spans="1:11" ht="93.75">
      <c r="A61" s="96"/>
      <c r="B61" s="102"/>
      <c r="C61" s="29" t="s">
        <v>190</v>
      </c>
      <c r="D61" s="18">
        <f>E61+F61+H61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si="21"/>
        <v>0</v>
      </c>
      <c r="I61" s="49" t="e">
        <f t="shared" si="20"/>
        <v>#DIV/0!</v>
      </c>
      <c r="J61" s="49" t="e">
        <f t="shared" si="19"/>
        <v>#DIV/0!</v>
      </c>
      <c r="K61" s="50" t="e">
        <f t="shared" si="13"/>
        <v>#DIV/0!</v>
      </c>
    </row>
    <row r="62" spans="1:11" ht="56.25">
      <c r="A62" s="96"/>
      <c r="B62" s="102"/>
      <c r="C62" s="18" t="s">
        <v>8</v>
      </c>
      <c r="D62" s="18">
        <f>D119</f>
        <v>0</v>
      </c>
      <c r="E62" s="18">
        <f t="shared" si="21"/>
        <v>0</v>
      </c>
      <c r="F62" s="18">
        <f t="shared" si="21"/>
        <v>0</v>
      </c>
      <c r="G62" s="18">
        <f t="shared" si="21"/>
        <v>0</v>
      </c>
      <c r="H62" s="18">
        <f t="shared" si="21"/>
        <v>0</v>
      </c>
      <c r="I62" s="49" t="e">
        <f t="shared" si="20"/>
        <v>#DIV/0!</v>
      </c>
      <c r="J62" s="49" t="e">
        <f t="shared" si="19"/>
        <v>#DIV/0!</v>
      </c>
      <c r="K62" s="50" t="e">
        <f t="shared" si="13"/>
        <v>#DIV/0!</v>
      </c>
    </row>
    <row r="63" spans="1:11" ht="56.25">
      <c r="A63" s="97"/>
      <c r="B63" s="103"/>
      <c r="C63" s="18" t="s">
        <v>9</v>
      </c>
      <c r="D63" s="18">
        <f>D70+D557+D942</f>
        <v>10855</v>
      </c>
      <c r="E63" s="18">
        <f>E70+E557+E942</f>
        <v>0</v>
      </c>
      <c r="F63" s="18">
        <f>F70+F557+F942</f>
        <v>0</v>
      </c>
      <c r="G63" s="18">
        <f>G70+G557+G942</f>
        <v>709</v>
      </c>
      <c r="H63" s="18">
        <f>H70+H557+H942</f>
        <v>709</v>
      </c>
      <c r="I63" s="49">
        <f t="shared" si="20"/>
        <v>6.531552280055274</v>
      </c>
      <c r="J63" s="28" t="e">
        <f>H63/E63*100</f>
        <v>#DIV/0!</v>
      </c>
      <c r="K63" s="50" t="e">
        <f t="shared" si="13"/>
        <v>#DIV/0!</v>
      </c>
    </row>
    <row r="64" spans="1:14" ht="30" customHeight="1">
      <c r="A64" s="124" t="s">
        <v>14</v>
      </c>
      <c r="B64" s="104" t="s">
        <v>15</v>
      </c>
      <c r="C64" s="7" t="s">
        <v>5</v>
      </c>
      <c r="D64" s="47">
        <f>D65+D67+D69+D70</f>
        <v>644276.4</v>
      </c>
      <c r="E64" s="47">
        <f>E65+E67+E69+E70</f>
        <v>695127.9</v>
      </c>
      <c r="F64" s="47">
        <f>F65+F67+F69+F70</f>
        <v>628019</v>
      </c>
      <c r="G64" s="47">
        <f>G65+G67+G69+G70</f>
        <v>354761.49999999994</v>
      </c>
      <c r="H64" s="47">
        <f>H65+H67+H69+H70</f>
        <v>362720.6</v>
      </c>
      <c r="I64" s="49">
        <f>H64/D64*100</f>
        <v>56.29891146098165</v>
      </c>
      <c r="J64" s="49">
        <f>H64/E64*100</f>
        <v>52.18041169114345</v>
      </c>
      <c r="K64" s="50">
        <f t="shared" si="13"/>
        <v>57.75630992055972</v>
      </c>
      <c r="L64" s="2"/>
      <c r="M64" s="2"/>
      <c r="N64" s="2"/>
    </row>
    <row r="65" spans="1:11" ht="33" customHeight="1">
      <c r="A65" s="125"/>
      <c r="B65" s="105"/>
      <c r="C65" s="18" t="s">
        <v>6</v>
      </c>
      <c r="D65" s="34">
        <f>D73+D80+D87</f>
        <v>638631.4</v>
      </c>
      <c r="E65" s="34">
        <f>E73+E80+E87</f>
        <v>689482.9</v>
      </c>
      <c r="F65" s="34">
        <f>F73+F80+F87</f>
        <v>625454</v>
      </c>
      <c r="G65" s="34">
        <f>G73+G80+G87</f>
        <v>354761.49999999994</v>
      </c>
      <c r="H65" s="34">
        <f>H73+H80+H87</f>
        <v>362720.6</v>
      </c>
      <c r="I65" s="49">
        <f aca="true" t="shared" si="22" ref="I65:I128">H65/D65*100</f>
        <v>56.79654962158139</v>
      </c>
      <c r="J65" s="49">
        <f aca="true" t="shared" si="23" ref="J65:J70">G65/E65*100</f>
        <v>51.453270269647</v>
      </c>
      <c r="K65" s="50">
        <f t="shared" si="13"/>
        <v>57.993169761485255</v>
      </c>
    </row>
    <row r="66" spans="1:11" ht="75" customHeight="1">
      <c r="A66" s="125"/>
      <c r="B66" s="105"/>
      <c r="C66" s="29" t="s">
        <v>189</v>
      </c>
      <c r="D66" s="18">
        <f>D74+D81+D88</f>
        <v>1455</v>
      </c>
      <c r="E66" s="18">
        <f aca="true" t="shared" si="24" ref="E66:H68">E74+E81+E88</f>
        <v>1455</v>
      </c>
      <c r="F66" s="18">
        <f t="shared" si="24"/>
        <v>1020</v>
      </c>
      <c r="G66" s="18">
        <f t="shared" si="24"/>
        <v>0</v>
      </c>
      <c r="H66" s="18">
        <f t="shared" si="24"/>
        <v>207.3</v>
      </c>
      <c r="I66" s="49">
        <f t="shared" si="22"/>
        <v>14.247422680412372</v>
      </c>
      <c r="J66" s="49">
        <f t="shared" si="23"/>
        <v>0</v>
      </c>
      <c r="K66" s="50">
        <f t="shared" si="13"/>
        <v>20.323529411764707</v>
      </c>
    </row>
    <row r="67" spans="1:11" ht="56.25">
      <c r="A67" s="125"/>
      <c r="B67" s="105"/>
      <c r="C67" s="18" t="s">
        <v>7</v>
      </c>
      <c r="D67" s="18">
        <f>D75+D82+D89</f>
        <v>5645</v>
      </c>
      <c r="E67" s="18">
        <f t="shared" si="24"/>
        <v>5645</v>
      </c>
      <c r="F67" s="18">
        <f t="shared" si="24"/>
        <v>2565</v>
      </c>
      <c r="G67" s="18">
        <f t="shared" si="24"/>
        <v>0</v>
      </c>
      <c r="H67" s="18">
        <f t="shared" si="24"/>
        <v>0</v>
      </c>
      <c r="I67" s="49">
        <f t="shared" si="22"/>
        <v>0</v>
      </c>
      <c r="J67" s="49">
        <f t="shared" si="23"/>
        <v>0</v>
      </c>
      <c r="K67" s="50">
        <f t="shared" si="13"/>
        <v>0</v>
      </c>
    </row>
    <row r="68" spans="1:11" ht="99" customHeight="1">
      <c r="A68" s="125"/>
      <c r="B68" s="105"/>
      <c r="C68" s="29" t="s">
        <v>190</v>
      </c>
      <c r="D68" s="18">
        <f>D76+D83+D90</f>
        <v>5645</v>
      </c>
      <c r="E68" s="18">
        <f t="shared" si="24"/>
        <v>5645</v>
      </c>
      <c r="F68" s="18">
        <f t="shared" si="24"/>
        <v>2565</v>
      </c>
      <c r="G68" s="18">
        <f t="shared" si="24"/>
        <v>0</v>
      </c>
      <c r="H68" s="18">
        <f t="shared" si="24"/>
        <v>0</v>
      </c>
      <c r="I68" s="49">
        <f t="shared" si="22"/>
        <v>0</v>
      </c>
      <c r="J68" s="49">
        <f t="shared" si="23"/>
        <v>0</v>
      </c>
      <c r="K68" s="50">
        <f t="shared" si="13"/>
        <v>0</v>
      </c>
    </row>
    <row r="69" spans="1:11" ht="56.25">
      <c r="A69" s="125"/>
      <c r="B69" s="105"/>
      <c r="C69" s="18" t="s">
        <v>8</v>
      </c>
      <c r="D69" s="18">
        <f>D98</f>
        <v>0</v>
      </c>
      <c r="E69" s="18">
        <v>0</v>
      </c>
      <c r="F69" s="18">
        <f aca="true" t="shared" si="25" ref="F69:H70">F77+F84+F91</f>
        <v>0</v>
      </c>
      <c r="G69" s="18">
        <f>G98</f>
        <v>0</v>
      </c>
      <c r="H69" s="18">
        <f>H98</f>
        <v>0</v>
      </c>
      <c r="I69" s="49" t="e">
        <f t="shared" si="22"/>
        <v>#DIV/0!</v>
      </c>
      <c r="J69" s="49" t="e">
        <f t="shared" si="23"/>
        <v>#DIV/0!</v>
      </c>
      <c r="K69" s="50" t="e">
        <f t="shared" si="13"/>
        <v>#DIV/0!</v>
      </c>
    </row>
    <row r="70" spans="1:11" ht="56.25">
      <c r="A70" s="126"/>
      <c r="B70" s="106"/>
      <c r="C70" s="18" t="s">
        <v>9</v>
      </c>
      <c r="D70" s="18">
        <f>D106</f>
        <v>0</v>
      </c>
      <c r="E70" s="18">
        <v>0</v>
      </c>
      <c r="F70" s="18">
        <f t="shared" si="25"/>
        <v>0</v>
      </c>
      <c r="G70" s="18">
        <f t="shared" si="25"/>
        <v>0</v>
      </c>
      <c r="H70" s="18">
        <f t="shared" si="25"/>
        <v>0</v>
      </c>
      <c r="I70" s="49" t="e">
        <f t="shared" si="22"/>
        <v>#DIV/0!</v>
      </c>
      <c r="J70" s="49" t="e">
        <f t="shared" si="23"/>
        <v>#DIV/0!</v>
      </c>
      <c r="K70" s="50" t="e">
        <f t="shared" si="13"/>
        <v>#DIV/0!</v>
      </c>
    </row>
    <row r="71" spans="1:11" ht="18.75" customHeight="1">
      <c r="A71" s="19"/>
      <c r="B71" s="155" t="s">
        <v>10</v>
      </c>
      <c r="C71" s="156"/>
      <c r="D71" s="156"/>
      <c r="E71" s="156"/>
      <c r="F71" s="157"/>
      <c r="G71" s="38"/>
      <c r="H71" s="23"/>
      <c r="I71" s="49" t="e">
        <f t="shared" si="22"/>
        <v>#DIV/0!</v>
      </c>
      <c r="J71" s="28"/>
      <c r="K71" s="50"/>
    </row>
    <row r="72" spans="1:11" ht="26.25" customHeight="1">
      <c r="A72" s="95"/>
      <c r="B72" s="104" t="s">
        <v>11</v>
      </c>
      <c r="C72" s="46" t="s">
        <v>16</v>
      </c>
      <c r="D72" s="47">
        <f>D73+D75+D77+D78</f>
        <v>625147.1</v>
      </c>
      <c r="E72" s="47">
        <f>E73+E75+E77+E78</f>
        <v>675998.6</v>
      </c>
      <c r="F72" s="47">
        <f>F73+F75+F77+F78</f>
        <v>618694.5</v>
      </c>
      <c r="G72" s="47">
        <f>G73+G75+G77+G78</f>
        <v>352146.19999999995</v>
      </c>
      <c r="H72" s="47">
        <f>H73+H75+H77+H78</f>
        <v>359408.1</v>
      </c>
      <c r="I72" s="49">
        <f t="shared" si="22"/>
        <v>57.491764738251206</v>
      </c>
      <c r="J72" s="49">
        <f>G72/E72*100</f>
        <v>52.09274102046957</v>
      </c>
      <c r="K72" s="50">
        <f t="shared" si="13"/>
        <v>58.09136819545026</v>
      </c>
    </row>
    <row r="73" spans="1:11" ht="25.5" customHeight="1">
      <c r="A73" s="96"/>
      <c r="B73" s="105"/>
      <c r="C73" s="18" t="s">
        <v>6</v>
      </c>
      <c r="D73" s="34">
        <f>D108+D164+D234+D290+D325+D409+D475+D510+D531+D538+D503</f>
        <v>621882.1</v>
      </c>
      <c r="E73" s="34">
        <f>E108+E164+E234+E290+E325+E409+E475+E510+E531+E538+E503</f>
        <v>672733.6</v>
      </c>
      <c r="F73" s="34">
        <f>F108+F164+F234+F290+F325+F409+F475+F510+F531+F538+F503</f>
        <v>616129.5</v>
      </c>
      <c r="G73" s="34">
        <f>G108+G164+G234+G290+G325+G409+G475+G510+G531+G538+G503</f>
        <v>352146.19999999995</v>
      </c>
      <c r="H73" s="34">
        <f>H108+H164+H234+H290+H325+H409+H475+H510+H531+H538+H503</f>
        <v>359408.1</v>
      </c>
      <c r="I73" s="49">
        <f t="shared" si="22"/>
        <v>57.79360750212942</v>
      </c>
      <c r="J73" s="49">
        <f aca="true" t="shared" si="26" ref="J73:J78">G73/E73*100</f>
        <v>52.345564425502154</v>
      </c>
      <c r="K73" s="50">
        <f t="shared" si="13"/>
        <v>58.33320754808851</v>
      </c>
    </row>
    <row r="74" spans="1:11" ht="80.25" customHeight="1">
      <c r="A74" s="96"/>
      <c r="B74" s="105"/>
      <c r="C74" s="29" t="s">
        <v>189</v>
      </c>
      <c r="D74" s="18">
        <f>D326+D532+D539</f>
        <v>435</v>
      </c>
      <c r="E74" s="18">
        <f>E326+E532+E539</f>
        <v>435</v>
      </c>
      <c r="F74" s="18">
        <f>F326+F532+F539</f>
        <v>0</v>
      </c>
      <c r="G74" s="18">
        <f>G326+G532+G539</f>
        <v>0</v>
      </c>
      <c r="H74" s="18">
        <f>H326+H532+H539</f>
        <v>0</v>
      </c>
      <c r="I74" s="49">
        <f t="shared" si="22"/>
        <v>0</v>
      </c>
      <c r="J74" s="49">
        <f t="shared" si="26"/>
        <v>0</v>
      </c>
      <c r="K74" s="50" t="e">
        <f t="shared" si="13"/>
        <v>#DIV/0!</v>
      </c>
    </row>
    <row r="75" spans="1:11" ht="56.25">
      <c r="A75" s="96"/>
      <c r="B75" s="105"/>
      <c r="C75" s="18" t="s">
        <v>7</v>
      </c>
      <c r="D75" s="18">
        <f>D110+D166+D236+D292+D327+D411+D477+D512+D533+D540+D505</f>
        <v>3265</v>
      </c>
      <c r="E75" s="18">
        <f>E110+E166+E236+E292+E327+E411+E477+E512+E533+E540+E505</f>
        <v>3265</v>
      </c>
      <c r="F75" s="18">
        <f>F110+F166+F236+F292+F327+F411+F477+F512+F533+F540+F505</f>
        <v>2565</v>
      </c>
      <c r="G75" s="18">
        <f>G110+G166+G236+G292+G327+G411+G477+G512+G533+G540+G505</f>
        <v>0</v>
      </c>
      <c r="H75" s="18">
        <f>H110+H166+H236+H292+H327+H411+H477+H512+H533+H540+H505</f>
        <v>0</v>
      </c>
      <c r="I75" s="49">
        <f t="shared" si="22"/>
        <v>0</v>
      </c>
      <c r="J75" s="49">
        <f t="shared" si="26"/>
        <v>0</v>
      </c>
      <c r="K75" s="50">
        <f t="shared" si="13"/>
        <v>0</v>
      </c>
    </row>
    <row r="76" spans="1:11" ht="78.75" customHeight="1">
      <c r="A76" s="96"/>
      <c r="B76" s="105"/>
      <c r="C76" s="29" t="s">
        <v>190</v>
      </c>
      <c r="D76" s="18">
        <f>D328+D506+D534+D541</f>
        <v>3265</v>
      </c>
      <c r="E76" s="18">
        <f>E328+E506+E534+E541</f>
        <v>3265</v>
      </c>
      <c r="F76" s="18">
        <f>F328+F506+F534+F541</f>
        <v>2565</v>
      </c>
      <c r="G76" s="18">
        <f>G328+G506+G534+G541</f>
        <v>0</v>
      </c>
      <c r="H76" s="18">
        <f>H328+H506+H534+H541</f>
        <v>0</v>
      </c>
      <c r="I76" s="49">
        <f t="shared" si="22"/>
        <v>0</v>
      </c>
      <c r="J76" s="49">
        <f t="shared" si="26"/>
        <v>0</v>
      </c>
      <c r="K76" s="50">
        <f t="shared" si="13"/>
        <v>0</v>
      </c>
    </row>
    <row r="77" spans="1:11" ht="56.25">
      <c r="A77" s="96"/>
      <c r="B77" s="105"/>
      <c r="C77" s="18" t="s">
        <v>8</v>
      </c>
      <c r="D77" s="18">
        <v>0</v>
      </c>
      <c r="E77" s="18">
        <v>0</v>
      </c>
      <c r="F77" s="18">
        <f>F112+F168+F238+F294+F329+F413+F479+F514+F535+F542+F507</f>
        <v>0</v>
      </c>
      <c r="G77" s="18">
        <v>0</v>
      </c>
      <c r="H77" s="18">
        <v>0</v>
      </c>
      <c r="I77" s="49" t="e">
        <f t="shared" si="22"/>
        <v>#DIV/0!</v>
      </c>
      <c r="J77" s="49" t="e">
        <f t="shared" si="26"/>
        <v>#DIV/0!</v>
      </c>
      <c r="K77" s="50" t="e">
        <f t="shared" si="13"/>
        <v>#DIV/0!</v>
      </c>
    </row>
    <row r="78" spans="1:11" ht="56.25">
      <c r="A78" s="96"/>
      <c r="B78" s="106"/>
      <c r="C78" s="18" t="s">
        <v>9</v>
      </c>
      <c r="D78" s="18">
        <v>0</v>
      </c>
      <c r="E78" s="18">
        <v>0</v>
      </c>
      <c r="F78" s="18">
        <f>F113+F169+F239+F295+F330+F414+F480+F515+F536+F543+F508</f>
        <v>0</v>
      </c>
      <c r="G78" s="18">
        <f>G113+G169+G239+G295+G330+G414+G480+G515+G536+G543+G508</f>
        <v>0</v>
      </c>
      <c r="H78" s="18">
        <f>H113+H169+H239+H295+H330+H414+H480+H515+H536+H543+H508</f>
        <v>0</v>
      </c>
      <c r="I78" s="49" t="e">
        <f t="shared" si="22"/>
        <v>#DIV/0!</v>
      </c>
      <c r="J78" s="49" t="e">
        <f t="shared" si="26"/>
        <v>#DIV/0!</v>
      </c>
      <c r="K78" s="50" t="e">
        <f t="shared" si="13"/>
        <v>#DIV/0!</v>
      </c>
    </row>
    <row r="79" spans="1:11" ht="33.75" customHeight="1">
      <c r="A79" s="96"/>
      <c r="B79" s="104" t="s">
        <v>17</v>
      </c>
      <c r="C79" s="46" t="s">
        <v>16</v>
      </c>
      <c r="D79" s="47">
        <f>D80+D82+D84+D85</f>
        <v>19129.300000000003</v>
      </c>
      <c r="E79" s="47">
        <f>E80+E82+E84+E85</f>
        <v>19129.300000000003</v>
      </c>
      <c r="F79" s="47">
        <f>F80+F82+F84+F85</f>
        <v>9324.5</v>
      </c>
      <c r="G79" s="47">
        <f>G80+G82+G84+G85</f>
        <v>2615.3</v>
      </c>
      <c r="H79" s="47">
        <f>H80+H82+H84+H85</f>
        <v>3312.5</v>
      </c>
      <c r="I79" s="49">
        <f t="shared" si="22"/>
        <v>17.316368084561375</v>
      </c>
      <c r="J79" s="49">
        <f aca="true" t="shared" si="27" ref="J79:J142">H79/E79*100</f>
        <v>17.316368084561375</v>
      </c>
      <c r="K79" s="50">
        <f t="shared" si="13"/>
        <v>35.52469301303019</v>
      </c>
    </row>
    <row r="80" spans="1:11" ht="36" customHeight="1">
      <c r="A80" s="96"/>
      <c r="B80" s="105"/>
      <c r="C80" s="18" t="s">
        <v>6</v>
      </c>
      <c r="D80" s="18">
        <f aca="true" t="shared" si="28" ref="D80:F85">D241+D297+D332+D416+D545</f>
        <v>16749.300000000003</v>
      </c>
      <c r="E80" s="18">
        <f t="shared" si="28"/>
        <v>16749.300000000003</v>
      </c>
      <c r="F80" s="18">
        <f t="shared" si="28"/>
        <v>9324.5</v>
      </c>
      <c r="G80" s="18">
        <f>G241+G332+G416+G545</f>
        <v>2615.3</v>
      </c>
      <c r="H80" s="18">
        <f>H241+H332+H416+H545</f>
        <v>3312.5</v>
      </c>
      <c r="I80" s="49">
        <f t="shared" si="22"/>
        <v>19.776945902216806</v>
      </c>
      <c r="J80" s="28">
        <f t="shared" si="27"/>
        <v>19.776945902216806</v>
      </c>
      <c r="K80" s="50">
        <f t="shared" si="13"/>
        <v>35.52469301303019</v>
      </c>
    </row>
    <row r="81" spans="1:11" ht="75.75" customHeight="1">
      <c r="A81" s="96"/>
      <c r="B81" s="105"/>
      <c r="C81" s="29" t="s">
        <v>189</v>
      </c>
      <c r="D81" s="18">
        <f t="shared" si="28"/>
        <v>1020</v>
      </c>
      <c r="E81" s="18">
        <f t="shared" si="28"/>
        <v>1020</v>
      </c>
      <c r="F81" s="18">
        <f t="shared" si="28"/>
        <v>1020</v>
      </c>
      <c r="G81" s="18">
        <f>G242+G298+G333+G417+G546</f>
        <v>0</v>
      </c>
      <c r="H81" s="18">
        <v>207.3</v>
      </c>
      <c r="I81" s="49">
        <f t="shared" si="22"/>
        <v>20.323529411764707</v>
      </c>
      <c r="J81" s="28">
        <f t="shared" si="27"/>
        <v>20.323529411764707</v>
      </c>
      <c r="K81" s="50">
        <f t="shared" si="13"/>
        <v>20.323529411764707</v>
      </c>
    </row>
    <row r="82" spans="1:11" ht="56.25">
      <c r="A82" s="96"/>
      <c r="B82" s="105"/>
      <c r="C82" s="18" t="s">
        <v>7</v>
      </c>
      <c r="D82" s="18">
        <f t="shared" si="28"/>
        <v>2380</v>
      </c>
      <c r="E82" s="18">
        <f t="shared" si="28"/>
        <v>2380</v>
      </c>
      <c r="F82" s="18">
        <f t="shared" si="28"/>
        <v>0</v>
      </c>
      <c r="G82" s="18">
        <f>G243+G299+G334+G418+G547</f>
        <v>0</v>
      </c>
      <c r="H82" s="18">
        <f>H243+H299+H334+H418+H547</f>
        <v>0</v>
      </c>
      <c r="I82" s="49">
        <f t="shared" si="22"/>
        <v>0</v>
      </c>
      <c r="J82" s="28">
        <f t="shared" si="27"/>
        <v>0</v>
      </c>
      <c r="K82" s="50" t="e">
        <f t="shared" si="13"/>
        <v>#DIV/0!</v>
      </c>
    </row>
    <row r="83" spans="1:11" ht="77.25" customHeight="1">
      <c r="A83" s="96"/>
      <c r="B83" s="105"/>
      <c r="C83" s="29" t="s">
        <v>190</v>
      </c>
      <c r="D83" s="18">
        <f t="shared" si="28"/>
        <v>2380</v>
      </c>
      <c r="E83" s="18">
        <f t="shared" si="28"/>
        <v>2380</v>
      </c>
      <c r="F83" s="18">
        <f t="shared" si="28"/>
        <v>0</v>
      </c>
      <c r="G83" s="18">
        <f>G244+G300+G335+G419+G548</f>
        <v>0</v>
      </c>
      <c r="H83" s="18">
        <f>H244+H300+H335+H419+H548</f>
        <v>0</v>
      </c>
      <c r="I83" s="49">
        <f t="shared" si="22"/>
        <v>0</v>
      </c>
      <c r="J83" s="28">
        <f t="shared" si="27"/>
        <v>0</v>
      </c>
      <c r="K83" s="50" t="e">
        <f t="shared" si="13"/>
        <v>#DIV/0!</v>
      </c>
    </row>
    <row r="84" spans="1:11" ht="56.25">
      <c r="A84" s="96"/>
      <c r="B84" s="105"/>
      <c r="C84" s="18" t="s">
        <v>8</v>
      </c>
      <c r="D84" s="18">
        <f t="shared" si="28"/>
        <v>0</v>
      </c>
      <c r="E84" s="18">
        <f t="shared" si="28"/>
        <v>0</v>
      </c>
      <c r="F84" s="18">
        <f t="shared" si="28"/>
        <v>0</v>
      </c>
      <c r="G84" s="18">
        <f>G245+G301+G336+G420+G549</f>
        <v>0</v>
      </c>
      <c r="H84" s="18">
        <f>H245+H301+H336+H420+H549</f>
        <v>0</v>
      </c>
      <c r="I84" s="49" t="e">
        <f t="shared" si="22"/>
        <v>#DIV/0!</v>
      </c>
      <c r="J84" s="28" t="e">
        <f t="shared" si="27"/>
        <v>#DIV/0!</v>
      </c>
      <c r="K84" s="50" t="e">
        <f t="shared" si="13"/>
        <v>#DIV/0!</v>
      </c>
    </row>
    <row r="85" spans="1:11" ht="56.25">
      <c r="A85" s="96"/>
      <c r="B85" s="106"/>
      <c r="C85" s="18" t="s">
        <v>9</v>
      </c>
      <c r="D85" s="18">
        <f t="shared" si="28"/>
        <v>0</v>
      </c>
      <c r="E85" s="18">
        <f t="shared" si="28"/>
        <v>0</v>
      </c>
      <c r="F85" s="18">
        <f t="shared" si="28"/>
        <v>0</v>
      </c>
      <c r="G85" s="18">
        <f>G246+G302+G337+G421+G550</f>
        <v>0</v>
      </c>
      <c r="H85" s="18">
        <f>H246+H302+H337+H421+H550</f>
        <v>0</v>
      </c>
      <c r="I85" s="49" t="e">
        <f t="shared" si="22"/>
        <v>#DIV/0!</v>
      </c>
      <c r="J85" s="28" t="e">
        <f t="shared" si="27"/>
        <v>#DIV/0!</v>
      </c>
      <c r="K85" s="50" t="e">
        <f t="shared" si="13"/>
        <v>#DIV/0!</v>
      </c>
    </row>
    <row r="86" spans="1:11" ht="35.25" customHeight="1">
      <c r="A86" s="96"/>
      <c r="B86" s="104" t="s">
        <v>13</v>
      </c>
      <c r="C86" s="30" t="s">
        <v>16</v>
      </c>
      <c r="D86" s="7">
        <f>D87+D89+D91+D92</f>
        <v>0</v>
      </c>
      <c r="E86" s="7">
        <f>E87+E89+E91+E92</f>
        <v>0</v>
      </c>
      <c r="F86" s="7">
        <f>F87+F89+F91+F92</f>
        <v>0</v>
      </c>
      <c r="G86" s="7">
        <f>G87+G89+G91+G92</f>
        <v>0</v>
      </c>
      <c r="H86" s="7">
        <f>H87+H89+H91+H92</f>
        <v>0</v>
      </c>
      <c r="I86" s="49" t="e">
        <f t="shared" si="22"/>
        <v>#DIV/0!</v>
      </c>
      <c r="J86" s="28" t="e">
        <f t="shared" si="27"/>
        <v>#DIV/0!</v>
      </c>
      <c r="K86" s="50" t="e">
        <f t="shared" si="13"/>
        <v>#DIV/0!</v>
      </c>
    </row>
    <row r="87" spans="1:16" ht="36" customHeight="1">
      <c r="A87" s="96"/>
      <c r="B87" s="105"/>
      <c r="C87" s="18" t="s">
        <v>6</v>
      </c>
      <c r="D87" s="18">
        <f aca="true" t="shared" si="29" ref="D87:H88">D482+D489+D496+D517+D524</f>
        <v>0</v>
      </c>
      <c r="E87" s="18">
        <f t="shared" si="29"/>
        <v>0</v>
      </c>
      <c r="F87" s="18">
        <f t="shared" si="29"/>
        <v>0</v>
      </c>
      <c r="G87" s="18">
        <f t="shared" si="29"/>
        <v>0</v>
      </c>
      <c r="H87" s="18">
        <f t="shared" si="29"/>
        <v>0</v>
      </c>
      <c r="I87" s="49" t="e">
        <f t="shared" si="22"/>
        <v>#DIV/0!</v>
      </c>
      <c r="J87" s="28" t="e">
        <f t="shared" si="27"/>
        <v>#DIV/0!</v>
      </c>
      <c r="K87" s="50" t="e">
        <f t="shared" si="13"/>
        <v>#DIV/0!</v>
      </c>
      <c r="L87" s="2"/>
      <c r="M87" s="2"/>
      <c r="N87" s="2"/>
      <c r="O87" s="2"/>
      <c r="P87" s="2"/>
    </row>
    <row r="88" spans="1:16" ht="72.75" customHeight="1">
      <c r="A88" s="96"/>
      <c r="B88" s="105"/>
      <c r="C88" s="29" t="s">
        <v>189</v>
      </c>
      <c r="D88" s="18">
        <f t="shared" si="29"/>
        <v>0</v>
      </c>
      <c r="E88" s="18">
        <f t="shared" si="29"/>
        <v>0</v>
      </c>
      <c r="F88" s="18">
        <f t="shared" si="29"/>
        <v>0</v>
      </c>
      <c r="G88" s="18">
        <f t="shared" si="29"/>
        <v>0</v>
      </c>
      <c r="H88" s="18">
        <f t="shared" si="29"/>
        <v>0</v>
      </c>
      <c r="I88" s="49" t="e">
        <f t="shared" si="22"/>
        <v>#DIV/0!</v>
      </c>
      <c r="J88" s="28" t="e">
        <f t="shared" si="27"/>
        <v>#DIV/0!</v>
      </c>
      <c r="K88" s="50" t="e">
        <f t="shared" si="13"/>
        <v>#DIV/0!</v>
      </c>
      <c r="L88" s="2"/>
      <c r="M88" s="2"/>
      <c r="N88" s="2"/>
      <c r="O88" s="2"/>
      <c r="P88" s="2"/>
    </row>
    <row r="89" spans="1:11" ht="56.25">
      <c r="A89" s="96"/>
      <c r="B89" s="105"/>
      <c r="C89" s="18" t="s">
        <v>7</v>
      </c>
      <c r="D89" s="18">
        <f>D484+D491+D498+D519+D526</f>
        <v>0</v>
      </c>
      <c r="E89" s="18">
        <v>0</v>
      </c>
      <c r="F89" s="18">
        <f aca="true" t="shared" si="30" ref="F89:H90">F484+F491+F498+F519+F526</f>
        <v>0</v>
      </c>
      <c r="G89" s="18">
        <f t="shared" si="30"/>
        <v>0</v>
      </c>
      <c r="H89" s="18">
        <f t="shared" si="30"/>
        <v>0</v>
      </c>
      <c r="I89" s="49" t="e">
        <f t="shared" si="22"/>
        <v>#DIV/0!</v>
      </c>
      <c r="J89" s="28" t="e">
        <f t="shared" si="27"/>
        <v>#DIV/0!</v>
      </c>
      <c r="K89" s="50" t="e">
        <f t="shared" si="13"/>
        <v>#DIV/0!</v>
      </c>
    </row>
    <row r="90" spans="1:11" ht="96" customHeight="1">
      <c r="A90" s="96"/>
      <c r="B90" s="105"/>
      <c r="C90" s="29" t="s">
        <v>190</v>
      </c>
      <c r="D90" s="18">
        <f>D485+D492+D499+D520+D527</f>
        <v>0</v>
      </c>
      <c r="E90" s="18">
        <f>E485+E492+E499+E520+E527</f>
        <v>0</v>
      </c>
      <c r="F90" s="18">
        <f>F485+F492+F499+F520+F527</f>
        <v>0</v>
      </c>
      <c r="G90" s="18">
        <f t="shared" si="30"/>
        <v>0</v>
      </c>
      <c r="H90" s="18">
        <f t="shared" si="30"/>
        <v>0</v>
      </c>
      <c r="I90" s="49" t="e">
        <f t="shared" si="22"/>
        <v>#DIV/0!</v>
      </c>
      <c r="J90" s="28" t="e">
        <f t="shared" si="27"/>
        <v>#DIV/0!</v>
      </c>
      <c r="K90" s="50" t="e">
        <f t="shared" si="13"/>
        <v>#DIV/0!</v>
      </c>
    </row>
    <row r="91" spans="1:11" ht="39" customHeight="1">
      <c r="A91" s="96"/>
      <c r="B91" s="105"/>
      <c r="C91" s="18" t="s">
        <v>8</v>
      </c>
      <c r="D91" s="18">
        <f aca="true" t="shared" si="31" ref="D91:G92">D486+D493+D500+D521+D528</f>
        <v>0</v>
      </c>
      <c r="E91" s="18">
        <f t="shared" si="31"/>
        <v>0</v>
      </c>
      <c r="F91" s="18">
        <f t="shared" si="31"/>
        <v>0</v>
      </c>
      <c r="G91" s="18">
        <f t="shared" si="31"/>
        <v>0</v>
      </c>
      <c r="H91" s="18">
        <f>H486+H493+H500+H521+H528</f>
        <v>0</v>
      </c>
      <c r="I91" s="49" t="e">
        <f t="shared" si="22"/>
        <v>#DIV/0!</v>
      </c>
      <c r="J91" s="28" t="e">
        <f t="shared" si="27"/>
        <v>#DIV/0!</v>
      </c>
      <c r="K91" s="50" t="e">
        <f t="shared" si="13"/>
        <v>#DIV/0!</v>
      </c>
    </row>
    <row r="92" spans="1:11" ht="56.25">
      <c r="A92" s="96"/>
      <c r="B92" s="106"/>
      <c r="C92" s="18" t="s">
        <v>9</v>
      </c>
      <c r="D92" s="18">
        <f t="shared" si="31"/>
        <v>0</v>
      </c>
      <c r="E92" s="18">
        <f t="shared" si="31"/>
        <v>0</v>
      </c>
      <c r="F92" s="18">
        <f t="shared" si="31"/>
        <v>0</v>
      </c>
      <c r="G92" s="18">
        <f t="shared" si="31"/>
        <v>0</v>
      </c>
      <c r="H92" s="18">
        <f>H487+H494+H501+H522+H529</f>
        <v>0</v>
      </c>
      <c r="I92" s="49" t="e">
        <f t="shared" si="22"/>
        <v>#DIV/0!</v>
      </c>
      <c r="J92" s="28" t="e">
        <f t="shared" si="27"/>
        <v>#DIV/0!</v>
      </c>
      <c r="K92" s="50" t="e">
        <f t="shared" si="13"/>
        <v>#DIV/0!</v>
      </c>
    </row>
    <row r="93" spans="1:11" ht="18.75" customHeight="1">
      <c r="A93" s="96"/>
      <c r="B93" s="101" t="s">
        <v>204</v>
      </c>
      <c r="C93" s="46" t="s">
        <v>16</v>
      </c>
      <c r="D93" s="7">
        <f>D94+D96+D98+D99</f>
        <v>0</v>
      </c>
      <c r="E93" s="7">
        <f>E94+E96+E98+E99</f>
        <v>0</v>
      </c>
      <c r="F93" s="7">
        <f>F94+F96+F98+F99</f>
        <v>0</v>
      </c>
      <c r="G93" s="7">
        <f>G94+G96+G98+G99</f>
        <v>0</v>
      </c>
      <c r="H93" s="7">
        <f>H94+H96+H98+H99</f>
        <v>0</v>
      </c>
      <c r="I93" s="49" t="e">
        <f t="shared" si="22"/>
        <v>#DIV/0!</v>
      </c>
      <c r="J93" s="28" t="e">
        <f t="shared" si="27"/>
        <v>#DIV/0!</v>
      </c>
      <c r="K93" s="50" t="e">
        <f t="shared" si="13"/>
        <v>#DIV/0!</v>
      </c>
    </row>
    <row r="94" spans="1:11" ht="37.5">
      <c r="A94" s="96"/>
      <c r="B94" s="102"/>
      <c r="C94" s="18" t="s">
        <v>6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49" t="e">
        <f t="shared" si="22"/>
        <v>#DIV/0!</v>
      </c>
      <c r="J94" s="28" t="e">
        <f t="shared" si="27"/>
        <v>#DIV/0!</v>
      </c>
      <c r="K94" s="50" t="e">
        <f t="shared" si="13"/>
        <v>#DIV/0!</v>
      </c>
    </row>
    <row r="95" spans="1:11" ht="75">
      <c r="A95" s="96"/>
      <c r="B95" s="102"/>
      <c r="C95" s="29" t="s">
        <v>189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49" t="e">
        <f t="shared" si="22"/>
        <v>#DIV/0!</v>
      </c>
      <c r="J95" s="28" t="e">
        <f t="shared" si="27"/>
        <v>#DIV/0!</v>
      </c>
      <c r="K95" s="50" t="e">
        <f t="shared" si="13"/>
        <v>#DIV/0!</v>
      </c>
    </row>
    <row r="96" spans="1:11" ht="56.25">
      <c r="A96" s="96"/>
      <c r="B96" s="102"/>
      <c r="C96" s="18" t="s">
        <v>7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49" t="e">
        <f t="shared" si="22"/>
        <v>#DIV/0!</v>
      </c>
      <c r="J96" s="28" t="e">
        <f t="shared" si="27"/>
        <v>#DIV/0!</v>
      </c>
      <c r="K96" s="50" t="e">
        <f t="shared" si="13"/>
        <v>#DIV/0!</v>
      </c>
    </row>
    <row r="97" spans="1:11" ht="93.75">
      <c r="A97" s="96"/>
      <c r="B97" s="102"/>
      <c r="C97" s="29" t="s">
        <v>190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49" t="e">
        <f t="shared" si="22"/>
        <v>#DIV/0!</v>
      </c>
      <c r="J97" s="28" t="e">
        <f t="shared" si="27"/>
        <v>#DIV/0!</v>
      </c>
      <c r="K97" s="50" t="e">
        <f t="shared" si="13"/>
        <v>#DIV/0!</v>
      </c>
    </row>
    <row r="98" spans="1:11" ht="56.25">
      <c r="A98" s="96"/>
      <c r="B98" s="102"/>
      <c r="C98" s="18" t="s">
        <v>8</v>
      </c>
      <c r="D98" s="18">
        <f>D507</f>
        <v>0</v>
      </c>
      <c r="E98" s="18">
        <v>0</v>
      </c>
      <c r="F98" s="18">
        <f>F493+F500+F507+F528+F535</f>
        <v>0</v>
      </c>
      <c r="G98" s="18">
        <f>G507</f>
        <v>0</v>
      </c>
      <c r="H98" s="18">
        <f>H493+H500+H507+H528+H535</f>
        <v>0</v>
      </c>
      <c r="I98" s="49" t="e">
        <f t="shared" si="22"/>
        <v>#DIV/0!</v>
      </c>
      <c r="J98" s="28" t="e">
        <f t="shared" si="27"/>
        <v>#DIV/0!</v>
      </c>
      <c r="K98" s="50" t="e">
        <f t="shared" si="13"/>
        <v>#DIV/0!</v>
      </c>
    </row>
    <row r="99" spans="1:11" ht="56.25">
      <c r="A99" s="96"/>
      <c r="B99" s="103"/>
      <c r="C99" s="18" t="s">
        <v>9</v>
      </c>
      <c r="D99" s="18">
        <v>0</v>
      </c>
      <c r="E99" s="18">
        <v>0</v>
      </c>
      <c r="F99" s="18">
        <f>F494+F501+F508+F529+F536</f>
        <v>0</v>
      </c>
      <c r="G99" s="18">
        <f>G494+G501+G508+G529+G536</f>
        <v>0</v>
      </c>
      <c r="H99" s="18">
        <f>H494+H501+H508+H529+H536</f>
        <v>0</v>
      </c>
      <c r="I99" s="49" t="e">
        <f t="shared" si="22"/>
        <v>#DIV/0!</v>
      </c>
      <c r="J99" s="28" t="e">
        <f t="shared" si="27"/>
        <v>#DIV/0!</v>
      </c>
      <c r="K99" s="50" t="e">
        <f t="shared" si="13"/>
        <v>#DIV/0!</v>
      </c>
    </row>
    <row r="100" spans="1:11" ht="18.75" customHeight="1">
      <c r="A100" s="96"/>
      <c r="B100" s="101" t="s">
        <v>205</v>
      </c>
      <c r="C100" s="46" t="s">
        <v>16</v>
      </c>
      <c r="D100" s="7">
        <f>D101+D103+D105+D106</f>
        <v>0</v>
      </c>
      <c r="E100" s="7">
        <f>E101+E103+E105+E106</f>
        <v>0</v>
      </c>
      <c r="F100" s="7">
        <f>F101+F103+F105+F106</f>
        <v>0</v>
      </c>
      <c r="G100" s="7">
        <f>G101+G103+G105+G106</f>
        <v>0</v>
      </c>
      <c r="H100" s="7">
        <f>H101+H103+H105+H106</f>
        <v>0</v>
      </c>
      <c r="I100" s="49" t="e">
        <f t="shared" si="22"/>
        <v>#DIV/0!</v>
      </c>
      <c r="J100" s="28" t="e">
        <f t="shared" si="27"/>
        <v>#DIV/0!</v>
      </c>
      <c r="K100" s="50" t="e">
        <f t="shared" si="13"/>
        <v>#DIV/0!</v>
      </c>
    </row>
    <row r="101" spans="1:11" ht="37.5">
      <c r="A101" s="96"/>
      <c r="B101" s="102"/>
      <c r="C101" s="18" t="s">
        <v>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49" t="e">
        <f t="shared" si="22"/>
        <v>#DIV/0!</v>
      </c>
      <c r="J101" s="28" t="e">
        <f t="shared" si="27"/>
        <v>#DIV/0!</v>
      </c>
      <c r="K101" s="50" t="e">
        <f aca="true" t="shared" si="32" ref="K101:K150">H101/F101*100</f>
        <v>#DIV/0!</v>
      </c>
    </row>
    <row r="102" spans="1:11" ht="75">
      <c r="A102" s="96"/>
      <c r="B102" s="102"/>
      <c r="C102" s="29" t="s">
        <v>189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49" t="e">
        <f t="shared" si="22"/>
        <v>#DIV/0!</v>
      </c>
      <c r="J102" s="28" t="e">
        <f t="shared" si="27"/>
        <v>#DIV/0!</v>
      </c>
      <c r="K102" s="50" t="e">
        <f t="shared" si="32"/>
        <v>#DIV/0!</v>
      </c>
    </row>
    <row r="103" spans="1:11" ht="56.25">
      <c r="A103" s="96"/>
      <c r="B103" s="102"/>
      <c r="C103" s="18" t="s">
        <v>7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49" t="e">
        <f t="shared" si="22"/>
        <v>#DIV/0!</v>
      </c>
      <c r="J103" s="28" t="e">
        <f t="shared" si="27"/>
        <v>#DIV/0!</v>
      </c>
      <c r="K103" s="50" t="e">
        <f t="shared" si="32"/>
        <v>#DIV/0!</v>
      </c>
    </row>
    <row r="104" spans="1:11" ht="93.75">
      <c r="A104" s="96"/>
      <c r="B104" s="102"/>
      <c r="C104" s="29" t="s">
        <v>190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49" t="e">
        <f t="shared" si="22"/>
        <v>#DIV/0!</v>
      </c>
      <c r="J104" s="28" t="e">
        <f t="shared" si="27"/>
        <v>#DIV/0!</v>
      </c>
      <c r="K104" s="50" t="e">
        <f t="shared" si="32"/>
        <v>#DIV/0!</v>
      </c>
    </row>
    <row r="105" spans="1:11" ht="56.25">
      <c r="A105" s="96"/>
      <c r="B105" s="102"/>
      <c r="C105" s="18" t="s">
        <v>8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49" t="e">
        <f t="shared" si="22"/>
        <v>#DIV/0!</v>
      </c>
      <c r="J105" s="28" t="e">
        <f t="shared" si="27"/>
        <v>#DIV/0!</v>
      </c>
      <c r="K105" s="50" t="e">
        <f t="shared" si="32"/>
        <v>#DIV/0!</v>
      </c>
    </row>
    <row r="106" spans="1:11" ht="56.25">
      <c r="A106" s="97"/>
      <c r="B106" s="103"/>
      <c r="C106" s="18" t="s">
        <v>9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49" t="e">
        <f t="shared" si="22"/>
        <v>#DIV/0!</v>
      </c>
      <c r="J106" s="28" t="e">
        <f t="shared" si="27"/>
        <v>#DIV/0!</v>
      </c>
      <c r="K106" s="50" t="e">
        <f t="shared" si="32"/>
        <v>#DIV/0!</v>
      </c>
    </row>
    <row r="107" spans="1:11" ht="33.75" customHeight="1">
      <c r="A107" s="124" t="s">
        <v>19</v>
      </c>
      <c r="B107" s="104" t="s">
        <v>11</v>
      </c>
      <c r="C107" s="7" t="s">
        <v>5</v>
      </c>
      <c r="D107" s="47">
        <f>D108+D110+D112+D113</f>
        <v>499</v>
      </c>
      <c r="E107" s="47">
        <f>E108+E110+E112+E113</f>
        <v>499</v>
      </c>
      <c r="F107" s="47">
        <f>F108+F110+F112+F113</f>
        <v>499</v>
      </c>
      <c r="G107" s="47">
        <f>G108+G110+G112+G113</f>
        <v>49.99999999999999</v>
      </c>
      <c r="H107" s="47">
        <f>H108+H110+H112+H113</f>
        <v>49.99999999999999</v>
      </c>
      <c r="I107" s="49">
        <f t="shared" si="22"/>
        <v>10.020040080160319</v>
      </c>
      <c r="J107" s="28">
        <f t="shared" si="27"/>
        <v>10.020040080160319</v>
      </c>
      <c r="K107" s="50">
        <f t="shared" si="32"/>
        <v>10.020040080160319</v>
      </c>
    </row>
    <row r="108" spans="1:11" ht="35.25" customHeight="1">
      <c r="A108" s="125"/>
      <c r="B108" s="105"/>
      <c r="C108" s="18" t="s">
        <v>6</v>
      </c>
      <c r="D108" s="18">
        <f>D115+D122+D129+D136+D143+D150+D157</f>
        <v>499</v>
      </c>
      <c r="E108" s="18">
        <f>E115+E122+E129+E136+E143+E150+E157</f>
        <v>499</v>
      </c>
      <c r="F108" s="18">
        <f>F115+F122+F129+F136+F143+F150+F157</f>
        <v>499</v>
      </c>
      <c r="G108" s="18">
        <f>G115+G122+G129+G136+G143+G150+G157</f>
        <v>49.99999999999999</v>
      </c>
      <c r="H108" s="18">
        <f>H115+H122+H129+H136+H143+H150+H157</f>
        <v>49.99999999999999</v>
      </c>
      <c r="I108" s="49">
        <f t="shared" si="22"/>
        <v>10.020040080160319</v>
      </c>
      <c r="J108" s="28">
        <f t="shared" si="27"/>
        <v>10.020040080160319</v>
      </c>
      <c r="K108" s="50">
        <f t="shared" si="32"/>
        <v>10.020040080160319</v>
      </c>
    </row>
    <row r="109" spans="1:11" ht="80.25" customHeight="1">
      <c r="A109" s="125"/>
      <c r="B109" s="105"/>
      <c r="C109" s="29" t="s">
        <v>189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49" t="e">
        <f t="shared" si="22"/>
        <v>#DIV/0!</v>
      </c>
      <c r="J109" s="28" t="e">
        <f t="shared" si="27"/>
        <v>#DIV/0!</v>
      </c>
      <c r="K109" s="50" t="e">
        <f t="shared" si="32"/>
        <v>#DIV/0!</v>
      </c>
    </row>
    <row r="110" spans="1:11" ht="56.25">
      <c r="A110" s="125"/>
      <c r="B110" s="105"/>
      <c r="C110" s="18" t="s">
        <v>7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49" t="e">
        <f t="shared" si="22"/>
        <v>#DIV/0!</v>
      </c>
      <c r="J110" s="28" t="e">
        <f t="shared" si="27"/>
        <v>#DIV/0!</v>
      </c>
      <c r="K110" s="50" t="e">
        <f t="shared" si="32"/>
        <v>#DIV/0!</v>
      </c>
    </row>
    <row r="111" spans="1:11" ht="100.5" customHeight="1">
      <c r="A111" s="125"/>
      <c r="B111" s="105"/>
      <c r="C111" s="29" t="s">
        <v>190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49" t="e">
        <f t="shared" si="22"/>
        <v>#DIV/0!</v>
      </c>
      <c r="J111" s="28" t="e">
        <f t="shared" si="27"/>
        <v>#DIV/0!</v>
      </c>
      <c r="K111" s="50" t="e">
        <f t="shared" si="32"/>
        <v>#DIV/0!</v>
      </c>
    </row>
    <row r="112" spans="1:11" ht="45.75" customHeight="1">
      <c r="A112" s="125"/>
      <c r="B112" s="105"/>
      <c r="C112" s="18" t="s">
        <v>8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49" t="e">
        <f t="shared" si="22"/>
        <v>#DIV/0!</v>
      </c>
      <c r="J112" s="28" t="e">
        <f t="shared" si="27"/>
        <v>#DIV/0!</v>
      </c>
      <c r="K112" s="50" t="e">
        <f t="shared" si="32"/>
        <v>#DIV/0!</v>
      </c>
    </row>
    <row r="113" spans="1:11" ht="56.25">
      <c r="A113" s="126"/>
      <c r="B113" s="106"/>
      <c r="C113" s="18" t="s">
        <v>9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49" t="e">
        <f t="shared" si="22"/>
        <v>#DIV/0!</v>
      </c>
      <c r="J113" s="28" t="e">
        <f t="shared" si="27"/>
        <v>#DIV/0!</v>
      </c>
      <c r="K113" s="50" t="e">
        <f t="shared" si="32"/>
        <v>#DIV/0!</v>
      </c>
    </row>
    <row r="114" spans="1:11" ht="27.75" customHeight="1">
      <c r="A114" s="107" t="s">
        <v>21</v>
      </c>
      <c r="B114" s="104" t="s">
        <v>11</v>
      </c>
      <c r="C114" s="7" t="s">
        <v>5</v>
      </c>
      <c r="D114" s="7">
        <f>D115+D117+D119+D120</f>
        <v>100</v>
      </c>
      <c r="E114" s="7">
        <f>E115+E117+E119+E120</f>
        <v>100</v>
      </c>
      <c r="F114" s="7">
        <f>F115+F117+F119+F120</f>
        <v>100</v>
      </c>
      <c r="G114" s="7">
        <f>G115+G117+G119+G120</f>
        <v>0</v>
      </c>
      <c r="H114" s="7">
        <f>H115+H117+H119+H120</f>
        <v>0</v>
      </c>
      <c r="I114" s="49">
        <f t="shared" si="22"/>
        <v>0</v>
      </c>
      <c r="J114" s="28">
        <f t="shared" si="27"/>
        <v>0</v>
      </c>
      <c r="K114" s="50">
        <f t="shared" si="32"/>
        <v>0</v>
      </c>
    </row>
    <row r="115" spans="1:11" ht="27.75" customHeight="1">
      <c r="A115" s="108"/>
      <c r="B115" s="105"/>
      <c r="C115" s="18" t="s">
        <v>6</v>
      </c>
      <c r="D115" s="18">
        <v>100</v>
      </c>
      <c r="E115" s="18">
        <v>100</v>
      </c>
      <c r="F115" s="18">
        <v>100</v>
      </c>
      <c r="G115" s="18">
        <v>0</v>
      </c>
      <c r="H115" s="18">
        <v>0</v>
      </c>
      <c r="I115" s="49">
        <f t="shared" si="22"/>
        <v>0</v>
      </c>
      <c r="J115" s="28">
        <f t="shared" si="27"/>
        <v>0</v>
      </c>
      <c r="K115" s="50">
        <f t="shared" si="32"/>
        <v>0</v>
      </c>
    </row>
    <row r="116" spans="1:11" ht="73.5" customHeight="1">
      <c r="A116" s="108"/>
      <c r="B116" s="105"/>
      <c r="C116" s="29" t="s">
        <v>189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49" t="e">
        <f t="shared" si="22"/>
        <v>#DIV/0!</v>
      </c>
      <c r="J116" s="28" t="e">
        <f t="shared" si="27"/>
        <v>#DIV/0!</v>
      </c>
      <c r="K116" s="50" t="e">
        <f t="shared" si="32"/>
        <v>#DIV/0!</v>
      </c>
    </row>
    <row r="117" spans="1:11" ht="57" customHeight="1">
      <c r="A117" s="108"/>
      <c r="B117" s="105"/>
      <c r="C117" s="18" t="s">
        <v>7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49" t="e">
        <f t="shared" si="22"/>
        <v>#DIV/0!</v>
      </c>
      <c r="J117" s="28" t="e">
        <f t="shared" si="27"/>
        <v>#DIV/0!</v>
      </c>
      <c r="K117" s="50" t="e">
        <f t="shared" si="32"/>
        <v>#DIV/0!</v>
      </c>
    </row>
    <row r="118" spans="1:11" ht="99.75" customHeight="1">
      <c r="A118" s="108"/>
      <c r="B118" s="105"/>
      <c r="C118" s="29" t="s">
        <v>190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49" t="e">
        <f t="shared" si="22"/>
        <v>#DIV/0!</v>
      </c>
      <c r="J118" s="28" t="e">
        <f t="shared" si="27"/>
        <v>#DIV/0!</v>
      </c>
      <c r="K118" s="50" t="e">
        <f t="shared" si="32"/>
        <v>#DIV/0!</v>
      </c>
    </row>
    <row r="119" spans="1:11" ht="41.25" customHeight="1">
      <c r="A119" s="108"/>
      <c r="B119" s="105"/>
      <c r="C119" s="18" t="s">
        <v>8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49" t="e">
        <f t="shared" si="22"/>
        <v>#DIV/0!</v>
      </c>
      <c r="J119" s="28" t="e">
        <f t="shared" si="27"/>
        <v>#DIV/0!</v>
      </c>
      <c r="K119" s="50" t="e">
        <f t="shared" si="32"/>
        <v>#DIV/0!</v>
      </c>
    </row>
    <row r="120" spans="1:11" ht="56.25">
      <c r="A120" s="109"/>
      <c r="B120" s="106"/>
      <c r="C120" s="18" t="s">
        <v>9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49" t="e">
        <f t="shared" si="22"/>
        <v>#DIV/0!</v>
      </c>
      <c r="J120" s="28" t="e">
        <f t="shared" si="27"/>
        <v>#DIV/0!</v>
      </c>
      <c r="K120" s="50" t="e">
        <f t="shared" si="32"/>
        <v>#DIV/0!</v>
      </c>
    </row>
    <row r="121" spans="1:11" ht="30" customHeight="1">
      <c r="A121" s="107" t="s">
        <v>23</v>
      </c>
      <c r="B121" s="104" t="s">
        <v>11</v>
      </c>
      <c r="C121" s="7" t="s">
        <v>5</v>
      </c>
      <c r="D121" s="7">
        <f>D122+D124+D126+D127</f>
        <v>40</v>
      </c>
      <c r="E121" s="7">
        <f>E122+E124+E126+E127</f>
        <v>40</v>
      </c>
      <c r="F121" s="7">
        <f>F122+F124+F126+F127</f>
        <v>40</v>
      </c>
      <c r="G121" s="7">
        <f>G122+G124+G126+G127</f>
        <v>0</v>
      </c>
      <c r="H121" s="7">
        <f>H122+H124+H126+H127</f>
        <v>0</v>
      </c>
      <c r="I121" s="49">
        <f t="shared" si="22"/>
        <v>0</v>
      </c>
      <c r="J121" s="28">
        <f t="shared" si="27"/>
        <v>0</v>
      </c>
      <c r="K121" s="50">
        <f t="shared" si="32"/>
        <v>0</v>
      </c>
    </row>
    <row r="122" spans="1:11" ht="32.25" customHeight="1">
      <c r="A122" s="108"/>
      <c r="B122" s="105"/>
      <c r="C122" s="18" t="s">
        <v>6</v>
      </c>
      <c r="D122" s="18">
        <v>40</v>
      </c>
      <c r="E122" s="18">
        <v>40</v>
      </c>
      <c r="F122" s="18">
        <v>40</v>
      </c>
      <c r="G122" s="18">
        <v>0</v>
      </c>
      <c r="H122" s="18">
        <v>0</v>
      </c>
      <c r="I122" s="49">
        <f t="shared" si="22"/>
        <v>0</v>
      </c>
      <c r="J122" s="28">
        <f t="shared" si="27"/>
        <v>0</v>
      </c>
      <c r="K122" s="50">
        <f t="shared" si="32"/>
        <v>0</v>
      </c>
    </row>
    <row r="123" spans="1:11" ht="78" customHeight="1">
      <c r="A123" s="108"/>
      <c r="B123" s="105"/>
      <c r="C123" s="29" t="s">
        <v>189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49" t="e">
        <f t="shared" si="22"/>
        <v>#DIV/0!</v>
      </c>
      <c r="J123" s="28" t="e">
        <f t="shared" si="27"/>
        <v>#DIV/0!</v>
      </c>
      <c r="K123" s="50" t="e">
        <f t="shared" si="32"/>
        <v>#DIV/0!</v>
      </c>
    </row>
    <row r="124" spans="1:11" ht="56.25">
      <c r="A124" s="108"/>
      <c r="B124" s="105"/>
      <c r="C124" s="18" t="s">
        <v>7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49" t="e">
        <f t="shared" si="22"/>
        <v>#DIV/0!</v>
      </c>
      <c r="J124" s="28" t="e">
        <f t="shared" si="27"/>
        <v>#DIV/0!</v>
      </c>
      <c r="K124" s="50" t="e">
        <f t="shared" si="32"/>
        <v>#DIV/0!</v>
      </c>
    </row>
    <row r="125" spans="1:11" ht="96.75" customHeight="1">
      <c r="A125" s="108"/>
      <c r="B125" s="105"/>
      <c r="C125" s="29" t="s">
        <v>190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49" t="e">
        <f t="shared" si="22"/>
        <v>#DIV/0!</v>
      </c>
      <c r="J125" s="28" t="e">
        <f t="shared" si="27"/>
        <v>#DIV/0!</v>
      </c>
      <c r="K125" s="50" t="e">
        <f t="shared" si="32"/>
        <v>#DIV/0!</v>
      </c>
    </row>
    <row r="126" spans="1:11" ht="46.5" customHeight="1">
      <c r="A126" s="108"/>
      <c r="B126" s="105"/>
      <c r="C126" s="18" t="s">
        <v>8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49" t="e">
        <f t="shared" si="22"/>
        <v>#DIV/0!</v>
      </c>
      <c r="J126" s="28" t="e">
        <f t="shared" si="27"/>
        <v>#DIV/0!</v>
      </c>
      <c r="K126" s="50" t="e">
        <f t="shared" si="32"/>
        <v>#DIV/0!</v>
      </c>
    </row>
    <row r="127" spans="1:11" ht="56.25">
      <c r="A127" s="109"/>
      <c r="B127" s="106"/>
      <c r="C127" s="18" t="s">
        <v>9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49" t="e">
        <f t="shared" si="22"/>
        <v>#DIV/0!</v>
      </c>
      <c r="J127" s="28" t="e">
        <f t="shared" si="27"/>
        <v>#DIV/0!</v>
      </c>
      <c r="K127" s="50" t="e">
        <f t="shared" si="32"/>
        <v>#DIV/0!</v>
      </c>
    </row>
    <row r="128" spans="1:11" ht="27.75" customHeight="1">
      <c r="A128" s="107" t="s">
        <v>25</v>
      </c>
      <c r="B128" s="104" t="s">
        <v>11</v>
      </c>
      <c r="C128" s="7" t="s">
        <v>5</v>
      </c>
      <c r="D128" s="7">
        <f>D129+D131+D133+D134</f>
        <v>180</v>
      </c>
      <c r="E128" s="7">
        <f>E129+E131+E133+E134</f>
        <v>180</v>
      </c>
      <c r="F128" s="7">
        <f>F129+F131+F133+F134</f>
        <v>180</v>
      </c>
      <c r="G128" s="7">
        <f>G129+G131+G133+G134</f>
        <v>16.2</v>
      </c>
      <c r="H128" s="7">
        <f>H129+H131+H133+H134</f>
        <v>16.2</v>
      </c>
      <c r="I128" s="49">
        <f t="shared" si="22"/>
        <v>9</v>
      </c>
      <c r="J128" s="28">
        <f t="shared" si="27"/>
        <v>9</v>
      </c>
      <c r="K128" s="50">
        <f t="shared" si="32"/>
        <v>9</v>
      </c>
    </row>
    <row r="129" spans="1:11" ht="30" customHeight="1">
      <c r="A129" s="108"/>
      <c r="B129" s="105"/>
      <c r="C129" s="18" t="s">
        <v>6</v>
      </c>
      <c r="D129" s="18">
        <v>180</v>
      </c>
      <c r="E129" s="18">
        <v>180</v>
      </c>
      <c r="F129" s="18">
        <v>180</v>
      </c>
      <c r="G129" s="18">
        <v>16.2</v>
      </c>
      <c r="H129" s="18">
        <v>16.2</v>
      </c>
      <c r="I129" s="49">
        <f aca="true" t="shared" si="33" ref="I129:I192">H129/D129*100</f>
        <v>9</v>
      </c>
      <c r="J129" s="28">
        <f t="shared" si="27"/>
        <v>9</v>
      </c>
      <c r="K129" s="50">
        <f t="shared" si="32"/>
        <v>9</v>
      </c>
    </row>
    <row r="130" spans="1:11" ht="75.75" customHeight="1">
      <c r="A130" s="108"/>
      <c r="B130" s="105"/>
      <c r="C130" s="29" t="s">
        <v>189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49" t="e">
        <f t="shared" si="33"/>
        <v>#DIV/0!</v>
      </c>
      <c r="J130" s="28" t="e">
        <f t="shared" si="27"/>
        <v>#DIV/0!</v>
      </c>
      <c r="K130" s="50" t="e">
        <f t="shared" si="32"/>
        <v>#DIV/0!</v>
      </c>
    </row>
    <row r="131" spans="1:11" ht="56.25">
      <c r="A131" s="108"/>
      <c r="B131" s="105"/>
      <c r="C131" s="18" t="s">
        <v>7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49" t="e">
        <f t="shared" si="33"/>
        <v>#DIV/0!</v>
      </c>
      <c r="J131" s="28" t="e">
        <f t="shared" si="27"/>
        <v>#DIV/0!</v>
      </c>
      <c r="K131" s="50" t="e">
        <f t="shared" si="32"/>
        <v>#DIV/0!</v>
      </c>
    </row>
    <row r="132" spans="1:11" ht="98.25" customHeight="1">
      <c r="A132" s="108"/>
      <c r="B132" s="105"/>
      <c r="C132" s="29" t="s">
        <v>190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49" t="e">
        <f t="shared" si="33"/>
        <v>#DIV/0!</v>
      </c>
      <c r="J132" s="28" t="e">
        <f t="shared" si="27"/>
        <v>#DIV/0!</v>
      </c>
      <c r="K132" s="50" t="e">
        <f t="shared" si="32"/>
        <v>#DIV/0!</v>
      </c>
    </row>
    <row r="133" spans="1:11" ht="46.5" customHeight="1">
      <c r="A133" s="108"/>
      <c r="B133" s="105"/>
      <c r="C133" s="18" t="s">
        <v>8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49" t="e">
        <f t="shared" si="33"/>
        <v>#DIV/0!</v>
      </c>
      <c r="J133" s="28" t="e">
        <f t="shared" si="27"/>
        <v>#DIV/0!</v>
      </c>
      <c r="K133" s="50" t="e">
        <f t="shared" si="32"/>
        <v>#DIV/0!</v>
      </c>
    </row>
    <row r="134" spans="1:11" ht="56.25">
      <c r="A134" s="109"/>
      <c r="B134" s="106"/>
      <c r="C134" s="18" t="s">
        <v>9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49" t="e">
        <f t="shared" si="33"/>
        <v>#DIV/0!</v>
      </c>
      <c r="J134" s="28" t="e">
        <f t="shared" si="27"/>
        <v>#DIV/0!</v>
      </c>
      <c r="K134" s="50" t="e">
        <f t="shared" si="32"/>
        <v>#DIV/0!</v>
      </c>
    </row>
    <row r="135" spans="1:11" ht="26.25" customHeight="1">
      <c r="A135" s="107" t="s">
        <v>27</v>
      </c>
      <c r="B135" s="104" t="s">
        <v>11</v>
      </c>
      <c r="C135" s="7" t="s">
        <v>5</v>
      </c>
      <c r="D135" s="7">
        <f>D136+D138+D140+D141</f>
        <v>59</v>
      </c>
      <c r="E135" s="7">
        <f>E136+E138+E140+E141</f>
        <v>59</v>
      </c>
      <c r="F135" s="7">
        <f>F136+F138+F140+F141</f>
        <v>59</v>
      </c>
      <c r="G135" s="7">
        <f>G136+G138+G140+G141</f>
        <v>0</v>
      </c>
      <c r="H135" s="7">
        <f>H136+H138+H140+H141</f>
        <v>0</v>
      </c>
      <c r="I135" s="49">
        <f t="shared" si="33"/>
        <v>0</v>
      </c>
      <c r="J135" s="28">
        <f t="shared" si="27"/>
        <v>0</v>
      </c>
      <c r="K135" s="50">
        <f t="shared" si="32"/>
        <v>0</v>
      </c>
    </row>
    <row r="136" spans="1:11" ht="26.25" customHeight="1">
      <c r="A136" s="108"/>
      <c r="B136" s="105"/>
      <c r="C136" s="18" t="s">
        <v>6</v>
      </c>
      <c r="D136" s="18">
        <v>59</v>
      </c>
      <c r="E136" s="18">
        <v>59</v>
      </c>
      <c r="F136" s="18">
        <v>59</v>
      </c>
      <c r="G136" s="18">
        <v>0</v>
      </c>
      <c r="H136" s="18">
        <v>0</v>
      </c>
      <c r="I136" s="49">
        <f t="shared" si="33"/>
        <v>0</v>
      </c>
      <c r="J136" s="28">
        <f t="shared" si="27"/>
        <v>0</v>
      </c>
      <c r="K136" s="50">
        <f t="shared" si="32"/>
        <v>0</v>
      </c>
    </row>
    <row r="137" spans="1:11" ht="75.75" customHeight="1">
      <c r="A137" s="108"/>
      <c r="B137" s="105"/>
      <c r="C137" s="29" t="s">
        <v>189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49" t="e">
        <f t="shared" si="33"/>
        <v>#DIV/0!</v>
      </c>
      <c r="J137" s="28" t="e">
        <f t="shared" si="27"/>
        <v>#DIV/0!</v>
      </c>
      <c r="K137" s="50" t="e">
        <f t="shared" si="32"/>
        <v>#DIV/0!</v>
      </c>
    </row>
    <row r="138" spans="1:11" ht="56.25">
      <c r="A138" s="108"/>
      <c r="B138" s="105"/>
      <c r="C138" s="18" t="s">
        <v>7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49" t="e">
        <f t="shared" si="33"/>
        <v>#DIV/0!</v>
      </c>
      <c r="J138" s="28" t="e">
        <f t="shared" si="27"/>
        <v>#DIV/0!</v>
      </c>
      <c r="K138" s="50" t="e">
        <f t="shared" si="32"/>
        <v>#DIV/0!</v>
      </c>
    </row>
    <row r="139" spans="1:11" ht="75" customHeight="1">
      <c r="A139" s="108"/>
      <c r="B139" s="105"/>
      <c r="C139" s="29" t="s">
        <v>190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49" t="e">
        <f t="shared" si="33"/>
        <v>#DIV/0!</v>
      </c>
      <c r="J139" s="28" t="e">
        <f t="shared" si="27"/>
        <v>#DIV/0!</v>
      </c>
      <c r="K139" s="50" t="e">
        <f t="shared" si="32"/>
        <v>#DIV/0!</v>
      </c>
    </row>
    <row r="140" spans="1:11" ht="56.25">
      <c r="A140" s="108"/>
      <c r="B140" s="105"/>
      <c r="C140" s="18" t="s">
        <v>8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49" t="e">
        <f t="shared" si="33"/>
        <v>#DIV/0!</v>
      </c>
      <c r="J140" s="28" t="e">
        <f t="shared" si="27"/>
        <v>#DIV/0!</v>
      </c>
      <c r="K140" s="50" t="e">
        <f t="shared" si="32"/>
        <v>#DIV/0!</v>
      </c>
    </row>
    <row r="141" spans="1:11" ht="56.25">
      <c r="A141" s="109"/>
      <c r="B141" s="106"/>
      <c r="C141" s="18" t="s">
        <v>9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49" t="e">
        <f t="shared" si="33"/>
        <v>#DIV/0!</v>
      </c>
      <c r="J141" s="28" t="e">
        <f t="shared" si="27"/>
        <v>#DIV/0!</v>
      </c>
      <c r="K141" s="50" t="e">
        <f t="shared" si="32"/>
        <v>#DIV/0!</v>
      </c>
    </row>
    <row r="142" spans="1:11" ht="28.5" customHeight="1">
      <c r="A142" s="107" t="s">
        <v>194</v>
      </c>
      <c r="B142" s="104" t="s">
        <v>11</v>
      </c>
      <c r="C142" s="7" t="s">
        <v>5</v>
      </c>
      <c r="D142" s="7">
        <f>D143+D145+D147+D148</f>
        <v>70</v>
      </c>
      <c r="E142" s="7">
        <f>E143+E145+E147+E148</f>
        <v>70</v>
      </c>
      <c r="F142" s="7">
        <f>F143+F145+F147+F148</f>
        <v>70</v>
      </c>
      <c r="G142" s="7">
        <f>G143+G145+G147+G148</f>
        <v>18.9</v>
      </c>
      <c r="H142" s="7">
        <f>H143+H145+H147+H148</f>
        <v>18.9</v>
      </c>
      <c r="I142" s="49">
        <f t="shared" si="33"/>
        <v>26.999999999999996</v>
      </c>
      <c r="J142" s="28">
        <f t="shared" si="27"/>
        <v>26.999999999999996</v>
      </c>
      <c r="K142" s="50">
        <f t="shared" si="32"/>
        <v>26.999999999999996</v>
      </c>
    </row>
    <row r="143" spans="1:11" ht="32.25" customHeight="1">
      <c r="A143" s="108"/>
      <c r="B143" s="105"/>
      <c r="C143" s="18" t="s">
        <v>6</v>
      </c>
      <c r="D143" s="18">
        <v>70</v>
      </c>
      <c r="E143" s="18">
        <v>70</v>
      </c>
      <c r="F143" s="18">
        <v>70</v>
      </c>
      <c r="G143" s="18">
        <v>18.9</v>
      </c>
      <c r="H143" s="18">
        <v>18.9</v>
      </c>
      <c r="I143" s="49">
        <f t="shared" si="33"/>
        <v>26.999999999999996</v>
      </c>
      <c r="J143" s="28">
        <f aca="true" t="shared" si="34" ref="J143:J206">H143/E143*100</f>
        <v>26.999999999999996</v>
      </c>
      <c r="K143" s="50">
        <f t="shared" si="32"/>
        <v>26.999999999999996</v>
      </c>
    </row>
    <row r="144" spans="1:11" ht="77.25" customHeight="1">
      <c r="A144" s="108"/>
      <c r="B144" s="105"/>
      <c r="C144" s="29" t="s">
        <v>189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49" t="e">
        <f t="shared" si="33"/>
        <v>#DIV/0!</v>
      </c>
      <c r="J144" s="28" t="e">
        <f t="shared" si="34"/>
        <v>#DIV/0!</v>
      </c>
      <c r="K144" s="50" t="e">
        <f t="shared" si="32"/>
        <v>#DIV/0!</v>
      </c>
    </row>
    <row r="145" spans="1:11" ht="56.25">
      <c r="A145" s="108"/>
      <c r="B145" s="105"/>
      <c r="C145" s="18" t="s">
        <v>7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49" t="e">
        <f t="shared" si="33"/>
        <v>#DIV/0!</v>
      </c>
      <c r="J145" s="28" t="e">
        <f t="shared" si="34"/>
        <v>#DIV/0!</v>
      </c>
      <c r="K145" s="50" t="e">
        <f t="shared" si="32"/>
        <v>#DIV/0!</v>
      </c>
    </row>
    <row r="146" spans="1:11" ht="99.75" customHeight="1">
      <c r="A146" s="108"/>
      <c r="B146" s="105"/>
      <c r="C146" s="29" t="s">
        <v>190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49" t="e">
        <f t="shared" si="33"/>
        <v>#DIV/0!</v>
      </c>
      <c r="J146" s="28" t="e">
        <f t="shared" si="34"/>
        <v>#DIV/0!</v>
      </c>
      <c r="K146" s="50" t="e">
        <f t="shared" si="32"/>
        <v>#DIV/0!</v>
      </c>
    </row>
    <row r="147" spans="1:11" ht="56.25">
      <c r="A147" s="108"/>
      <c r="B147" s="105"/>
      <c r="C147" s="18" t="s">
        <v>8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49" t="e">
        <f t="shared" si="33"/>
        <v>#DIV/0!</v>
      </c>
      <c r="J147" s="28" t="e">
        <f t="shared" si="34"/>
        <v>#DIV/0!</v>
      </c>
      <c r="K147" s="50" t="e">
        <f t="shared" si="32"/>
        <v>#DIV/0!</v>
      </c>
    </row>
    <row r="148" spans="1:11" ht="56.25">
      <c r="A148" s="109"/>
      <c r="B148" s="106"/>
      <c r="C148" s="18" t="s">
        <v>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49" t="e">
        <f t="shared" si="33"/>
        <v>#DIV/0!</v>
      </c>
      <c r="J148" s="28" t="e">
        <f t="shared" si="34"/>
        <v>#DIV/0!</v>
      </c>
      <c r="K148" s="50" t="e">
        <f t="shared" si="32"/>
        <v>#DIV/0!</v>
      </c>
    </row>
    <row r="149" spans="1:11" ht="28.5" customHeight="1">
      <c r="A149" s="107" t="s">
        <v>195</v>
      </c>
      <c r="B149" s="104" t="s">
        <v>11</v>
      </c>
      <c r="C149" s="7" t="s">
        <v>5</v>
      </c>
      <c r="D149" s="7">
        <f>D150+D152+D154+D155</f>
        <v>50</v>
      </c>
      <c r="E149" s="7">
        <f>E150+E152+E154+E155</f>
        <v>50</v>
      </c>
      <c r="F149" s="7">
        <f>F150+F152+F154+F155</f>
        <v>50</v>
      </c>
      <c r="G149" s="7">
        <f>G150+G152+G154+G155</f>
        <v>14.9</v>
      </c>
      <c r="H149" s="7">
        <f>H150+H152+H154+H155</f>
        <v>14.9</v>
      </c>
      <c r="I149" s="49">
        <f t="shared" si="33"/>
        <v>29.799999999999997</v>
      </c>
      <c r="J149" s="28">
        <f t="shared" si="34"/>
        <v>29.799999999999997</v>
      </c>
      <c r="K149" s="50">
        <f t="shared" si="32"/>
        <v>29.799999999999997</v>
      </c>
    </row>
    <row r="150" spans="1:11" ht="27" customHeight="1">
      <c r="A150" s="108"/>
      <c r="B150" s="105"/>
      <c r="C150" s="18" t="s">
        <v>6</v>
      </c>
      <c r="D150" s="18">
        <v>50</v>
      </c>
      <c r="E150" s="18">
        <v>50</v>
      </c>
      <c r="F150" s="18">
        <v>50</v>
      </c>
      <c r="G150" s="18">
        <v>14.9</v>
      </c>
      <c r="H150" s="18">
        <v>14.9</v>
      </c>
      <c r="I150" s="49">
        <f t="shared" si="33"/>
        <v>29.799999999999997</v>
      </c>
      <c r="J150" s="28">
        <f t="shared" si="34"/>
        <v>29.799999999999997</v>
      </c>
      <c r="K150" s="50">
        <f t="shared" si="32"/>
        <v>29.799999999999997</v>
      </c>
    </row>
    <row r="151" spans="1:11" ht="81.75" customHeight="1">
      <c r="A151" s="108"/>
      <c r="B151" s="105"/>
      <c r="C151" s="29" t="s">
        <v>189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49" t="e">
        <f t="shared" si="33"/>
        <v>#DIV/0!</v>
      </c>
      <c r="J151" s="28" t="e">
        <f t="shared" si="34"/>
        <v>#DIV/0!</v>
      </c>
      <c r="K151" s="50" t="e">
        <f aca="true" t="shared" si="35" ref="K151:K214">H151/F151*100</f>
        <v>#DIV/0!</v>
      </c>
    </row>
    <row r="152" spans="1:11" ht="56.25">
      <c r="A152" s="108"/>
      <c r="B152" s="105"/>
      <c r="C152" s="18" t="s">
        <v>7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49" t="e">
        <f t="shared" si="33"/>
        <v>#DIV/0!</v>
      </c>
      <c r="J152" s="28" t="e">
        <f t="shared" si="34"/>
        <v>#DIV/0!</v>
      </c>
      <c r="K152" s="50" t="e">
        <f t="shared" si="35"/>
        <v>#DIV/0!</v>
      </c>
    </row>
    <row r="153" spans="1:11" ht="102" customHeight="1">
      <c r="A153" s="108"/>
      <c r="B153" s="105"/>
      <c r="C153" s="29" t="s">
        <v>190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49" t="e">
        <f t="shared" si="33"/>
        <v>#DIV/0!</v>
      </c>
      <c r="J153" s="28" t="e">
        <f t="shared" si="34"/>
        <v>#DIV/0!</v>
      </c>
      <c r="K153" s="50" t="e">
        <f t="shared" si="35"/>
        <v>#DIV/0!</v>
      </c>
    </row>
    <row r="154" spans="1:11" ht="56.25">
      <c r="A154" s="108"/>
      <c r="B154" s="105"/>
      <c r="C154" s="18" t="s">
        <v>8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49" t="e">
        <f t="shared" si="33"/>
        <v>#DIV/0!</v>
      </c>
      <c r="J154" s="28" t="e">
        <f t="shared" si="34"/>
        <v>#DIV/0!</v>
      </c>
      <c r="K154" s="50" t="e">
        <f t="shared" si="35"/>
        <v>#DIV/0!</v>
      </c>
    </row>
    <row r="155" spans="1:11" ht="69.75" customHeight="1">
      <c r="A155" s="109"/>
      <c r="B155" s="106"/>
      <c r="C155" s="18" t="s">
        <v>9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49" t="e">
        <f t="shared" si="33"/>
        <v>#DIV/0!</v>
      </c>
      <c r="J155" s="28" t="e">
        <f t="shared" si="34"/>
        <v>#DIV/0!</v>
      </c>
      <c r="K155" s="50" t="e">
        <f t="shared" si="35"/>
        <v>#DIV/0!</v>
      </c>
    </row>
    <row r="156" spans="1:11" ht="40.5" customHeight="1">
      <c r="A156" s="107" t="s">
        <v>229</v>
      </c>
      <c r="B156" s="104" t="s">
        <v>11</v>
      </c>
      <c r="C156" s="7" t="s">
        <v>5</v>
      </c>
      <c r="D156" s="7">
        <f>D157+D159+D161+D162</f>
        <v>0</v>
      </c>
      <c r="E156" s="7">
        <f>E157+E159+E161+E162</f>
        <v>0</v>
      </c>
      <c r="F156" s="7">
        <f>F157+F159+F161+F162</f>
        <v>0</v>
      </c>
      <c r="G156" s="7">
        <f>G157+G159+G161+G162</f>
        <v>0</v>
      </c>
      <c r="H156" s="7">
        <f>H157+H159+H161+H162</f>
        <v>0</v>
      </c>
      <c r="I156" s="49" t="e">
        <f t="shared" si="33"/>
        <v>#DIV/0!</v>
      </c>
      <c r="J156" s="28" t="e">
        <f t="shared" si="34"/>
        <v>#DIV/0!</v>
      </c>
      <c r="K156" s="50" t="e">
        <f t="shared" si="35"/>
        <v>#DIV/0!</v>
      </c>
    </row>
    <row r="157" spans="1:11" ht="39.75" customHeight="1">
      <c r="A157" s="108"/>
      <c r="B157" s="105"/>
      <c r="C157" s="18" t="s">
        <v>6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49" t="e">
        <f t="shared" si="33"/>
        <v>#DIV/0!</v>
      </c>
      <c r="J157" s="28" t="e">
        <f t="shared" si="34"/>
        <v>#DIV/0!</v>
      </c>
      <c r="K157" s="50" t="e">
        <f t="shared" si="35"/>
        <v>#DIV/0!</v>
      </c>
    </row>
    <row r="158" spans="1:11" ht="39.75" customHeight="1">
      <c r="A158" s="108"/>
      <c r="B158" s="105"/>
      <c r="C158" s="29" t="s">
        <v>189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49" t="e">
        <f t="shared" si="33"/>
        <v>#DIV/0!</v>
      </c>
      <c r="J158" s="28" t="e">
        <f t="shared" si="34"/>
        <v>#DIV/0!</v>
      </c>
      <c r="K158" s="50" t="e">
        <f t="shared" si="35"/>
        <v>#DIV/0!</v>
      </c>
    </row>
    <row r="159" spans="1:11" ht="35.25" customHeight="1">
      <c r="A159" s="108"/>
      <c r="B159" s="105"/>
      <c r="C159" s="18" t="s">
        <v>7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49" t="e">
        <f t="shared" si="33"/>
        <v>#DIV/0!</v>
      </c>
      <c r="J159" s="28" t="e">
        <f t="shared" si="34"/>
        <v>#DIV/0!</v>
      </c>
      <c r="K159" s="50" t="e">
        <f t="shared" si="35"/>
        <v>#DIV/0!</v>
      </c>
    </row>
    <row r="160" spans="1:11" ht="39.75" customHeight="1">
      <c r="A160" s="108"/>
      <c r="B160" s="105"/>
      <c r="C160" s="29" t="s">
        <v>190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49" t="e">
        <f t="shared" si="33"/>
        <v>#DIV/0!</v>
      </c>
      <c r="J160" s="28" t="e">
        <f t="shared" si="34"/>
        <v>#DIV/0!</v>
      </c>
      <c r="K160" s="50" t="e">
        <f t="shared" si="35"/>
        <v>#DIV/0!</v>
      </c>
    </row>
    <row r="161" spans="1:11" ht="42.75" customHeight="1">
      <c r="A161" s="108"/>
      <c r="B161" s="105"/>
      <c r="C161" s="18" t="s">
        <v>8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49" t="e">
        <f t="shared" si="33"/>
        <v>#DIV/0!</v>
      </c>
      <c r="J161" s="28" t="e">
        <f t="shared" si="34"/>
        <v>#DIV/0!</v>
      </c>
      <c r="K161" s="50" t="e">
        <f t="shared" si="35"/>
        <v>#DIV/0!</v>
      </c>
    </row>
    <row r="162" spans="1:11" ht="45" customHeight="1">
      <c r="A162" s="109"/>
      <c r="B162" s="106"/>
      <c r="C162" s="18" t="s">
        <v>9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49" t="e">
        <f t="shared" si="33"/>
        <v>#DIV/0!</v>
      </c>
      <c r="J162" s="28" t="e">
        <f t="shared" si="34"/>
        <v>#DIV/0!</v>
      </c>
      <c r="K162" s="50" t="e">
        <f t="shared" si="35"/>
        <v>#DIV/0!</v>
      </c>
    </row>
    <row r="163" spans="1:11" ht="30.75" customHeight="1">
      <c r="A163" s="124" t="s">
        <v>31</v>
      </c>
      <c r="B163" s="104" t="s">
        <v>11</v>
      </c>
      <c r="C163" s="7" t="s">
        <v>5</v>
      </c>
      <c r="D163" s="47">
        <f>D164+D166+D168+D169</f>
        <v>6339.3</v>
      </c>
      <c r="E163" s="47">
        <f>E164+E166+E168+E169</f>
        <v>14690.8</v>
      </c>
      <c r="F163" s="47">
        <f>F164+F166+F168+F169</f>
        <v>5229</v>
      </c>
      <c r="G163" s="47">
        <f>G164+G166+G168+G169</f>
        <v>4949.9</v>
      </c>
      <c r="H163" s="47">
        <f>H164+H166+H168+H169</f>
        <v>4949.9</v>
      </c>
      <c r="I163" s="49">
        <f t="shared" si="33"/>
        <v>78.08275361632987</v>
      </c>
      <c r="J163" s="28">
        <f t="shared" si="34"/>
        <v>33.69387643967653</v>
      </c>
      <c r="K163" s="50">
        <f t="shared" si="35"/>
        <v>94.66245936125453</v>
      </c>
    </row>
    <row r="164" spans="1:11" ht="37.5" customHeight="1">
      <c r="A164" s="125"/>
      <c r="B164" s="105"/>
      <c r="C164" s="18" t="s">
        <v>6</v>
      </c>
      <c r="D164" s="18">
        <f>D171+D178+D185+D192+D199+D206+D213+D220+D227</f>
        <v>6339.3</v>
      </c>
      <c r="E164" s="18">
        <f>E171+E178+E185+E192+E199+E206+E213+E220+E227</f>
        <v>14690.8</v>
      </c>
      <c r="F164" s="18">
        <f>F171+F178+F185+F192+F199+F206+F213+F220+F227</f>
        <v>5229</v>
      </c>
      <c r="G164" s="18">
        <f>G171+G178+G185+G192+G199+G206+G213+G220+G227</f>
        <v>4949.9</v>
      </c>
      <c r="H164" s="18">
        <f>H171+H178+H185+H192+H199+H206+H213+H220+H227</f>
        <v>4949.9</v>
      </c>
      <c r="I164" s="49">
        <f t="shared" si="33"/>
        <v>78.08275361632987</v>
      </c>
      <c r="J164" s="28">
        <f t="shared" si="34"/>
        <v>33.69387643967653</v>
      </c>
      <c r="K164" s="50">
        <f t="shared" si="35"/>
        <v>94.66245936125453</v>
      </c>
    </row>
    <row r="165" spans="1:11" ht="77.25" customHeight="1">
      <c r="A165" s="125"/>
      <c r="B165" s="105"/>
      <c r="C165" s="29" t="s">
        <v>189</v>
      </c>
      <c r="D165" s="18">
        <f>D172+D179+D186+D193+D200+D207+D214+D221+D228</f>
        <v>0</v>
      </c>
      <c r="E165" s="18">
        <f>E172+E179+E186+E193+E200+E207+E214+E221+E228</f>
        <v>0</v>
      </c>
      <c r="F165" s="18">
        <v>0</v>
      </c>
      <c r="G165" s="18">
        <v>0</v>
      </c>
      <c r="H165" s="18">
        <v>0</v>
      </c>
      <c r="I165" s="49" t="e">
        <f t="shared" si="33"/>
        <v>#DIV/0!</v>
      </c>
      <c r="J165" s="28" t="e">
        <f t="shared" si="34"/>
        <v>#DIV/0!</v>
      </c>
      <c r="K165" s="50" t="e">
        <f t="shared" si="35"/>
        <v>#DIV/0!</v>
      </c>
    </row>
    <row r="166" spans="1:11" ht="56.25">
      <c r="A166" s="125"/>
      <c r="B166" s="105"/>
      <c r="C166" s="18" t="s">
        <v>7</v>
      </c>
      <c r="D166" s="18">
        <f>D173+D180+D187+D194+D201+D208+D215+D222+D229</f>
        <v>0</v>
      </c>
      <c r="E166" s="18">
        <f>E173+E180+E187+E194+E201+E208+E215+E222+E229</f>
        <v>0</v>
      </c>
      <c r="F166" s="18">
        <v>0</v>
      </c>
      <c r="G166" s="18">
        <v>0</v>
      </c>
      <c r="H166" s="18">
        <v>0</v>
      </c>
      <c r="I166" s="49" t="e">
        <f t="shared" si="33"/>
        <v>#DIV/0!</v>
      </c>
      <c r="J166" s="28" t="e">
        <f t="shared" si="34"/>
        <v>#DIV/0!</v>
      </c>
      <c r="K166" s="50" t="e">
        <f t="shared" si="35"/>
        <v>#DIV/0!</v>
      </c>
    </row>
    <row r="167" spans="1:11" ht="99.75" customHeight="1">
      <c r="A167" s="125"/>
      <c r="B167" s="105"/>
      <c r="C167" s="29" t="s">
        <v>190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49" t="e">
        <f t="shared" si="33"/>
        <v>#DIV/0!</v>
      </c>
      <c r="J167" s="28" t="e">
        <f t="shared" si="34"/>
        <v>#DIV/0!</v>
      </c>
      <c r="K167" s="50" t="e">
        <f t="shared" si="35"/>
        <v>#DIV/0!</v>
      </c>
    </row>
    <row r="168" spans="1:11" ht="44.25" customHeight="1">
      <c r="A168" s="125"/>
      <c r="B168" s="105"/>
      <c r="C168" s="18" t="s">
        <v>8</v>
      </c>
      <c r="D168" s="18">
        <f>D175+D182+D189+D196+D203+D210+D217+D224+D231</f>
        <v>0</v>
      </c>
      <c r="E168" s="18">
        <f>E175+E182+E189+E196+E203+E210+E217+E224+E231</f>
        <v>0</v>
      </c>
      <c r="F168" s="18">
        <v>0</v>
      </c>
      <c r="G168" s="18">
        <v>0</v>
      </c>
      <c r="H168" s="18">
        <v>0</v>
      </c>
      <c r="I168" s="49" t="e">
        <f t="shared" si="33"/>
        <v>#DIV/0!</v>
      </c>
      <c r="J168" s="28" t="e">
        <f t="shared" si="34"/>
        <v>#DIV/0!</v>
      </c>
      <c r="K168" s="50" t="e">
        <f t="shared" si="35"/>
        <v>#DIV/0!</v>
      </c>
    </row>
    <row r="169" spans="1:11" ht="56.25">
      <c r="A169" s="126"/>
      <c r="B169" s="106"/>
      <c r="C169" s="18" t="s">
        <v>9</v>
      </c>
      <c r="D169" s="18">
        <f>D176+D183+D190+D197+D204+D211+D218+D225+D232</f>
        <v>0</v>
      </c>
      <c r="E169" s="18">
        <f>E176+E183+E190+E197+E204+E211+E218+E225+E232</f>
        <v>0</v>
      </c>
      <c r="F169" s="18">
        <v>0</v>
      </c>
      <c r="G169" s="18">
        <v>0</v>
      </c>
      <c r="H169" s="18">
        <v>0</v>
      </c>
      <c r="I169" s="49" t="e">
        <f t="shared" si="33"/>
        <v>#DIV/0!</v>
      </c>
      <c r="J169" s="28" t="e">
        <f t="shared" si="34"/>
        <v>#DIV/0!</v>
      </c>
      <c r="K169" s="50" t="e">
        <f t="shared" si="35"/>
        <v>#DIV/0!</v>
      </c>
    </row>
    <row r="170" spans="1:11" ht="30.75" customHeight="1">
      <c r="A170" s="107" t="s">
        <v>33</v>
      </c>
      <c r="B170" s="104" t="s">
        <v>11</v>
      </c>
      <c r="C170" s="7" t="s">
        <v>5</v>
      </c>
      <c r="D170" s="7">
        <f>D171+D173+D175+D176</f>
        <v>70</v>
      </c>
      <c r="E170" s="7">
        <f>E171+E173+E175+E176</f>
        <v>70</v>
      </c>
      <c r="F170" s="7">
        <f>F171+F173+F175+F176</f>
        <v>34.6</v>
      </c>
      <c r="G170" s="7">
        <f>G171+G173+G175+G176</f>
        <v>34.6</v>
      </c>
      <c r="H170" s="7">
        <f>H171+H173+H175+H176</f>
        <v>34.6</v>
      </c>
      <c r="I170" s="49">
        <f t="shared" si="33"/>
        <v>49.42857142857143</v>
      </c>
      <c r="J170" s="28">
        <f t="shared" si="34"/>
        <v>49.42857142857143</v>
      </c>
      <c r="K170" s="50">
        <f t="shared" si="35"/>
        <v>100</v>
      </c>
    </row>
    <row r="171" spans="1:11" ht="30" customHeight="1">
      <c r="A171" s="108"/>
      <c r="B171" s="105"/>
      <c r="C171" s="18" t="s">
        <v>6</v>
      </c>
      <c r="D171" s="18">
        <v>70</v>
      </c>
      <c r="E171" s="18">
        <v>70</v>
      </c>
      <c r="F171" s="18">
        <v>34.6</v>
      </c>
      <c r="G171" s="18">
        <v>34.6</v>
      </c>
      <c r="H171" s="18">
        <v>34.6</v>
      </c>
      <c r="I171" s="49">
        <f t="shared" si="33"/>
        <v>49.42857142857143</v>
      </c>
      <c r="J171" s="28">
        <f t="shared" si="34"/>
        <v>49.42857142857143</v>
      </c>
      <c r="K171" s="50">
        <f t="shared" si="35"/>
        <v>100</v>
      </c>
    </row>
    <row r="172" spans="1:11" ht="78" customHeight="1">
      <c r="A172" s="108"/>
      <c r="B172" s="105"/>
      <c r="C172" s="29" t="s">
        <v>189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49" t="e">
        <f t="shared" si="33"/>
        <v>#DIV/0!</v>
      </c>
      <c r="J172" s="28" t="e">
        <f t="shared" si="34"/>
        <v>#DIV/0!</v>
      </c>
      <c r="K172" s="50" t="e">
        <f t="shared" si="35"/>
        <v>#DIV/0!</v>
      </c>
    </row>
    <row r="173" spans="1:11" ht="56.25">
      <c r="A173" s="108"/>
      <c r="B173" s="105"/>
      <c r="C173" s="18" t="s">
        <v>7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49" t="e">
        <f t="shared" si="33"/>
        <v>#DIV/0!</v>
      </c>
      <c r="J173" s="28" t="e">
        <f t="shared" si="34"/>
        <v>#DIV/0!</v>
      </c>
      <c r="K173" s="50" t="e">
        <f t="shared" si="35"/>
        <v>#DIV/0!</v>
      </c>
    </row>
    <row r="174" spans="1:11" ht="97.5" customHeight="1">
      <c r="A174" s="108"/>
      <c r="B174" s="105"/>
      <c r="C174" s="29" t="s">
        <v>190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49" t="e">
        <f t="shared" si="33"/>
        <v>#DIV/0!</v>
      </c>
      <c r="J174" s="28" t="e">
        <f t="shared" si="34"/>
        <v>#DIV/0!</v>
      </c>
      <c r="K174" s="50" t="e">
        <f t="shared" si="35"/>
        <v>#DIV/0!</v>
      </c>
    </row>
    <row r="175" spans="1:11" ht="44.25" customHeight="1">
      <c r="A175" s="108"/>
      <c r="B175" s="105"/>
      <c r="C175" s="18" t="s">
        <v>8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49" t="e">
        <f t="shared" si="33"/>
        <v>#DIV/0!</v>
      </c>
      <c r="J175" s="28" t="e">
        <f t="shared" si="34"/>
        <v>#DIV/0!</v>
      </c>
      <c r="K175" s="50" t="e">
        <f t="shared" si="35"/>
        <v>#DIV/0!</v>
      </c>
    </row>
    <row r="176" spans="1:11" ht="63" customHeight="1">
      <c r="A176" s="109"/>
      <c r="B176" s="106"/>
      <c r="C176" s="18" t="s">
        <v>9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49" t="e">
        <f t="shared" si="33"/>
        <v>#DIV/0!</v>
      </c>
      <c r="J176" s="28" t="e">
        <f t="shared" si="34"/>
        <v>#DIV/0!</v>
      </c>
      <c r="K176" s="50" t="e">
        <f t="shared" si="35"/>
        <v>#DIV/0!</v>
      </c>
    </row>
    <row r="177" spans="1:11" ht="27" customHeight="1">
      <c r="A177" s="107" t="s">
        <v>35</v>
      </c>
      <c r="B177" s="104" t="s">
        <v>11</v>
      </c>
      <c r="C177" s="7" t="s">
        <v>5</v>
      </c>
      <c r="D177" s="7">
        <f>D178+D180+D182+D183</f>
        <v>0</v>
      </c>
      <c r="E177" s="7">
        <f>E178+E180+E182+E183</f>
        <v>0</v>
      </c>
      <c r="F177" s="7">
        <f>F178+F180+F182+F183</f>
        <v>0</v>
      </c>
      <c r="G177" s="7">
        <f>G178+G180+G182+G183</f>
        <v>0</v>
      </c>
      <c r="H177" s="7">
        <f>H178+H180+H182+H183</f>
        <v>0</v>
      </c>
      <c r="I177" s="49" t="e">
        <f t="shared" si="33"/>
        <v>#DIV/0!</v>
      </c>
      <c r="J177" s="28" t="e">
        <f t="shared" si="34"/>
        <v>#DIV/0!</v>
      </c>
      <c r="K177" s="50" t="e">
        <f t="shared" si="35"/>
        <v>#DIV/0!</v>
      </c>
    </row>
    <row r="178" spans="1:11" ht="27" customHeight="1">
      <c r="A178" s="108"/>
      <c r="B178" s="105"/>
      <c r="C178" s="18" t="s">
        <v>6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49" t="e">
        <f t="shared" si="33"/>
        <v>#DIV/0!</v>
      </c>
      <c r="J178" s="28" t="e">
        <f t="shared" si="34"/>
        <v>#DIV/0!</v>
      </c>
      <c r="K178" s="50" t="e">
        <f t="shared" si="35"/>
        <v>#DIV/0!</v>
      </c>
    </row>
    <row r="179" spans="1:11" ht="78.75" customHeight="1">
      <c r="A179" s="108"/>
      <c r="B179" s="105"/>
      <c r="C179" s="29" t="s">
        <v>189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49" t="e">
        <f t="shared" si="33"/>
        <v>#DIV/0!</v>
      </c>
      <c r="J179" s="28" t="e">
        <f t="shared" si="34"/>
        <v>#DIV/0!</v>
      </c>
      <c r="K179" s="50" t="e">
        <f t="shared" si="35"/>
        <v>#DIV/0!</v>
      </c>
    </row>
    <row r="180" spans="1:11" ht="56.25">
      <c r="A180" s="108"/>
      <c r="B180" s="105"/>
      <c r="C180" s="18" t="s">
        <v>7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49" t="e">
        <f t="shared" si="33"/>
        <v>#DIV/0!</v>
      </c>
      <c r="J180" s="28" t="e">
        <f t="shared" si="34"/>
        <v>#DIV/0!</v>
      </c>
      <c r="K180" s="50" t="e">
        <f t="shared" si="35"/>
        <v>#DIV/0!</v>
      </c>
    </row>
    <row r="181" spans="1:11" ht="78" customHeight="1">
      <c r="A181" s="108"/>
      <c r="B181" s="105"/>
      <c r="C181" s="29" t="s">
        <v>190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49" t="e">
        <f t="shared" si="33"/>
        <v>#DIV/0!</v>
      </c>
      <c r="J181" s="28" t="e">
        <f t="shared" si="34"/>
        <v>#DIV/0!</v>
      </c>
      <c r="K181" s="50" t="e">
        <f t="shared" si="35"/>
        <v>#DIV/0!</v>
      </c>
    </row>
    <row r="182" spans="1:11" ht="43.5" customHeight="1">
      <c r="A182" s="108"/>
      <c r="B182" s="105"/>
      <c r="C182" s="18" t="s">
        <v>8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49" t="e">
        <f t="shared" si="33"/>
        <v>#DIV/0!</v>
      </c>
      <c r="J182" s="28" t="e">
        <f t="shared" si="34"/>
        <v>#DIV/0!</v>
      </c>
      <c r="K182" s="50" t="e">
        <f t="shared" si="35"/>
        <v>#DIV/0!</v>
      </c>
    </row>
    <row r="183" spans="1:11" ht="56.25">
      <c r="A183" s="109"/>
      <c r="B183" s="106"/>
      <c r="C183" s="18" t="s">
        <v>9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49" t="e">
        <f t="shared" si="33"/>
        <v>#DIV/0!</v>
      </c>
      <c r="J183" s="28" t="e">
        <f t="shared" si="34"/>
        <v>#DIV/0!</v>
      </c>
      <c r="K183" s="50" t="e">
        <f t="shared" si="35"/>
        <v>#DIV/0!</v>
      </c>
    </row>
    <row r="184" spans="1:11" ht="35.25" customHeight="1">
      <c r="A184" s="107" t="s">
        <v>37</v>
      </c>
      <c r="B184" s="104" t="s">
        <v>11</v>
      </c>
      <c r="C184" s="7" t="s">
        <v>5</v>
      </c>
      <c r="D184" s="7">
        <f>D185+D187+D189+D190</f>
        <v>80</v>
      </c>
      <c r="E184" s="7">
        <f>E185+E187+E189+E190</f>
        <v>80</v>
      </c>
      <c r="F184" s="7">
        <f>F185+F187+F189+F190</f>
        <v>80</v>
      </c>
      <c r="G184" s="7">
        <f>G185+G187+G189+G190</f>
        <v>79.8</v>
      </c>
      <c r="H184" s="7">
        <f>H185+H187+H189+H190</f>
        <v>79.8</v>
      </c>
      <c r="I184" s="49">
        <f t="shared" si="33"/>
        <v>99.75</v>
      </c>
      <c r="J184" s="28">
        <f t="shared" si="34"/>
        <v>99.75</v>
      </c>
      <c r="K184" s="50">
        <f t="shared" si="35"/>
        <v>99.75</v>
      </c>
    </row>
    <row r="185" spans="1:11" ht="32.25" customHeight="1">
      <c r="A185" s="108"/>
      <c r="B185" s="105"/>
      <c r="C185" s="18" t="s">
        <v>6</v>
      </c>
      <c r="D185" s="18">
        <v>80</v>
      </c>
      <c r="E185" s="18">
        <v>80</v>
      </c>
      <c r="F185" s="18">
        <v>80</v>
      </c>
      <c r="G185" s="18">
        <v>79.8</v>
      </c>
      <c r="H185" s="18">
        <v>79.8</v>
      </c>
      <c r="I185" s="49">
        <f t="shared" si="33"/>
        <v>99.75</v>
      </c>
      <c r="J185" s="28">
        <f t="shared" si="34"/>
        <v>99.75</v>
      </c>
      <c r="K185" s="50">
        <f t="shared" si="35"/>
        <v>99.75</v>
      </c>
    </row>
    <row r="186" spans="1:11" ht="78.75" customHeight="1">
      <c r="A186" s="108"/>
      <c r="B186" s="105"/>
      <c r="C186" s="29" t="s">
        <v>189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49" t="e">
        <f t="shared" si="33"/>
        <v>#DIV/0!</v>
      </c>
      <c r="J186" s="28" t="e">
        <f t="shared" si="34"/>
        <v>#DIV/0!</v>
      </c>
      <c r="K186" s="50" t="e">
        <f t="shared" si="35"/>
        <v>#DIV/0!</v>
      </c>
    </row>
    <row r="187" spans="1:11" ht="56.25">
      <c r="A187" s="108"/>
      <c r="B187" s="105"/>
      <c r="C187" s="18" t="s">
        <v>7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49" t="e">
        <f t="shared" si="33"/>
        <v>#DIV/0!</v>
      </c>
      <c r="J187" s="28" t="e">
        <f t="shared" si="34"/>
        <v>#DIV/0!</v>
      </c>
      <c r="K187" s="50" t="e">
        <f t="shared" si="35"/>
        <v>#DIV/0!</v>
      </c>
    </row>
    <row r="188" spans="1:11" ht="98.25" customHeight="1">
      <c r="A188" s="108"/>
      <c r="B188" s="105"/>
      <c r="C188" s="29" t="s">
        <v>190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49" t="e">
        <f t="shared" si="33"/>
        <v>#DIV/0!</v>
      </c>
      <c r="J188" s="28" t="e">
        <f t="shared" si="34"/>
        <v>#DIV/0!</v>
      </c>
      <c r="K188" s="50" t="e">
        <f t="shared" si="35"/>
        <v>#DIV/0!</v>
      </c>
    </row>
    <row r="189" spans="1:11" ht="56.25">
      <c r="A189" s="108"/>
      <c r="B189" s="105"/>
      <c r="C189" s="18" t="s">
        <v>8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49" t="e">
        <f t="shared" si="33"/>
        <v>#DIV/0!</v>
      </c>
      <c r="J189" s="28" t="e">
        <f t="shared" si="34"/>
        <v>#DIV/0!</v>
      </c>
      <c r="K189" s="50" t="e">
        <f t="shared" si="35"/>
        <v>#DIV/0!</v>
      </c>
    </row>
    <row r="190" spans="1:11" ht="56.25">
      <c r="A190" s="109"/>
      <c r="B190" s="106"/>
      <c r="C190" s="18" t="s">
        <v>9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49" t="e">
        <f t="shared" si="33"/>
        <v>#DIV/0!</v>
      </c>
      <c r="J190" s="28" t="e">
        <f t="shared" si="34"/>
        <v>#DIV/0!</v>
      </c>
      <c r="K190" s="50" t="e">
        <f t="shared" si="35"/>
        <v>#DIV/0!</v>
      </c>
    </row>
    <row r="191" spans="1:11" ht="25.5" customHeight="1">
      <c r="A191" s="148" t="s">
        <v>39</v>
      </c>
      <c r="B191" s="104" t="s">
        <v>11</v>
      </c>
      <c r="C191" s="7" t="s">
        <v>5</v>
      </c>
      <c r="D191" s="7">
        <f>D192+D194+D196+D197</f>
        <v>193.8</v>
      </c>
      <c r="E191" s="7">
        <f>E192+E194+E196+E197</f>
        <v>441.6</v>
      </c>
      <c r="F191" s="7">
        <f>F192+F194+F196+F197</f>
        <v>150.7</v>
      </c>
      <c r="G191" s="7">
        <f>G192+G194+G196+G197</f>
        <v>150.7</v>
      </c>
      <c r="H191" s="7">
        <f>H192+H194+H196+H197</f>
        <v>150.7</v>
      </c>
      <c r="I191" s="49">
        <f t="shared" si="33"/>
        <v>77.76057791537667</v>
      </c>
      <c r="J191" s="28">
        <f t="shared" si="34"/>
        <v>34.125905797101446</v>
      </c>
      <c r="K191" s="50">
        <f t="shared" si="35"/>
        <v>100</v>
      </c>
    </row>
    <row r="192" spans="1:11" ht="27.75" customHeight="1">
      <c r="A192" s="149"/>
      <c r="B192" s="105"/>
      <c r="C192" s="18" t="s">
        <v>6</v>
      </c>
      <c r="D192" s="18">
        <v>193.8</v>
      </c>
      <c r="E192" s="18">
        <v>441.6</v>
      </c>
      <c r="F192" s="18">
        <v>150.7</v>
      </c>
      <c r="G192" s="18">
        <v>150.7</v>
      </c>
      <c r="H192" s="18">
        <v>150.7</v>
      </c>
      <c r="I192" s="49">
        <f t="shared" si="33"/>
        <v>77.76057791537667</v>
      </c>
      <c r="J192" s="28">
        <f t="shared" si="34"/>
        <v>34.125905797101446</v>
      </c>
      <c r="K192" s="50">
        <f t="shared" si="35"/>
        <v>100</v>
      </c>
    </row>
    <row r="193" spans="1:11" ht="79.5" customHeight="1">
      <c r="A193" s="149"/>
      <c r="B193" s="105"/>
      <c r="C193" s="29" t="s">
        <v>189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49" t="e">
        <f aca="true" t="shared" si="36" ref="I193:I256">H193/D193*100</f>
        <v>#DIV/0!</v>
      </c>
      <c r="J193" s="28" t="e">
        <f t="shared" si="34"/>
        <v>#DIV/0!</v>
      </c>
      <c r="K193" s="50" t="e">
        <f t="shared" si="35"/>
        <v>#DIV/0!</v>
      </c>
    </row>
    <row r="194" spans="1:11" ht="56.25">
      <c r="A194" s="149"/>
      <c r="B194" s="105"/>
      <c r="C194" s="18" t="s">
        <v>7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49" t="e">
        <f t="shared" si="36"/>
        <v>#DIV/0!</v>
      </c>
      <c r="J194" s="28" t="e">
        <f t="shared" si="34"/>
        <v>#DIV/0!</v>
      </c>
      <c r="K194" s="50" t="e">
        <f t="shared" si="35"/>
        <v>#DIV/0!</v>
      </c>
    </row>
    <row r="195" spans="1:11" ht="93" customHeight="1">
      <c r="A195" s="149"/>
      <c r="B195" s="105"/>
      <c r="C195" s="29" t="s">
        <v>190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49" t="e">
        <f t="shared" si="36"/>
        <v>#DIV/0!</v>
      </c>
      <c r="J195" s="28" t="e">
        <f t="shared" si="34"/>
        <v>#DIV/0!</v>
      </c>
      <c r="K195" s="50" t="e">
        <f t="shared" si="35"/>
        <v>#DIV/0!</v>
      </c>
    </row>
    <row r="196" spans="1:11" ht="45.75" customHeight="1">
      <c r="A196" s="149"/>
      <c r="B196" s="105"/>
      <c r="C196" s="18" t="s">
        <v>8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49" t="e">
        <f t="shared" si="36"/>
        <v>#DIV/0!</v>
      </c>
      <c r="J196" s="28" t="e">
        <f t="shared" si="34"/>
        <v>#DIV/0!</v>
      </c>
      <c r="K196" s="50" t="e">
        <f t="shared" si="35"/>
        <v>#DIV/0!</v>
      </c>
    </row>
    <row r="197" spans="1:11" ht="56.25">
      <c r="A197" s="150"/>
      <c r="B197" s="106"/>
      <c r="C197" s="18" t="s">
        <v>9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49" t="e">
        <f t="shared" si="36"/>
        <v>#DIV/0!</v>
      </c>
      <c r="J197" s="28" t="e">
        <f t="shared" si="34"/>
        <v>#DIV/0!</v>
      </c>
      <c r="K197" s="50" t="e">
        <f t="shared" si="35"/>
        <v>#DIV/0!</v>
      </c>
    </row>
    <row r="198" spans="1:11" ht="18.75" customHeight="1">
      <c r="A198" s="148" t="s">
        <v>41</v>
      </c>
      <c r="B198" s="104" t="s">
        <v>11</v>
      </c>
      <c r="C198" s="7" t="s">
        <v>5</v>
      </c>
      <c r="D198" s="7">
        <f>D199+D201+D203+D204</f>
        <v>732.6</v>
      </c>
      <c r="E198" s="7">
        <f>E199+E201+E203+E204</f>
        <v>2331</v>
      </c>
      <c r="F198" s="7">
        <f>F199+F201+F203+F204</f>
        <v>299.1</v>
      </c>
      <c r="G198" s="7">
        <f>G199+G201+G203+G204</f>
        <v>204.7</v>
      </c>
      <c r="H198" s="7">
        <f>H199+H201+H203+H204</f>
        <v>204.7</v>
      </c>
      <c r="I198" s="49">
        <f t="shared" si="36"/>
        <v>27.94157794157794</v>
      </c>
      <c r="J198" s="28">
        <f t="shared" si="34"/>
        <v>8.781638781638781</v>
      </c>
      <c r="K198" s="50">
        <f t="shared" si="35"/>
        <v>68.43864928117685</v>
      </c>
    </row>
    <row r="199" spans="1:11" ht="33.75" customHeight="1">
      <c r="A199" s="149"/>
      <c r="B199" s="105"/>
      <c r="C199" s="18" t="s">
        <v>6</v>
      </c>
      <c r="D199" s="18">
        <v>732.6</v>
      </c>
      <c r="E199" s="18">
        <v>2331</v>
      </c>
      <c r="F199" s="18">
        <f>204.7+94.4</f>
        <v>299.1</v>
      </c>
      <c r="G199" s="18">
        <v>204.7</v>
      </c>
      <c r="H199" s="18">
        <v>204.7</v>
      </c>
      <c r="I199" s="49">
        <f t="shared" si="36"/>
        <v>27.94157794157794</v>
      </c>
      <c r="J199" s="28">
        <f t="shared" si="34"/>
        <v>8.781638781638781</v>
      </c>
      <c r="K199" s="50">
        <f t="shared" si="35"/>
        <v>68.43864928117685</v>
      </c>
    </row>
    <row r="200" spans="1:11" ht="78" customHeight="1">
      <c r="A200" s="149"/>
      <c r="B200" s="105"/>
      <c r="C200" s="29" t="s">
        <v>189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49" t="e">
        <f t="shared" si="36"/>
        <v>#DIV/0!</v>
      </c>
      <c r="J200" s="28" t="e">
        <f t="shared" si="34"/>
        <v>#DIV/0!</v>
      </c>
      <c r="K200" s="50" t="e">
        <f t="shared" si="35"/>
        <v>#DIV/0!</v>
      </c>
    </row>
    <row r="201" spans="1:11" ht="56.25">
      <c r="A201" s="149"/>
      <c r="B201" s="105"/>
      <c r="C201" s="18" t="s">
        <v>7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49" t="e">
        <f t="shared" si="36"/>
        <v>#DIV/0!</v>
      </c>
      <c r="J201" s="28" t="e">
        <f t="shared" si="34"/>
        <v>#DIV/0!</v>
      </c>
      <c r="K201" s="50" t="e">
        <f t="shared" si="35"/>
        <v>#DIV/0!</v>
      </c>
    </row>
    <row r="202" spans="1:11" ht="99" customHeight="1">
      <c r="A202" s="149"/>
      <c r="B202" s="105"/>
      <c r="C202" s="29" t="s">
        <v>190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49" t="e">
        <f t="shared" si="36"/>
        <v>#DIV/0!</v>
      </c>
      <c r="J202" s="28" t="e">
        <f t="shared" si="34"/>
        <v>#DIV/0!</v>
      </c>
      <c r="K202" s="50" t="e">
        <f t="shared" si="35"/>
        <v>#DIV/0!</v>
      </c>
    </row>
    <row r="203" spans="1:11" ht="45.75" customHeight="1">
      <c r="A203" s="149"/>
      <c r="B203" s="105"/>
      <c r="C203" s="18" t="s">
        <v>8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49" t="e">
        <f t="shared" si="36"/>
        <v>#DIV/0!</v>
      </c>
      <c r="J203" s="28" t="e">
        <f t="shared" si="34"/>
        <v>#DIV/0!</v>
      </c>
      <c r="K203" s="50" t="e">
        <f t="shared" si="35"/>
        <v>#DIV/0!</v>
      </c>
    </row>
    <row r="204" spans="1:11" ht="62.25" customHeight="1">
      <c r="A204" s="150"/>
      <c r="B204" s="106"/>
      <c r="C204" s="18" t="s">
        <v>9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49" t="e">
        <f t="shared" si="36"/>
        <v>#DIV/0!</v>
      </c>
      <c r="J204" s="28" t="e">
        <f t="shared" si="34"/>
        <v>#DIV/0!</v>
      </c>
      <c r="K204" s="50" t="e">
        <f t="shared" si="35"/>
        <v>#DIV/0!</v>
      </c>
    </row>
    <row r="205" spans="1:11" ht="18.75" customHeight="1">
      <c r="A205" s="148" t="s">
        <v>43</v>
      </c>
      <c r="B205" s="104" t="s">
        <v>11</v>
      </c>
      <c r="C205" s="7" t="s">
        <v>5</v>
      </c>
      <c r="D205" s="7">
        <f>D206+D208+D210+D211</f>
        <v>0</v>
      </c>
      <c r="E205" s="7">
        <f>E206+E208+E210+E211</f>
        <v>0</v>
      </c>
      <c r="F205" s="7">
        <f>F206+F208+F210+F211</f>
        <v>0</v>
      </c>
      <c r="G205" s="7">
        <f>G206+G208+G210+G211</f>
        <v>0</v>
      </c>
      <c r="H205" s="7">
        <f>H206+H208+H210+H211</f>
        <v>0</v>
      </c>
      <c r="I205" s="49" t="e">
        <f t="shared" si="36"/>
        <v>#DIV/0!</v>
      </c>
      <c r="J205" s="28" t="e">
        <f t="shared" si="34"/>
        <v>#DIV/0!</v>
      </c>
      <c r="K205" s="50" t="e">
        <f t="shared" si="35"/>
        <v>#DIV/0!</v>
      </c>
    </row>
    <row r="206" spans="1:11" ht="27.75" customHeight="1">
      <c r="A206" s="149"/>
      <c r="B206" s="105"/>
      <c r="C206" s="18" t="s">
        <v>6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49" t="e">
        <f t="shared" si="36"/>
        <v>#DIV/0!</v>
      </c>
      <c r="J206" s="28" t="e">
        <f t="shared" si="34"/>
        <v>#DIV/0!</v>
      </c>
      <c r="K206" s="50" t="e">
        <f t="shared" si="35"/>
        <v>#DIV/0!</v>
      </c>
    </row>
    <row r="207" spans="1:11" ht="77.25" customHeight="1">
      <c r="A207" s="149"/>
      <c r="B207" s="105"/>
      <c r="C207" s="29" t="s">
        <v>189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49" t="e">
        <f t="shared" si="36"/>
        <v>#DIV/0!</v>
      </c>
      <c r="J207" s="28" t="e">
        <f aca="true" t="shared" si="37" ref="J207:J270">H207/E207*100</f>
        <v>#DIV/0!</v>
      </c>
      <c r="K207" s="50" t="e">
        <f t="shared" si="35"/>
        <v>#DIV/0!</v>
      </c>
    </row>
    <row r="208" spans="1:11" ht="56.25">
      <c r="A208" s="149"/>
      <c r="B208" s="105"/>
      <c r="C208" s="18" t="s">
        <v>7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49" t="e">
        <f t="shared" si="36"/>
        <v>#DIV/0!</v>
      </c>
      <c r="J208" s="28" t="e">
        <f t="shared" si="37"/>
        <v>#DIV/0!</v>
      </c>
      <c r="K208" s="50" t="e">
        <f t="shared" si="35"/>
        <v>#DIV/0!</v>
      </c>
    </row>
    <row r="209" spans="1:11" ht="93.75" customHeight="1">
      <c r="A209" s="149"/>
      <c r="B209" s="105"/>
      <c r="C209" s="29" t="s">
        <v>190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49" t="e">
        <f t="shared" si="36"/>
        <v>#DIV/0!</v>
      </c>
      <c r="J209" s="28" t="e">
        <f t="shared" si="37"/>
        <v>#DIV/0!</v>
      </c>
      <c r="K209" s="50" t="e">
        <f t="shared" si="35"/>
        <v>#DIV/0!</v>
      </c>
    </row>
    <row r="210" spans="1:11" ht="45.75" customHeight="1">
      <c r="A210" s="149"/>
      <c r="B210" s="105"/>
      <c r="C210" s="18" t="s">
        <v>8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49" t="e">
        <f t="shared" si="36"/>
        <v>#DIV/0!</v>
      </c>
      <c r="J210" s="28" t="e">
        <f t="shared" si="37"/>
        <v>#DIV/0!</v>
      </c>
      <c r="K210" s="50" t="e">
        <f t="shared" si="35"/>
        <v>#DIV/0!</v>
      </c>
    </row>
    <row r="211" spans="1:11" ht="56.25">
      <c r="A211" s="150"/>
      <c r="B211" s="106"/>
      <c r="C211" s="18" t="s">
        <v>9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49" t="e">
        <f t="shared" si="36"/>
        <v>#DIV/0!</v>
      </c>
      <c r="J211" s="28" t="e">
        <f t="shared" si="37"/>
        <v>#DIV/0!</v>
      </c>
      <c r="K211" s="50" t="e">
        <f t="shared" si="35"/>
        <v>#DIV/0!</v>
      </c>
    </row>
    <row r="212" spans="1:11" ht="18.75" customHeight="1">
      <c r="A212" s="142" t="s">
        <v>45</v>
      </c>
      <c r="B212" s="104" t="s">
        <v>11</v>
      </c>
      <c r="C212" s="18" t="s">
        <v>5</v>
      </c>
      <c r="D212" s="7">
        <f>D213+D215+D217+D218</f>
        <v>730</v>
      </c>
      <c r="E212" s="7">
        <f>E213+E215+E217+E218</f>
        <v>730</v>
      </c>
      <c r="F212" s="7">
        <f>F213+F215+F217+F218</f>
        <v>621.8</v>
      </c>
      <c r="G212" s="7">
        <f>G213+G215+G217+G218</f>
        <v>437.29999999999995</v>
      </c>
      <c r="H212" s="7">
        <f>H213+H215+H217+H218</f>
        <v>437.29999999999995</v>
      </c>
      <c r="I212" s="49">
        <f t="shared" si="36"/>
        <v>59.904109589041084</v>
      </c>
      <c r="J212" s="28">
        <f t="shared" si="37"/>
        <v>59.904109589041084</v>
      </c>
      <c r="K212" s="50">
        <f t="shared" si="35"/>
        <v>70.32807976841427</v>
      </c>
    </row>
    <row r="213" spans="1:11" ht="24.75" customHeight="1">
      <c r="A213" s="143"/>
      <c r="B213" s="105"/>
      <c r="C213" s="18" t="s">
        <v>6</v>
      </c>
      <c r="D213" s="18">
        <v>730</v>
      </c>
      <c r="E213" s="18">
        <v>730</v>
      </c>
      <c r="F213" s="18">
        <f>221.8+400</f>
        <v>621.8</v>
      </c>
      <c r="G213" s="18">
        <f>221.8+400-184.5</f>
        <v>437.29999999999995</v>
      </c>
      <c r="H213" s="18">
        <f>221.8+400-184.5</f>
        <v>437.29999999999995</v>
      </c>
      <c r="I213" s="49">
        <f t="shared" si="36"/>
        <v>59.904109589041084</v>
      </c>
      <c r="J213" s="28">
        <f t="shared" si="37"/>
        <v>59.904109589041084</v>
      </c>
      <c r="K213" s="50">
        <f t="shared" si="35"/>
        <v>70.32807976841427</v>
      </c>
    </row>
    <row r="214" spans="1:11" ht="78.75" customHeight="1">
      <c r="A214" s="143"/>
      <c r="B214" s="105"/>
      <c r="C214" s="29" t="s">
        <v>189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49" t="e">
        <f t="shared" si="36"/>
        <v>#DIV/0!</v>
      </c>
      <c r="J214" s="28" t="e">
        <f t="shared" si="37"/>
        <v>#DIV/0!</v>
      </c>
      <c r="K214" s="50" t="e">
        <f t="shared" si="35"/>
        <v>#DIV/0!</v>
      </c>
    </row>
    <row r="215" spans="1:11" ht="56.25">
      <c r="A215" s="143"/>
      <c r="B215" s="105"/>
      <c r="C215" s="18" t="s">
        <v>7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49" t="e">
        <f t="shared" si="36"/>
        <v>#DIV/0!</v>
      </c>
      <c r="J215" s="28" t="e">
        <f t="shared" si="37"/>
        <v>#DIV/0!</v>
      </c>
      <c r="K215" s="50" t="e">
        <f aca="true" t="shared" si="38" ref="K215:K278">H215/F215*100</f>
        <v>#DIV/0!</v>
      </c>
    </row>
    <row r="216" spans="1:11" ht="98.25" customHeight="1">
      <c r="A216" s="143"/>
      <c r="B216" s="105"/>
      <c r="C216" s="29" t="s">
        <v>190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49" t="e">
        <f t="shared" si="36"/>
        <v>#DIV/0!</v>
      </c>
      <c r="J216" s="28" t="e">
        <f t="shared" si="37"/>
        <v>#DIV/0!</v>
      </c>
      <c r="K216" s="50" t="e">
        <f t="shared" si="38"/>
        <v>#DIV/0!</v>
      </c>
    </row>
    <row r="217" spans="1:11" ht="45.75" customHeight="1">
      <c r="A217" s="143"/>
      <c r="B217" s="105"/>
      <c r="C217" s="18" t="s">
        <v>8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49" t="e">
        <f t="shared" si="36"/>
        <v>#DIV/0!</v>
      </c>
      <c r="J217" s="28" t="e">
        <f t="shared" si="37"/>
        <v>#DIV/0!</v>
      </c>
      <c r="K217" s="50" t="e">
        <f t="shared" si="38"/>
        <v>#DIV/0!</v>
      </c>
    </row>
    <row r="218" spans="1:11" ht="63.75" customHeight="1">
      <c r="A218" s="144"/>
      <c r="B218" s="106"/>
      <c r="C218" s="18" t="s">
        <v>9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49" t="e">
        <f t="shared" si="36"/>
        <v>#DIV/0!</v>
      </c>
      <c r="J218" s="28" t="e">
        <f t="shared" si="37"/>
        <v>#DIV/0!</v>
      </c>
      <c r="K218" s="50" t="e">
        <f t="shared" si="38"/>
        <v>#DIV/0!</v>
      </c>
    </row>
    <row r="219" spans="1:11" ht="18.75" customHeight="1">
      <c r="A219" s="142" t="s">
        <v>47</v>
      </c>
      <c r="B219" s="104" t="s">
        <v>11</v>
      </c>
      <c r="C219" s="7" t="s">
        <v>5</v>
      </c>
      <c r="D219" s="7">
        <f>D220+D222+D224+D225</f>
        <v>1357.6</v>
      </c>
      <c r="E219" s="7">
        <f>E220+E222+E224+E225</f>
        <v>8353</v>
      </c>
      <c r="F219" s="7">
        <f>F220+F222+F224+F225</f>
        <v>1357.6</v>
      </c>
      <c r="G219" s="7">
        <f>G220+G222+G224+G225</f>
        <v>1357.6</v>
      </c>
      <c r="H219" s="7">
        <f>H220+H222+H224+H225</f>
        <v>1357.6</v>
      </c>
      <c r="I219" s="49">
        <f t="shared" si="36"/>
        <v>100</v>
      </c>
      <c r="J219" s="28">
        <f t="shared" si="37"/>
        <v>16.252843289835987</v>
      </c>
      <c r="K219" s="50">
        <f t="shared" si="38"/>
        <v>100</v>
      </c>
    </row>
    <row r="220" spans="1:11" ht="27.75" customHeight="1">
      <c r="A220" s="143"/>
      <c r="B220" s="105"/>
      <c r="C220" s="18" t="s">
        <v>6</v>
      </c>
      <c r="D220" s="18">
        <v>1357.6</v>
      </c>
      <c r="E220" s="18">
        <v>8353</v>
      </c>
      <c r="F220" s="18">
        <v>1357.6</v>
      </c>
      <c r="G220" s="18">
        <v>1357.6</v>
      </c>
      <c r="H220" s="18">
        <v>1357.6</v>
      </c>
      <c r="I220" s="49">
        <f t="shared" si="36"/>
        <v>100</v>
      </c>
      <c r="J220" s="28">
        <f t="shared" si="37"/>
        <v>16.252843289835987</v>
      </c>
      <c r="K220" s="50">
        <f t="shared" si="38"/>
        <v>100</v>
      </c>
    </row>
    <row r="221" spans="1:11" ht="80.25" customHeight="1">
      <c r="A221" s="143"/>
      <c r="B221" s="105"/>
      <c r="C221" s="29" t="s">
        <v>189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49" t="e">
        <f t="shared" si="36"/>
        <v>#DIV/0!</v>
      </c>
      <c r="J221" s="28" t="e">
        <f t="shared" si="37"/>
        <v>#DIV/0!</v>
      </c>
      <c r="K221" s="50" t="e">
        <f t="shared" si="38"/>
        <v>#DIV/0!</v>
      </c>
    </row>
    <row r="222" spans="1:11" ht="56.25">
      <c r="A222" s="143"/>
      <c r="B222" s="105"/>
      <c r="C222" s="18" t="s">
        <v>7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49" t="e">
        <f t="shared" si="36"/>
        <v>#DIV/0!</v>
      </c>
      <c r="J222" s="28" t="e">
        <f t="shared" si="37"/>
        <v>#DIV/0!</v>
      </c>
      <c r="K222" s="50" t="e">
        <f t="shared" si="38"/>
        <v>#DIV/0!</v>
      </c>
    </row>
    <row r="223" spans="1:11" ht="96" customHeight="1">
      <c r="A223" s="143"/>
      <c r="B223" s="105"/>
      <c r="C223" s="29" t="s">
        <v>190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49" t="e">
        <f t="shared" si="36"/>
        <v>#DIV/0!</v>
      </c>
      <c r="J223" s="28" t="e">
        <f t="shared" si="37"/>
        <v>#DIV/0!</v>
      </c>
      <c r="K223" s="50" t="e">
        <f t="shared" si="38"/>
        <v>#DIV/0!</v>
      </c>
    </row>
    <row r="224" spans="1:11" ht="41.25" customHeight="1">
      <c r="A224" s="143"/>
      <c r="B224" s="105"/>
      <c r="C224" s="18" t="s">
        <v>8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49" t="e">
        <f t="shared" si="36"/>
        <v>#DIV/0!</v>
      </c>
      <c r="J224" s="28" t="e">
        <f t="shared" si="37"/>
        <v>#DIV/0!</v>
      </c>
      <c r="K224" s="50" t="e">
        <f t="shared" si="38"/>
        <v>#DIV/0!</v>
      </c>
    </row>
    <row r="225" spans="1:11" ht="56.25">
      <c r="A225" s="144"/>
      <c r="B225" s="106"/>
      <c r="C225" s="18" t="s">
        <v>9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49" t="e">
        <f t="shared" si="36"/>
        <v>#DIV/0!</v>
      </c>
      <c r="J225" s="28" t="e">
        <f t="shared" si="37"/>
        <v>#DIV/0!</v>
      </c>
      <c r="K225" s="50" t="e">
        <f t="shared" si="38"/>
        <v>#DIV/0!</v>
      </c>
    </row>
    <row r="226" spans="1:11" ht="18.75" customHeight="1">
      <c r="A226" s="142" t="s">
        <v>49</v>
      </c>
      <c r="B226" s="104" t="s">
        <v>11</v>
      </c>
      <c r="C226" s="7" t="s">
        <v>5</v>
      </c>
      <c r="D226" s="7">
        <f>D227+D229+D231+D232</f>
        <v>3175.3</v>
      </c>
      <c r="E226" s="7">
        <f>E227+E229+E231+E232</f>
        <v>2685.2</v>
      </c>
      <c r="F226" s="7">
        <f>F227+F229+F231+F232</f>
        <v>2685.2</v>
      </c>
      <c r="G226" s="7">
        <f>G227+G229+G231+G232</f>
        <v>2685.2</v>
      </c>
      <c r="H226" s="7">
        <f>H227+H229+H231+H232</f>
        <v>2685.2</v>
      </c>
      <c r="I226" s="49">
        <f t="shared" si="36"/>
        <v>84.5652379302743</v>
      </c>
      <c r="J226" s="28">
        <f t="shared" si="37"/>
        <v>100</v>
      </c>
      <c r="K226" s="50">
        <f t="shared" si="38"/>
        <v>100</v>
      </c>
    </row>
    <row r="227" spans="1:11" ht="27.75" customHeight="1">
      <c r="A227" s="143"/>
      <c r="B227" s="105"/>
      <c r="C227" s="18" t="s">
        <v>6</v>
      </c>
      <c r="D227" s="18">
        <v>3175.3</v>
      </c>
      <c r="E227" s="18">
        <v>2685.2</v>
      </c>
      <c r="F227" s="18">
        <v>2685.2</v>
      </c>
      <c r="G227" s="18">
        <v>2685.2</v>
      </c>
      <c r="H227" s="18">
        <v>2685.2</v>
      </c>
      <c r="I227" s="49">
        <f t="shared" si="36"/>
        <v>84.5652379302743</v>
      </c>
      <c r="J227" s="28">
        <f t="shared" si="37"/>
        <v>100</v>
      </c>
      <c r="K227" s="50">
        <f t="shared" si="38"/>
        <v>100</v>
      </c>
    </row>
    <row r="228" spans="1:11" ht="80.25" customHeight="1">
      <c r="A228" s="143"/>
      <c r="B228" s="105"/>
      <c r="C228" s="29" t="s">
        <v>189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49" t="e">
        <f t="shared" si="36"/>
        <v>#DIV/0!</v>
      </c>
      <c r="J228" s="28" t="e">
        <f t="shared" si="37"/>
        <v>#DIV/0!</v>
      </c>
      <c r="K228" s="50" t="e">
        <f t="shared" si="38"/>
        <v>#DIV/0!</v>
      </c>
    </row>
    <row r="229" spans="1:11" ht="56.25">
      <c r="A229" s="143"/>
      <c r="B229" s="105"/>
      <c r="C229" s="18" t="s">
        <v>7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49" t="e">
        <f t="shared" si="36"/>
        <v>#DIV/0!</v>
      </c>
      <c r="J229" s="28" t="e">
        <f t="shared" si="37"/>
        <v>#DIV/0!</v>
      </c>
      <c r="K229" s="50" t="e">
        <f t="shared" si="38"/>
        <v>#DIV/0!</v>
      </c>
    </row>
    <row r="230" spans="1:11" ht="93" customHeight="1">
      <c r="A230" s="143"/>
      <c r="B230" s="105"/>
      <c r="C230" s="29" t="s">
        <v>190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49" t="e">
        <f t="shared" si="36"/>
        <v>#DIV/0!</v>
      </c>
      <c r="J230" s="28" t="e">
        <f t="shared" si="37"/>
        <v>#DIV/0!</v>
      </c>
      <c r="K230" s="50" t="e">
        <f t="shared" si="38"/>
        <v>#DIV/0!</v>
      </c>
    </row>
    <row r="231" spans="1:11" ht="43.5" customHeight="1">
      <c r="A231" s="143"/>
      <c r="B231" s="105"/>
      <c r="C231" s="18" t="s">
        <v>8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49" t="e">
        <f t="shared" si="36"/>
        <v>#DIV/0!</v>
      </c>
      <c r="J231" s="28" t="e">
        <f t="shared" si="37"/>
        <v>#DIV/0!</v>
      </c>
      <c r="K231" s="50" t="e">
        <f t="shared" si="38"/>
        <v>#DIV/0!</v>
      </c>
    </row>
    <row r="232" spans="1:11" ht="56.25">
      <c r="A232" s="144"/>
      <c r="B232" s="106"/>
      <c r="C232" s="18" t="s">
        <v>9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49" t="e">
        <f t="shared" si="36"/>
        <v>#DIV/0!</v>
      </c>
      <c r="J232" s="28" t="e">
        <f t="shared" si="37"/>
        <v>#DIV/0!</v>
      </c>
      <c r="K232" s="50" t="e">
        <f t="shared" si="38"/>
        <v>#DIV/0!</v>
      </c>
    </row>
    <row r="233" spans="1:11" s="5" customFormat="1" ht="18.75" customHeight="1">
      <c r="A233" s="139" t="s">
        <v>51</v>
      </c>
      <c r="B233" s="104" t="s">
        <v>11</v>
      </c>
      <c r="C233" s="48" t="s">
        <v>5</v>
      </c>
      <c r="D233" s="47">
        <f>D234+D236+D238+D239</f>
        <v>10000</v>
      </c>
      <c r="E233" s="47">
        <f>E234+E236+E238+E239</f>
        <v>10000</v>
      </c>
      <c r="F233" s="47">
        <f>F234+F236+F238+F239</f>
        <v>10000</v>
      </c>
      <c r="G233" s="47">
        <f>G234+G236+G238+G239</f>
        <v>6219</v>
      </c>
      <c r="H233" s="47">
        <f>H234+H236+H238+H239</f>
        <v>6219</v>
      </c>
      <c r="I233" s="49">
        <f t="shared" si="36"/>
        <v>62.19</v>
      </c>
      <c r="J233" s="28">
        <f t="shared" si="37"/>
        <v>62.19</v>
      </c>
      <c r="K233" s="50">
        <f t="shared" si="38"/>
        <v>62.19</v>
      </c>
    </row>
    <row r="234" spans="1:11" ht="30" customHeight="1">
      <c r="A234" s="140"/>
      <c r="B234" s="105"/>
      <c r="C234" s="18" t="s">
        <v>6</v>
      </c>
      <c r="D234" s="18">
        <f aca="true" t="shared" si="39" ref="D234:H235">D248+D262+D276</f>
        <v>10000</v>
      </c>
      <c r="E234" s="18">
        <f t="shared" si="39"/>
        <v>10000</v>
      </c>
      <c r="F234" s="18">
        <f t="shared" si="39"/>
        <v>10000</v>
      </c>
      <c r="G234" s="18">
        <f t="shared" si="39"/>
        <v>6219</v>
      </c>
      <c r="H234" s="18">
        <f t="shared" si="39"/>
        <v>6219</v>
      </c>
      <c r="I234" s="49">
        <f t="shared" si="36"/>
        <v>62.19</v>
      </c>
      <c r="J234" s="28">
        <f t="shared" si="37"/>
        <v>62.19</v>
      </c>
      <c r="K234" s="50">
        <f t="shared" si="38"/>
        <v>62.19</v>
      </c>
    </row>
    <row r="235" spans="1:11" ht="74.25" customHeight="1">
      <c r="A235" s="140"/>
      <c r="B235" s="105"/>
      <c r="C235" s="29" t="s">
        <v>189</v>
      </c>
      <c r="D235" s="18">
        <f t="shared" si="39"/>
        <v>0</v>
      </c>
      <c r="E235" s="18">
        <f t="shared" si="39"/>
        <v>0</v>
      </c>
      <c r="F235" s="18">
        <f t="shared" si="39"/>
        <v>0</v>
      </c>
      <c r="G235" s="18">
        <f t="shared" si="39"/>
        <v>0</v>
      </c>
      <c r="H235" s="18">
        <f t="shared" si="39"/>
        <v>0</v>
      </c>
      <c r="I235" s="49" t="e">
        <f t="shared" si="36"/>
        <v>#DIV/0!</v>
      </c>
      <c r="J235" s="28" t="e">
        <f t="shared" si="37"/>
        <v>#DIV/0!</v>
      </c>
      <c r="K235" s="50" t="e">
        <f t="shared" si="38"/>
        <v>#DIV/0!</v>
      </c>
    </row>
    <row r="236" spans="1:11" ht="56.25">
      <c r="A236" s="140"/>
      <c r="B236" s="105"/>
      <c r="C236" s="18" t="s">
        <v>7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49" t="e">
        <f t="shared" si="36"/>
        <v>#DIV/0!</v>
      </c>
      <c r="J236" s="28" t="e">
        <f t="shared" si="37"/>
        <v>#DIV/0!</v>
      </c>
      <c r="K236" s="50" t="e">
        <f t="shared" si="38"/>
        <v>#DIV/0!</v>
      </c>
    </row>
    <row r="237" spans="1:11" ht="96" customHeight="1">
      <c r="A237" s="140"/>
      <c r="B237" s="105"/>
      <c r="C237" s="29" t="s">
        <v>190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49" t="e">
        <f t="shared" si="36"/>
        <v>#DIV/0!</v>
      </c>
      <c r="J237" s="28" t="e">
        <f t="shared" si="37"/>
        <v>#DIV/0!</v>
      </c>
      <c r="K237" s="50" t="e">
        <f t="shared" si="38"/>
        <v>#DIV/0!</v>
      </c>
    </row>
    <row r="238" spans="1:11" ht="44.25" customHeight="1">
      <c r="A238" s="140"/>
      <c r="B238" s="105"/>
      <c r="C238" s="18" t="s">
        <v>8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49" t="e">
        <f t="shared" si="36"/>
        <v>#DIV/0!</v>
      </c>
      <c r="J238" s="28" t="e">
        <f t="shared" si="37"/>
        <v>#DIV/0!</v>
      </c>
      <c r="K238" s="50" t="e">
        <f t="shared" si="38"/>
        <v>#DIV/0!</v>
      </c>
    </row>
    <row r="239" spans="1:11" ht="62.25" customHeight="1">
      <c r="A239" s="140"/>
      <c r="B239" s="106"/>
      <c r="C239" s="18" t="s">
        <v>9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49" t="e">
        <f t="shared" si="36"/>
        <v>#DIV/0!</v>
      </c>
      <c r="J239" s="28" t="e">
        <f t="shared" si="37"/>
        <v>#DIV/0!</v>
      </c>
      <c r="K239" s="50" t="e">
        <f t="shared" si="38"/>
        <v>#DIV/0!</v>
      </c>
    </row>
    <row r="240" spans="1:11" ht="18.75" customHeight="1">
      <c r="A240" s="140"/>
      <c r="B240" s="104" t="s">
        <v>12</v>
      </c>
      <c r="C240" s="7" t="s">
        <v>5</v>
      </c>
      <c r="D240" s="7">
        <f>D241+D243+D245+D246</f>
        <v>8496.7</v>
      </c>
      <c r="E240" s="7">
        <f>E241+E243+E245+E246</f>
        <v>8496.7</v>
      </c>
      <c r="F240" s="7">
        <f>F241+F243+F245+F246</f>
        <v>4071.9</v>
      </c>
      <c r="G240" s="7">
        <f>G241+G243+G245+G246</f>
        <v>1993.6</v>
      </c>
      <c r="H240" s="7">
        <f>H241+H243+H245+H246</f>
        <v>2690.8</v>
      </c>
      <c r="I240" s="49">
        <f t="shared" si="36"/>
        <v>31.66876552073158</v>
      </c>
      <c r="J240" s="28">
        <f t="shared" si="37"/>
        <v>31.66876552073158</v>
      </c>
      <c r="K240" s="50">
        <f t="shared" si="38"/>
        <v>66.08217294137873</v>
      </c>
    </row>
    <row r="241" spans="1:11" ht="30.75" customHeight="1">
      <c r="A241" s="140"/>
      <c r="B241" s="105"/>
      <c r="C241" s="18" t="s">
        <v>6</v>
      </c>
      <c r="D241" s="18">
        <f aca="true" t="shared" si="40" ref="D241:H242">D255+D269</f>
        <v>8496.7</v>
      </c>
      <c r="E241" s="18">
        <f t="shared" si="40"/>
        <v>8496.7</v>
      </c>
      <c r="F241" s="18">
        <f t="shared" si="40"/>
        <v>4071.9</v>
      </c>
      <c r="G241" s="18">
        <f t="shared" si="40"/>
        <v>1993.6</v>
      </c>
      <c r="H241" s="18">
        <f t="shared" si="40"/>
        <v>2690.8</v>
      </c>
      <c r="I241" s="49">
        <f t="shared" si="36"/>
        <v>31.66876552073158</v>
      </c>
      <c r="J241" s="28">
        <f t="shared" si="37"/>
        <v>31.66876552073158</v>
      </c>
      <c r="K241" s="50">
        <f t="shared" si="38"/>
        <v>66.08217294137873</v>
      </c>
    </row>
    <row r="242" spans="1:11" ht="75.75" customHeight="1">
      <c r="A242" s="140"/>
      <c r="B242" s="105"/>
      <c r="C242" s="29" t="s">
        <v>189</v>
      </c>
      <c r="D242" s="18">
        <f t="shared" si="40"/>
        <v>0</v>
      </c>
      <c r="E242" s="18">
        <f t="shared" si="40"/>
        <v>0</v>
      </c>
      <c r="F242" s="18">
        <f t="shared" si="40"/>
        <v>0</v>
      </c>
      <c r="G242" s="18">
        <f t="shared" si="40"/>
        <v>0</v>
      </c>
      <c r="H242" s="18">
        <f t="shared" si="40"/>
        <v>0</v>
      </c>
      <c r="I242" s="49" t="e">
        <f t="shared" si="36"/>
        <v>#DIV/0!</v>
      </c>
      <c r="J242" s="28" t="e">
        <f t="shared" si="37"/>
        <v>#DIV/0!</v>
      </c>
      <c r="K242" s="50" t="e">
        <f t="shared" si="38"/>
        <v>#DIV/0!</v>
      </c>
    </row>
    <row r="243" spans="1:11" ht="56.25">
      <c r="A243" s="140"/>
      <c r="B243" s="105"/>
      <c r="C243" s="18" t="s">
        <v>7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49" t="e">
        <f t="shared" si="36"/>
        <v>#DIV/0!</v>
      </c>
      <c r="J243" s="28" t="e">
        <f t="shared" si="37"/>
        <v>#DIV/0!</v>
      </c>
      <c r="K243" s="50" t="e">
        <f t="shared" si="38"/>
        <v>#DIV/0!</v>
      </c>
    </row>
    <row r="244" spans="1:11" ht="95.25" customHeight="1">
      <c r="A244" s="140"/>
      <c r="B244" s="105"/>
      <c r="C244" s="29" t="s">
        <v>190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49" t="e">
        <f t="shared" si="36"/>
        <v>#DIV/0!</v>
      </c>
      <c r="J244" s="28" t="e">
        <f t="shared" si="37"/>
        <v>#DIV/0!</v>
      </c>
      <c r="K244" s="50" t="e">
        <f t="shared" si="38"/>
        <v>#DIV/0!</v>
      </c>
    </row>
    <row r="245" spans="1:11" ht="42" customHeight="1">
      <c r="A245" s="140"/>
      <c r="B245" s="105"/>
      <c r="C245" s="18" t="s">
        <v>8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49" t="e">
        <f t="shared" si="36"/>
        <v>#DIV/0!</v>
      </c>
      <c r="J245" s="28" t="e">
        <f t="shared" si="37"/>
        <v>#DIV/0!</v>
      </c>
      <c r="K245" s="50" t="e">
        <f t="shared" si="38"/>
        <v>#DIV/0!</v>
      </c>
    </row>
    <row r="246" spans="1:11" ht="56.25">
      <c r="A246" s="141"/>
      <c r="B246" s="106"/>
      <c r="C246" s="18" t="s">
        <v>9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49" t="e">
        <f t="shared" si="36"/>
        <v>#DIV/0!</v>
      </c>
      <c r="J246" s="28" t="e">
        <f t="shared" si="37"/>
        <v>#DIV/0!</v>
      </c>
      <c r="K246" s="50" t="e">
        <f t="shared" si="38"/>
        <v>#DIV/0!</v>
      </c>
    </row>
    <row r="247" spans="1:11" ht="18.75" customHeight="1">
      <c r="A247" s="110" t="s">
        <v>173</v>
      </c>
      <c r="B247" s="104" t="s">
        <v>11</v>
      </c>
      <c r="C247" s="7" t="s">
        <v>5</v>
      </c>
      <c r="D247" s="7">
        <f>D248+D250+D252+D253</f>
        <v>0</v>
      </c>
      <c r="E247" s="7">
        <f>E248+E250+E252+E253</f>
        <v>0</v>
      </c>
      <c r="F247" s="7">
        <f>F248+F250+F252+F253</f>
        <v>0</v>
      </c>
      <c r="G247" s="7">
        <f>G248+G250+G252+G253</f>
        <v>0</v>
      </c>
      <c r="H247" s="7">
        <f>H248+H250+H252+H253</f>
        <v>0</v>
      </c>
      <c r="I247" s="49" t="e">
        <f t="shared" si="36"/>
        <v>#DIV/0!</v>
      </c>
      <c r="J247" s="28" t="e">
        <f t="shared" si="37"/>
        <v>#DIV/0!</v>
      </c>
      <c r="K247" s="50" t="e">
        <f t="shared" si="38"/>
        <v>#DIV/0!</v>
      </c>
    </row>
    <row r="248" spans="1:11" ht="27.75" customHeight="1">
      <c r="A248" s="111"/>
      <c r="B248" s="105"/>
      <c r="C248" s="18" t="s">
        <v>6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49" t="e">
        <f t="shared" si="36"/>
        <v>#DIV/0!</v>
      </c>
      <c r="J248" s="28" t="e">
        <f t="shared" si="37"/>
        <v>#DIV/0!</v>
      </c>
      <c r="K248" s="50" t="e">
        <f t="shared" si="38"/>
        <v>#DIV/0!</v>
      </c>
    </row>
    <row r="249" spans="1:11" ht="79.5" customHeight="1">
      <c r="A249" s="111"/>
      <c r="B249" s="105"/>
      <c r="C249" s="29" t="s">
        <v>189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49" t="e">
        <f t="shared" si="36"/>
        <v>#DIV/0!</v>
      </c>
      <c r="J249" s="28" t="e">
        <f t="shared" si="37"/>
        <v>#DIV/0!</v>
      </c>
      <c r="K249" s="50" t="e">
        <f t="shared" si="38"/>
        <v>#DIV/0!</v>
      </c>
    </row>
    <row r="250" spans="1:11" ht="56.25">
      <c r="A250" s="111"/>
      <c r="B250" s="105"/>
      <c r="C250" s="18" t="s">
        <v>7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49" t="e">
        <f t="shared" si="36"/>
        <v>#DIV/0!</v>
      </c>
      <c r="J250" s="28" t="e">
        <f t="shared" si="37"/>
        <v>#DIV/0!</v>
      </c>
      <c r="K250" s="50" t="e">
        <f t="shared" si="38"/>
        <v>#DIV/0!</v>
      </c>
    </row>
    <row r="251" spans="1:11" ht="93.75" customHeight="1">
      <c r="A251" s="111"/>
      <c r="B251" s="105"/>
      <c r="C251" s="29" t="s">
        <v>190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49" t="e">
        <f t="shared" si="36"/>
        <v>#DIV/0!</v>
      </c>
      <c r="J251" s="28" t="e">
        <f t="shared" si="37"/>
        <v>#DIV/0!</v>
      </c>
      <c r="K251" s="50" t="e">
        <f t="shared" si="38"/>
        <v>#DIV/0!</v>
      </c>
    </row>
    <row r="252" spans="1:11" ht="40.5" customHeight="1">
      <c r="A252" s="111"/>
      <c r="B252" s="105"/>
      <c r="C252" s="18" t="s">
        <v>8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49" t="e">
        <f t="shared" si="36"/>
        <v>#DIV/0!</v>
      </c>
      <c r="J252" s="28" t="e">
        <f t="shared" si="37"/>
        <v>#DIV/0!</v>
      </c>
      <c r="K252" s="50" t="e">
        <f t="shared" si="38"/>
        <v>#DIV/0!</v>
      </c>
    </row>
    <row r="253" spans="1:11" ht="56.25">
      <c r="A253" s="111"/>
      <c r="B253" s="106"/>
      <c r="C253" s="18" t="s">
        <v>9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49" t="e">
        <f t="shared" si="36"/>
        <v>#DIV/0!</v>
      </c>
      <c r="J253" s="28" t="e">
        <f t="shared" si="37"/>
        <v>#DIV/0!</v>
      </c>
      <c r="K253" s="50" t="e">
        <f t="shared" si="38"/>
        <v>#DIV/0!</v>
      </c>
    </row>
    <row r="254" spans="1:11" ht="22.5" customHeight="1">
      <c r="A254" s="111"/>
      <c r="B254" s="104" t="s">
        <v>12</v>
      </c>
      <c r="C254" s="7" t="s">
        <v>5</v>
      </c>
      <c r="D254" s="47">
        <f>D255+D257+D259+D260</f>
        <v>8496.7</v>
      </c>
      <c r="E254" s="47">
        <f>E255+E257+E259+E260</f>
        <v>8496.7</v>
      </c>
      <c r="F254" s="47">
        <f>F255+F257+F259+F260</f>
        <v>4071.9</v>
      </c>
      <c r="G254" s="47">
        <f>G255+G257+G259+G260</f>
        <v>1993.6</v>
      </c>
      <c r="H254" s="47">
        <f>H255+H257+H259+H260</f>
        <v>2690.8</v>
      </c>
      <c r="I254" s="49">
        <f t="shared" si="36"/>
        <v>31.66876552073158</v>
      </c>
      <c r="J254" s="28">
        <f t="shared" si="37"/>
        <v>31.66876552073158</v>
      </c>
      <c r="K254" s="50">
        <f t="shared" si="38"/>
        <v>66.08217294137873</v>
      </c>
    </row>
    <row r="255" spans="1:11" ht="24.75" customHeight="1">
      <c r="A255" s="111"/>
      <c r="B255" s="105"/>
      <c r="C255" s="18" t="s">
        <v>6</v>
      </c>
      <c r="D255" s="18">
        <v>8496.7</v>
      </c>
      <c r="E255" s="18">
        <v>8496.7</v>
      </c>
      <c r="F255" s="18">
        <v>4071.9</v>
      </c>
      <c r="G255" s="18">
        <v>1993.6</v>
      </c>
      <c r="H255" s="18">
        <v>2690.8</v>
      </c>
      <c r="I255" s="49">
        <f t="shared" si="36"/>
        <v>31.66876552073158</v>
      </c>
      <c r="J255" s="28">
        <f t="shared" si="37"/>
        <v>31.66876552073158</v>
      </c>
      <c r="K255" s="50">
        <f t="shared" si="38"/>
        <v>66.08217294137873</v>
      </c>
    </row>
    <row r="256" spans="1:11" ht="80.25" customHeight="1">
      <c r="A256" s="111"/>
      <c r="B256" s="105"/>
      <c r="C256" s="29" t="s">
        <v>189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49" t="e">
        <f t="shared" si="36"/>
        <v>#DIV/0!</v>
      </c>
      <c r="J256" s="28" t="e">
        <f t="shared" si="37"/>
        <v>#DIV/0!</v>
      </c>
      <c r="K256" s="50" t="e">
        <f t="shared" si="38"/>
        <v>#DIV/0!</v>
      </c>
    </row>
    <row r="257" spans="1:11" ht="56.25">
      <c r="A257" s="111"/>
      <c r="B257" s="105"/>
      <c r="C257" s="18" t="s">
        <v>7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49" t="e">
        <f aca="true" t="shared" si="41" ref="I257:I320">H257/D257*100</f>
        <v>#DIV/0!</v>
      </c>
      <c r="J257" s="28" t="e">
        <f t="shared" si="37"/>
        <v>#DIV/0!</v>
      </c>
      <c r="K257" s="50" t="e">
        <f t="shared" si="38"/>
        <v>#DIV/0!</v>
      </c>
    </row>
    <row r="258" spans="1:11" ht="99" customHeight="1">
      <c r="A258" s="111"/>
      <c r="B258" s="105"/>
      <c r="C258" s="29" t="s">
        <v>190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49" t="e">
        <f t="shared" si="41"/>
        <v>#DIV/0!</v>
      </c>
      <c r="J258" s="28" t="e">
        <f t="shared" si="37"/>
        <v>#DIV/0!</v>
      </c>
      <c r="K258" s="50" t="e">
        <f t="shared" si="38"/>
        <v>#DIV/0!</v>
      </c>
    </row>
    <row r="259" spans="1:11" ht="46.5" customHeight="1">
      <c r="A259" s="111"/>
      <c r="B259" s="105"/>
      <c r="C259" s="18" t="s">
        <v>8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49" t="e">
        <f t="shared" si="41"/>
        <v>#DIV/0!</v>
      </c>
      <c r="J259" s="28" t="e">
        <f t="shared" si="37"/>
        <v>#DIV/0!</v>
      </c>
      <c r="K259" s="50" t="e">
        <f t="shared" si="38"/>
        <v>#DIV/0!</v>
      </c>
    </row>
    <row r="260" spans="1:11" ht="56.25">
      <c r="A260" s="112"/>
      <c r="B260" s="106"/>
      <c r="C260" s="18" t="s">
        <v>9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49" t="e">
        <f t="shared" si="41"/>
        <v>#DIV/0!</v>
      </c>
      <c r="J260" s="28" t="e">
        <f t="shared" si="37"/>
        <v>#DIV/0!</v>
      </c>
      <c r="K260" s="50" t="e">
        <f t="shared" si="38"/>
        <v>#DIV/0!</v>
      </c>
    </row>
    <row r="261" spans="1:11" ht="18.75" customHeight="1">
      <c r="A261" s="110" t="s">
        <v>174</v>
      </c>
      <c r="B261" s="104" t="s">
        <v>11</v>
      </c>
      <c r="C261" s="18" t="s">
        <v>5</v>
      </c>
      <c r="D261" s="18">
        <f>D262+D264+D266+D267</f>
        <v>0</v>
      </c>
      <c r="E261" s="18">
        <f>E262+E264+E266+E267</f>
        <v>0</v>
      </c>
      <c r="F261" s="18">
        <f>F262+F264+F266+F267</f>
        <v>0</v>
      </c>
      <c r="G261" s="18">
        <f>G262+G264+G266+G267</f>
        <v>0</v>
      </c>
      <c r="H261" s="18">
        <f>H262+H264+H266+H267</f>
        <v>0</v>
      </c>
      <c r="I261" s="49" t="e">
        <f t="shared" si="41"/>
        <v>#DIV/0!</v>
      </c>
      <c r="J261" s="28" t="e">
        <f t="shared" si="37"/>
        <v>#DIV/0!</v>
      </c>
      <c r="K261" s="50" t="e">
        <f t="shared" si="38"/>
        <v>#DIV/0!</v>
      </c>
    </row>
    <row r="262" spans="1:11" ht="30.75" customHeight="1">
      <c r="A262" s="111"/>
      <c r="B262" s="105"/>
      <c r="C262" s="18" t="s">
        <v>6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49" t="e">
        <f t="shared" si="41"/>
        <v>#DIV/0!</v>
      </c>
      <c r="J262" s="28" t="e">
        <f t="shared" si="37"/>
        <v>#DIV/0!</v>
      </c>
      <c r="K262" s="50" t="e">
        <f t="shared" si="38"/>
        <v>#DIV/0!</v>
      </c>
    </row>
    <row r="263" spans="1:11" ht="78" customHeight="1">
      <c r="A263" s="111"/>
      <c r="B263" s="105"/>
      <c r="C263" s="29" t="s">
        <v>189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49" t="e">
        <f t="shared" si="41"/>
        <v>#DIV/0!</v>
      </c>
      <c r="J263" s="28" t="e">
        <f t="shared" si="37"/>
        <v>#DIV/0!</v>
      </c>
      <c r="K263" s="50" t="e">
        <f t="shared" si="38"/>
        <v>#DIV/0!</v>
      </c>
    </row>
    <row r="264" spans="1:11" ht="56.25">
      <c r="A264" s="111"/>
      <c r="B264" s="105"/>
      <c r="C264" s="18" t="s">
        <v>7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49" t="e">
        <f t="shared" si="41"/>
        <v>#DIV/0!</v>
      </c>
      <c r="J264" s="28" t="e">
        <f t="shared" si="37"/>
        <v>#DIV/0!</v>
      </c>
      <c r="K264" s="50" t="e">
        <f t="shared" si="38"/>
        <v>#DIV/0!</v>
      </c>
    </row>
    <row r="265" spans="1:11" ht="95.25" customHeight="1">
      <c r="A265" s="111"/>
      <c r="B265" s="105"/>
      <c r="C265" s="29" t="s">
        <v>190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49" t="e">
        <f t="shared" si="41"/>
        <v>#DIV/0!</v>
      </c>
      <c r="J265" s="28" t="e">
        <f t="shared" si="37"/>
        <v>#DIV/0!</v>
      </c>
      <c r="K265" s="50" t="e">
        <f t="shared" si="38"/>
        <v>#DIV/0!</v>
      </c>
    </row>
    <row r="266" spans="1:11" ht="44.25" customHeight="1">
      <c r="A266" s="111"/>
      <c r="B266" s="105"/>
      <c r="C266" s="18" t="s">
        <v>8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49" t="e">
        <f t="shared" si="41"/>
        <v>#DIV/0!</v>
      </c>
      <c r="J266" s="28" t="e">
        <f t="shared" si="37"/>
        <v>#DIV/0!</v>
      </c>
      <c r="K266" s="50" t="e">
        <f t="shared" si="38"/>
        <v>#DIV/0!</v>
      </c>
    </row>
    <row r="267" spans="1:11" ht="56.25">
      <c r="A267" s="111"/>
      <c r="B267" s="106"/>
      <c r="C267" s="18" t="s">
        <v>9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49" t="e">
        <f t="shared" si="41"/>
        <v>#DIV/0!</v>
      </c>
      <c r="J267" s="28" t="e">
        <f t="shared" si="37"/>
        <v>#DIV/0!</v>
      </c>
      <c r="K267" s="50" t="e">
        <f t="shared" si="38"/>
        <v>#DIV/0!</v>
      </c>
    </row>
    <row r="268" spans="1:11" ht="18.75" customHeight="1">
      <c r="A268" s="111"/>
      <c r="B268" s="104" t="s">
        <v>12</v>
      </c>
      <c r="C268" s="18" t="s">
        <v>5</v>
      </c>
      <c r="D268" s="18">
        <f>D269+D271+D273+D274</f>
        <v>0</v>
      </c>
      <c r="E268" s="18">
        <f>E269+E271+E273+E274</f>
        <v>0</v>
      </c>
      <c r="F268" s="18">
        <f>F269+F271+F273+F274</f>
        <v>0</v>
      </c>
      <c r="G268" s="18">
        <f>G269+G271+G273+G274</f>
        <v>0</v>
      </c>
      <c r="H268" s="18">
        <f>H269+H271+H273+H274</f>
        <v>0</v>
      </c>
      <c r="I268" s="49" t="e">
        <f t="shared" si="41"/>
        <v>#DIV/0!</v>
      </c>
      <c r="J268" s="28" t="e">
        <f t="shared" si="37"/>
        <v>#DIV/0!</v>
      </c>
      <c r="K268" s="50" t="e">
        <f t="shared" si="38"/>
        <v>#DIV/0!</v>
      </c>
    </row>
    <row r="269" spans="1:11" ht="30.75" customHeight="1">
      <c r="A269" s="111"/>
      <c r="B269" s="105"/>
      <c r="C269" s="18" t="s">
        <v>6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49" t="e">
        <f t="shared" si="41"/>
        <v>#DIV/0!</v>
      </c>
      <c r="J269" s="28" t="e">
        <f t="shared" si="37"/>
        <v>#DIV/0!</v>
      </c>
      <c r="K269" s="50" t="e">
        <f t="shared" si="38"/>
        <v>#DIV/0!</v>
      </c>
    </row>
    <row r="270" spans="1:11" ht="75" customHeight="1">
      <c r="A270" s="111"/>
      <c r="B270" s="105"/>
      <c r="C270" s="29" t="s">
        <v>189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49" t="e">
        <f t="shared" si="41"/>
        <v>#DIV/0!</v>
      </c>
      <c r="J270" s="28" t="e">
        <f t="shared" si="37"/>
        <v>#DIV/0!</v>
      </c>
      <c r="K270" s="50" t="e">
        <f t="shared" si="38"/>
        <v>#DIV/0!</v>
      </c>
    </row>
    <row r="271" spans="1:11" ht="56.25">
      <c r="A271" s="111"/>
      <c r="B271" s="105"/>
      <c r="C271" s="18" t="s">
        <v>7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49" t="e">
        <f t="shared" si="41"/>
        <v>#DIV/0!</v>
      </c>
      <c r="J271" s="28" t="e">
        <f aca="true" t="shared" si="42" ref="J271:J334">H271/E271*100</f>
        <v>#DIV/0!</v>
      </c>
      <c r="K271" s="50" t="e">
        <f t="shared" si="38"/>
        <v>#DIV/0!</v>
      </c>
    </row>
    <row r="272" spans="1:11" ht="99.75" customHeight="1">
      <c r="A272" s="111"/>
      <c r="B272" s="105"/>
      <c r="C272" s="29" t="s">
        <v>190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49" t="e">
        <f t="shared" si="41"/>
        <v>#DIV/0!</v>
      </c>
      <c r="J272" s="28" t="e">
        <f t="shared" si="42"/>
        <v>#DIV/0!</v>
      </c>
      <c r="K272" s="50" t="e">
        <f t="shared" si="38"/>
        <v>#DIV/0!</v>
      </c>
    </row>
    <row r="273" spans="1:11" ht="44.25" customHeight="1">
      <c r="A273" s="111"/>
      <c r="B273" s="105"/>
      <c r="C273" s="18" t="s">
        <v>8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49" t="e">
        <f t="shared" si="41"/>
        <v>#DIV/0!</v>
      </c>
      <c r="J273" s="28" t="e">
        <f t="shared" si="42"/>
        <v>#DIV/0!</v>
      </c>
      <c r="K273" s="50" t="e">
        <f t="shared" si="38"/>
        <v>#DIV/0!</v>
      </c>
    </row>
    <row r="274" spans="1:11" ht="56.25">
      <c r="A274" s="112"/>
      <c r="B274" s="106"/>
      <c r="C274" s="18" t="s">
        <v>9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49" t="e">
        <f t="shared" si="41"/>
        <v>#DIV/0!</v>
      </c>
      <c r="J274" s="28" t="e">
        <f t="shared" si="42"/>
        <v>#DIV/0!</v>
      </c>
      <c r="K274" s="50" t="e">
        <f t="shared" si="38"/>
        <v>#DIV/0!</v>
      </c>
    </row>
    <row r="275" spans="1:11" ht="18.75" customHeight="1">
      <c r="A275" s="145" t="s">
        <v>172</v>
      </c>
      <c r="B275" s="104" t="s">
        <v>11</v>
      </c>
      <c r="C275" s="7" t="s">
        <v>5</v>
      </c>
      <c r="D275" s="7">
        <f>D276+D278+D280+D281</f>
        <v>10000</v>
      </c>
      <c r="E275" s="7">
        <f>E276+E278+E280+E281</f>
        <v>10000</v>
      </c>
      <c r="F275" s="7">
        <f>F276+F278+F280+F281</f>
        <v>10000</v>
      </c>
      <c r="G275" s="7">
        <f>G276+G278+G280+G281</f>
        <v>6219</v>
      </c>
      <c r="H275" s="7">
        <f>H276+H278+H280+H281</f>
        <v>6219</v>
      </c>
      <c r="I275" s="49">
        <f t="shared" si="41"/>
        <v>62.19</v>
      </c>
      <c r="J275" s="28">
        <f t="shared" si="42"/>
        <v>62.19</v>
      </c>
      <c r="K275" s="50">
        <f t="shared" si="38"/>
        <v>62.19</v>
      </c>
    </row>
    <row r="276" spans="1:11" ht="27.75" customHeight="1">
      <c r="A276" s="146"/>
      <c r="B276" s="105"/>
      <c r="C276" s="18" t="s">
        <v>6</v>
      </c>
      <c r="D276" s="18">
        <v>10000</v>
      </c>
      <c r="E276" s="18">
        <v>10000</v>
      </c>
      <c r="F276" s="18">
        <v>10000</v>
      </c>
      <c r="G276" s="18">
        <v>6219</v>
      </c>
      <c r="H276" s="18">
        <v>6219</v>
      </c>
      <c r="I276" s="49">
        <f t="shared" si="41"/>
        <v>62.19</v>
      </c>
      <c r="J276" s="28">
        <f t="shared" si="42"/>
        <v>62.19</v>
      </c>
      <c r="K276" s="50">
        <f t="shared" si="38"/>
        <v>62.19</v>
      </c>
    </row>
    <row r="277" spans="1:11" ht="78" customHeight="1">
      <c r="A277" s="146"/>
      <c r="B277" s="105"/>
      <c r="C277" s="29" t="s">
        <v>189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49" t="e">
        <f t="shared" si="41"/>
        <v>#DIV/0!</v>
      </c>
      <c r="J277" s="28" t="e">
        <f t="shared" si="42"/>
        <v>#DIV/0!</v>
      </c>
      <c r="K277" s="50" t="e">
        <f t="shared" si="38"/>
        <v>#DIV/0!</v>
      </c>
    </row>
    <row r="278" spans="1:11" ht="56.25">
      <c r="A278" s="146"/>
      <c r="B278" s="105"/>
      <c r="C278" s="18" t="s">
        <v>7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49" t="e">
        <f t="shared" si="41"/>
        <v>#DIV/0!</v>
      </c>
      <c r="J278" s="28" t="e">
        <f t="shared" si="42"/>
        <v>#DIV/0!</v>
      </c>
      <c r="K278" s="50" t="e">
        <f t="shared" si="38"/>
        <v>#DIV/0!</v>
      </c>
    </row>
    <row r="279" spans="1:11" ht="96.75" customHeight="1">
      <c r="A279" s="146"/>
      <c r="B279" s="105"/>
      <c r="C279" s="29" t="s">
        <v>190</v>
      </c>
      <c r="D279" s="18">
        <v>0</v>
      </c>
      <c r="E279" s="18">
        <v>0</v>
      </c>
      <c r="F279" s="18">
        <v>0</v>
      </c>
      <c r="G279" s="18"/>
      <c r="H279" s="18">
        <v>0</v>
      </c>
      <c r="I279" s="49" t="e">
        <f t="shared" si="41"/>
        <v>#DIV/0!</v>
      </c>
      <c r="J279" s="28" t="e">
        <f t="shared" si="42"/>
        <v>#DIV/0!</v>
      </c>
      <c r="K279" s="50" t="e">
        <f aca="true" t="shared" si="43" ref="K279:K342">H279/F279*100</f>
        <v>#DIV/0!</v>
      </c>
    </row>
    <row r="280" spans="1:11" ht="56.25">
      <c r="A280" s="146"/>
      <c r="B280" s="105"/>
      <c r="C280" s="18" t="s">
        <v>8</v>
      </c>
      <c r="D280" s="18">
        <v>0</v>
      </c>
      <c r="E280" s="18">
        <v>0</v>
      </c>
      <c r="F280" s="18">
        <v>0</v>
      </c>
      <c r="G280" s="18"/>
      <c r="H280" s="18">
        <v>0</v>
      </c>
      <c r="I280" s="49" t="e">
        <f t="shared" si="41"/>
        <v>#DIV/0!</v>
      </c>
      <c r="J280" s="28" t="e">
        <f t="shared" si="42"/>
        <v>#DIV/0!</v>
      </c>
      <c r="K280" s="50" t="e">
        <f t="shared" si="43"/>
        <v>#DIV/0!</v>
      </c>
    </row>
    <row r="281" spans="1:11" ht="56.25">
      <c r="A281" s="146"/>
      <c r="B281" s="106"/>
      <c r="C281" s="18" t="s">
        <v>9</v>
      </c>
      <c r="D281" s="18">
        <v>0</v>
      </c>
      <c r="E281" s="18">
        <v>0</v>
      </c>
      <c r="F281" s="18">
        <v>0</v>
      </c>
      <c r="G281" s="18"/>
      <c r="H281" s="18">
        <v>0</v>
      </c>
      <c r="I281" s="49" t="e">
        <f t="shared" si="41"/>
        <v>#DIV/0!</v>
      </c>
      <c r="J281" s="28" t="e">
        <f t="shared" si="42"/>
        <v>#DIV/0!</v>
      </c>
      <c r="K281" s="50" t="e">
        <f t="shared" si="43"/>
        <v>#DIV/0!</v>
      </c>
    </row>
    <row r="282" spans="1:11" ht="18.75" customHeight="1">
      <c r="A282" s="146"/>
      <c r="B282" s="104" t="s">
        <v>12</v>
      </c>
      <c r="C282" s="18" t="s">
        <v>5</v>
      </c>
      <c r="D282" s="18">
        <f>D283+D285+D287+D288</f>
        <v>0</v>
      </c>
      <c r="E282" s="18">
        <f>E283+E285+E287+E288</f>
        <v>0</v>
      </c>
      <c r="F282" s="18">
        <f>F283+F285+F287+F288</f>
        <v>0</v>
      </c>
      <c r="G282" s="18">
        <f>G283+G285+G287+G288</f>
        <v>0</v>
      </c>
      <c r="H282" s="18">
        <f>H283+H285+H287+H288</f>
        <v>0</v>
      </c>
      <c r="I282" s="49" t="e">
        <f t="shared" si="41"/>
        <v>#DIV/0!</v>
      </c>
      <c r="J282" s="28" t="e">
        <f t="shared" si="42"/>
        <v>#DIV/0!</v>
      </c>
      <c r="K282" s="50" t="e">
        <f t="shared" si="43"/>
        <v>#DIV/0!</v>
      </c>
    </row>
    <row r="283" spans="1:11" ht="23.25" customHeight="1">
      <c r="A283" s="146"/>
      <c r="B283" s="105"/>
      <c r="C283" s="18" t="s">
        <v>6</v>
      </c>
      <c r="D283" s="18">
        <v>0</v>
      </c>
      <c r="E283" s="18">
        <v>0</v>
      </c>
      <c r="F283" s="18">
        <v>0</v>
      </c>
      <c r="G283" s="18"/>
      <c r="H283" s="18">
        <v>0</v>
      </c>
      <c r="I283" s="49" t="e">
        <f t="shared" si="41"/>
        <v>#DIV/0!</v>
      </c>
      <c r="J283" s="28" t="e">
        <f t="shared" si="42"/>
        <v>#DIV/0!</v>
      </c>
      <c r="K283" s="50" t="e">
        <f t="shared" si="43"/>
        <v>#DIV/0!</v>
      </c>
    </row>
    <row r="284" spans="1:11" ht="81.75" customHeight="1">
      <c r="A284" s="146"/>
      <c r="B284" s="105"/>
      <c r="C284" s="29" t="s">
        <v>189</v>
      </c>
      <c r="D284" s="18">
        <v>0</v>
      </c>
      <c r="E284" s="18">
        <v>0</v>
      </c>
      <c r="F284" s="18">
        <v>0</v>
      </c>
      <c r="G284" s="18"/>
      <c r="H284" s="18">
        <v>0</v>
      </c>
      <c r="I284" s="49" t="e">
        <f t="shared" si="41"/>
        <v>#DIV/0!</v>
      </c>
      <c r="J284" s="28" t="e">
        <f t="shared" si="42"/>
        <v>#DIV/0!</v>
      </c>
      <c r="K284" s="50" t="e">
        <f t="shared" si="43"/>
        <v>#DIV/0!</v>
      </c>
    </row>
    <row r="285" spans="1:11" ht="56.25">
      <c r="A285" s="146"/>
      <c r="B285" s="105"/>
      <c r="C285" s="18" t="s">
        <v>7</v>
      </c>
      <c r="D285" s="18">
        <v>0</v>
      </c>
      <c r="E285" s="18">
        <v>0</v>
      </c>
      <c r="F285" s="18">
        <v>0</v>
      </c>
      <c r="G285" s="18"/>
      <c r="H285" s="18">
        <v>0</v>
      </c>
      <c r="I285" s="49" t="e">
        <f t="shared" si="41"/>
        <v>#DIV/0!</v>
      </c>
      <c r="J285" s="28" t="e">
        <f t="shared" si="42"/>
        <v>#DIV/0!</v>
      </c>
      <c r="K285" s="50" t="e">
        <f t="shared" si="43"/>
        <v>#DIV/0!</v>
      </c>
    </row>
    <row r="286" spans="1:11" ht="100.5" customHeight="1">
      <c r="A286" s="146"/>
      <c r="B286" s="105"/>
      <c r="C286" s="29" t="s">
        <v>190</v>
      </c>
      <c r="D286" s="18">
        <v>0</v>
      </c>
      <c r="E286" s="18">
        <v>0</v>
      </c>
      <c r="F286" s="18">
        <v>0</v>
      </c>
      <c r="G286" s="18"/>
      <c r="H286" s="18">
        <v>0</v>
      </c>
      <c r="I286" s="49" t="e">
        <f t="shared" si="41"/>
        <v>#DIV/0!</v>
      </c>
      <c r="J286" s="28" t="e">
        <f t="shared" si="42"/>
        <v>#DIV/0!</v>
      </c>
      <c r="K286" s="50" t="e">
        <f t="shared" si="43"/>
        <v>#DIV/0!</v>
      </c>
    </row>
    <row r="287" spans="1:11" ht="42" customHeight="1">
      <c r="A287" s="146"/>
      <c r="B287" s="105"/>
      <c r="C287" s="18" t="s">
        <v>8</v>
      </c>
      <c r="D287" s="18">
        <v>0</v>
      </c>
      <c r="E287" s="18">
        <v>0</v>
      </c>
      <c r="F287" s="18">
        <v>0</v>
      </c>
      <c r="G287" s="18"/>
      <c r="H287" s="18">
        <v>0</v>
      </c>
      <c r="I287" s="49" t="e">
        <f t="shared" si="41"/>
        <v>#DIV/0!</v>
      </c>
      <c r="J287" s="28" t="e">
        <f t="shared" si="42"/>
        <v>#DIV/0!</v>
      </c>
      <c r="K287" s="50" t="e">
        <f t="shared" si="43"/>
        <v>#DIV/0!</v>
      </c>
    </row>
    <row r="288" spans="1:11" ht="56.25">
      <c r="A288" s="147"/>
      <c r="B288" s="106"/>
      <c r="C288" s="18" t="s">
        <v>9</v>
      </c>
      <c r="D288" s="18">
        <v>0</v>
      </c>
      <c r="E288" s="18">
        <v>0</v>
      </c>
      <c r="F288" s="18">
        <v>0</v>
      </c>
      <c r="G288" s="18"/>
      <c r="H288" s="18">
        <v>0</v>
      </c>
      <c r="I288" s="49" t="e">
        <f t="shared" si="41"/>
        <v>#DIV/0!</v>
      </c>
      <c r="J288" s="28" t="e">
        <f t="shared" si="42"/>
        <v>#DIV/0!</v>
      </c>
      <c r="K288" s="50" t="e">
        <f t="shared" si="43"/>
        <v>#DIV/0!</v>
      </c>
    </row>
    <row r="289" spans="1:11" ht="18.75" customHeight="1">
      <c r="A289" s="139" t="s">
        <v>53</v>
      </c>
      <c r="B289" s="104" t="s">
        <v>11</v>
      </c>
      <c r="C289" s="7" t="s">
        <v>5</v>
      </c>
      <c r="D289" s="47">
        <f>D290+D292+D294+D295</f>
        <v>552.9</v>
      </c>
      <c r="E289" s="47">
        <f>E290+E292+E294+E295</f>
        <v>552.9</v>
      </c>
      <c r="F289" s="47">
        <f>F290+F292+F294+F295</f>
        <v>552.9</v>
      </c>
      <c r="G289" s="47">
        <f>G290+G292+G294+G295</f>
        <v>0</v>
      </c>
      <c r="H289" s="47">
        <f>H290+H292+H294+H295</f>
        <v>0</v>
      </c>
      <c r="I289" s="49">
        <f t="shared" si="41"/>
        <v>0</v>
      </c>
      <c r="J289" s="28">
        <f t="shared" si="42"/>
        <v>0</v>
      </c>
      <c r="K289" s="50">
        <f t="shared" si="43"/>
        <v>0</v>
      </c>
    </row>
    <row r="290" spans="1:11" ht="25.5" customHeight="1">
      <c r="A290" s="140"/>
      <c r="B290" s="105"/>
      <c r="C290" s="18" t="s">
        <v>6</v>
      </c>
      <c r="D290" s="18">
        <f aca="true" t="shared" si="44" ref="D290:H292">D304+D311</f>
        <v>552.9</v>
      </c>
      <c r="E290" s="18">
        <f t="shared" si="44"/>
        <v>552.9</v>
      </c>
      <c r="F290" s="18">
        <f t="shared" si="44"/>
        <v>552.9</v>
      </c>
      <c r="G290" s="18">
        <f t="shared" si="44"/>
        <v>0</v>
      </c>
      <c r="H290" s="18">
        <f t="shared" si="44"/>
        <v>0</v>
      </c>
      <c r="I290" s="49">
        <f t="shared" si="41"/>
        <v>0</v>
      </c>
      <c r="J290" s="28">
        <f t="shared" si="42"/>
        <v>0</v>
      </c>
      <c r="K290" s="50">
        <f t="shared" si="43"/>
        <v>0</v>
      </c>
    </row>
    <row r="291" spans="1:11" ht="77.25" customHeight="1">
      <c r="A291" s="140"/>
      <c r="B291" s="105"/>
      <c r="C291" s="29" t="s">
        <v>189</v>
      </c>
      <c r="D291" s="18">
        <f t="shared" si="44"/>
        <v>0</v>
      </c>
      <c r="E291" s="18">
        <f t="shared" si="44"/>
        <v>0</v>
      </c>
      <c r="F291" s="18">
        <f t="shared" si="44"/>
        <v>0</v>
      </c>
      <c r="G291" s="18"/>
      <c r="H291" s="18">
        <f t="shared" si="44"/>
        <v>0</v>
      </c>
      <c r="I291" s="49" t="e">
        <f t="shared" si="41"/>
        <v>#DIV/0!</v>
      </c>
      <c r="J291" s="28" t="e">
        <f t="shared" si="42"/>
        <v>#DIV/0!</v>
      </c>
      <c r="K291" s="50" t="e">
        <f t="shared" si="43"/>
        <v>#DIV/0!</v>
      </c>
    </row>
    <row r="292" spans="1:11" ht="56.25">
      <c r="A292" s="140"/>
      <c r="B292" s="105"/>
      <c r="C292" s="18" t="s">
        <v>7</v>
      </c>
      <c r="D292" s="18">
        <f t="shared" si="44"/>
        <v>0</v>
      </c>
      <c r="E292" s="18">
        <f t="shared" si="44"/>
        <v>0</v>
      </c>
      <c r="F292" s="18">
        <f t="shared" si="44"/>
        <v>0</v>
      </c>
      <c r="G292" s="18"/>
      <c r="H292" s="18">
        <f t="shared" si="44"/>
        <v>0</v>
      </c>
      <c r="I292" s="49" t="e">
        <f t="shared" si="41"/>
        <v>#DIV/0!</v>
      </c>
      <c r="J292" s="28" t="e">
        <f t="shared" si="42"/>
        <v>#DIV/0!</v>
      </c>
      <c r="K292" s="50" t="e">
        <f t="shared" si="43"/>
        <v>#DIV/0!</v>
      </c>
    </row>
    <row r="293" spans="1:11" ht="96" customHeight="1">
      <c r="A293" s="140"/>
      <c r="B293" s="105"/>
      <c r="C293" s="29" t="s">
        <v>190</v>
      </c>
      <c r="D293" s="18">
        <v>0</v>
      </c>
      <c r="E293" s="18">
        <v>0</v>
      </c>
      <c r="F293" s="18">
        <v>0</v>
      </c>
      <c r="G293" s="18"/>
      <c r="H293" s="18">
        <v>0</v>
      </c>
      <c r="I293" s="49" t="e">
        <f t="shared" si="41"/>
        <v>#DIV/0!</v>
      </c>
      <c r="J293" s="28" t="e">
        <f t="shared" si="42"/>
        <v>#DIV/0!</v>
      </c>
      <c r="K293" s="50" t="e">
        <f t="shared" si="43"/>
        <v>#DIV/0!</v>
      </c>
    </row>
    <row r="294" spans="1:11" ht="39.75" customHeight="1">
      <c r="A294" s="140"/>
      <c r="B294" s="105"/>
      <c r="C294" s="18" t="s">
        <v>8</v>
      </c>
      <c r="D294" s="18">
        <f aca="true" t="shared" si="45" ref="D294:H295">D308+D315</f>
        <v>0</v>
      </c>
      <c r="E294" s="18">
        <f t="shared" si="45"/>
        <v>0</v>
      </c>
      <c r="F294" s="18">
        <f t="shared" si="45"/>
        <v>0</v>
      </c>
      <c r="G294" s="18"/>
      <c r="H294" s="18">
        <f t="shared" si="45"/>
        <v>0</v>
      </c>
      <c r="I294" s="49" t="e">
        <f t="shared" si="41"/>
        <v>#DIV/0!</v>
      </c>
      <c r="J294" s="28" t="e">
        <f t="shared" si="42"/>
        <v>#DIV/0!</v>
      </c>
      <c r="K294" s="50" t="e">
        <f t="shared" si="43"/>
        <v>#DIV/0!</v>
      </c>
    </row>
    <row r="295" spans="1:11" ht="56.25">
      <c r="A295" s="140"/>
      <c r="B295" s="106"/>
      <c r="C295" s="18" t="s">
        <v>9</v>
      </c>
      <c r="D295" s="18">
        <f t="shared" si="45"/>
        <v>0</v>
      </c>
      <c r="E295" s="18">
        <f t="shared" si="45"/>
        <v>0</v>
      </c>
      <c r="F295" s="18">
        <f t="shared" si="45"/>
        <v>0</v>
      </c>
      <c r="G295" s="18"/>
      <c r="H295" s="18">
        <f t="shared" si="45"/>
        <v>0</v>
      </c>
      <c r="I295" s="49" t="e">
        <f t="shared" si="41"/>
        <v>#DIV/0!</v>
      </c>
      <c r="J295" s="28" t="e">
        <f t="shared" si="42"/>
        <v>#DIV/0!</v>
      </c>
      <c r="K295" s="50" t="e">
        <f t="shared" si="43"/>
        <v>#DIV/0!</v>
      </c>
    </row>
    <row r="296" spans="1:11" ht="18.75" customHeight="1">
      <c r="A296" s="140"/>
      <c r="B296" s="104" t="s">
        <v>12</v>
      </c>
      <c r="C296" s="18" t="s">
        <v>5</v>
      </c>
      <c r="D296" s="34">
        <f>D297+D299+D301+D302</f>
        <v>0</v>
      </c>
      <c r="E296" s="34">
        <f>E297+E299+E301+E302</f>
        <v>0</v>
      </c>
      <c r="F296" s="34">
        <f>F297+F299+F301+F302</f>
        <v>0</v>
      </c>
      <c r="G296" s="34">
        <f>G297+G299+G301+G302</f>
        <v>0</v>
      </c>
      <c r="H296" s="34">
        <f>H297+H299+H301+H302</f>
        <v>0</v>
      </c>
      <c r="I296" s="49" t="e">
        <f t="shared" si="41"/>
        <v>#DIV/0!</v>
      </c>
      <c r="J296" s="28" t="e">
        <f t="shared" si="42"/>
        <v>#DIV/0!</v>
      </c>
      <c r="K296" s="50" t="e">
        <f t="shared" si="43"/>
        <v>#DIV/0!</v>
      </c>
    </row>
    <row r="297" spans="1:11" ht="30" customHeight="1">
      <c r="A297" s="140"/>
      <c r="B297" s="105"/>
      <c r="C297" s="18" t="s">
        <v>6</v>
      </c>
      <c r="D297" s="18">
        <f aca="true" t="shared" si="46" ref="D297:H298">D318</f>
        <v>0</v>
      </c>
      <c r="E297" s="18">
        <f t="shared" si="46"/>
        <v>0</v>
      </c>
      <c r="F297" s="18">
        <f t="shared" si="46"/>
        <v>0</v>
      </c>
      <c r="G297" s="18"/>
      <c r="H297" s="18">
        <f t="shared" si="46"/>
        <v>0</v>
      </c>
      <c r="I297" s="49" t="e">
        <f t="shared" si="41"/>
        <v>#DIV/0!</v>
      </c>
      <c r="J297" s="28" t="e">
        <f t="shared" si="42"/>
        <v>#DIV/0!</v>
      </c>
      <c r="K297" s="50" t="e">
        <f t="shared" si="43"/>
        <v>#DIV/0!</v>
      </c>
    </row>
    <row r="298" spans="1:11" ht="78" customHeight="1">
      <c r="A298" s="140"/>
      <c r="B298" s="105"/>
      <c r="C298" s="29" t="s">
        <v>189</v>
      </c>
      <c r="D298" s="18">
        <f t="shared" si="46"/>
        <v>0</v>
      </c>
      <c r="E298" s="18">
        <f t="shared" si="46"/>
        <v>0</v>
      </c>
      <c r="F298" s="18">
        <f t="shared" si="46"/>
        <v>0</v>
      </c>
      <c r="G298" s="18"/>
      <c r="H298" s="18">
        <f t="shared" si="46"/>
        <v>0</v>
      </c>
      <c r="I298" s="49" t="e">
        <f t="shared" si="41"/>
        <v>#DIV/0!</v>
      </c>
      <c r="J298" s="28" t="e">
        <f t="shared" si="42"/>
        <v>#DIV/0!</v>
      </c>
      <c r="K298" s="50" t="e">
        <f t="shared" si="43"/>
        <v>#DIV/0!</v>
      </c>
    </row>
    <row r="299" spans="1:11" ht="56.25">
      <c r="A299" s="140"/>
      <c r="B299" s="105"/>
      <c r="C299" s="18" t="s">
        <v>7</v>
      </c>
      <c r="D299" s="18">
        <f>D313+D320</f>
        <v>0</v>
      </c>
      <c r="E299" s="18">
        <f>E313+E320</f>
        <v>0</v>
      </c>
      <c r="F299" s="18">
        <f>F313+F320</f>
        <v>0</v>
      </c>
      <c r="G299" s="18"/>
      <c r="H299" s="18">
        <f>H313+H320</f>
        <v>0</v>
      </c>
      <c r="I299" s="49" t="e">
        <f t="shared" si="41"/>
        <v>#DIV/0!</v>
      </c>
      <c r="J299" s="28" t="e">
        <f t="shared" si="42"/>
        <v>#DIV/0!</v>
      </c>
      <c r="K299" s="50" t="e">
        <f t="shared" si="43"/>
        <v>#DIV/0!</v>
      </c>
    </row>
    <row r="300" spans="1:11" ht="96.75" customHeight="1">
      <c r="A300" s="140"/>
      <c r="B300" s="105"/>
      <c r="C300" s="29" t="s">
        <v>190</v>
      </c>
      <c r="D300" s="18">
        <v>0</v>
      </c>
      <c r="E300" s="18">
        <v>0</v>
      </c>
      <c r="F300" s="18">
        <v>0</v>
      </c>
      <c r="G300" s="18"/>
      <c r="H300" s="18">
        <v>0</v>
      </c>
      <c r="I300" s="49" t="e">
        <f t="shared" si="41"/>
        <v>#DIV/0!</v>
      </c>
      <c r="J300" s="28" t="e">
        <f t="shared" si="42"/>
        <v>#DIV/0!</v>
      </c>
      <c r="K300" s="50" t="e">
        <f t="shared" si="43"/>
        <v>#DIV/0!</v>
      </c>
    </row>
    <row r="301" spans="1:11" ht="45.75" customHeight="1">
      <c r="A301" s="140"/>
      <c r="B301" s="105"/>
      <c r="C301" s="18" t="s">
        <v>8</v>
      </c>
      <c r="D301" s="18">
        <f aca="true" t="shared" si="47" ref="D301:H302">D315+D322</f>
        <v>0</v>
      </c>
      <c r="E301" s="18">
        <f t="shared" si="47"/>
        <v>0</v>
      </c>
      <c r="F301" s="18">
        <f t="shared" si="47"/>
        <v>0</v>
      </c>
      <c r="G301" s="18"/>
      <c r="H301" s="18">
        <f t="shared" si="47"/>
        <v>0</v>
      </c>
      <c r="I301" s="49" t="e">
        <f t="shared" si="41"/>
        <v>#DIV/0!</v>
      </c>
      <c r="J301" s="28" t="e">
        <f t="shared" si="42"/>
        <v>#DIV/0!</v>
      </c>
      <c r="K301" s="50" t="e">
        <f t="shared" si="43"/>
        <v>#DIV/0!</v>
      </c>
    </row>
    <row r="302" spans="1:11" ht="56.25">
      <c r="A302" s="141"/>
      <c r="B302" s="106"/>
      <c r="C302" s="18" t="s">
        <v>9</v>
      </c>
      <c r="D302" s="18">
        <f t="shared" si="47"/>
        <v>0</v>
      </c>
      <c r="E302" s="18">
        <f t="shared" si="47"/>
        <v>0</v>
      </c>
      <c r="F302" s="18">
        <f t="shared" si="47"/>
        <v>0</v>
      </c>
      <c r="G302" s="18"/>
      <c r="H302" s="18">
        <f t="shared" si="47"/>
        <v>0</v>
      </c>
      <c r="I302" s="49" t="e">
        <f t="shared" si="41"/>
        <v>#DIV/0!</v>
      </c>
      <c r="J302" s="28" t="e">
        <f t="shared" si="42"/>
        <v>#DIV/0!</v>
      </c>
      <c r="K302" s="50" t="e">
        <f t="shared" si="43"/>
        <v>#DIV/0!</v>
      </c>
    </row>
    <row r="303" spans="1:11" ht="18.75" customHeight="1">
      <c r="A303" s="107" t="s">
        <v>237</v>
      </c>
      <c r="B303" s="104" t="s">
        <v>11</v>
      </c>
      <c r="C303" s="18" t="s">
        <v>5</v>
      </c>
      <c r="D303" s="18">
        <f>D304+D306+D308+D309</f>
        <v>0</v>
      </c>
      <c r="E303" s="18">
        <f>E304+E306+E308+E309</f>
        <v>0</v>
      </c>
      <c r="F303" s="18">
        <f>F304+F306+F308+F309</f>
        <v>0</v>
      </c>
      <c r="G303" s="18">
        <f>G304+G306+G308+G309</f>
        <v>0</v>
      </c>
      <c r="H303" s="18">
        <f>H304+H306+H308+H309</f>
        <v>0</v>
      </c>
      <c r="I303" s="49" t="e">
        <f t="shared" si="41"/>
        <v>#DIV/0!</v>
      </c>
      <c r="J303" s="28" t="e">
        <f t="shared" si="42"/>
        <v>#DIV/0!</v>
      </c>
      <c r="K303" s="50" t="e">
        <f t="shared" si="43"/>
        <v>#DIV/0!</v>
      </c>
    </row>
    <row r="304" spans="1:11" ht="23.25" customHeight="1">
      <c r="A304" s="108"/>
      <c r="B304" s="105"/>
      <c r="C304" s="18" t="s">
        <v>6</v>
      </c>
      <c r="D304" s="18">
        <v>0</v>
      </c>
      <c r="E304" s="18">
        <v>0</v>
      </c>
      <c r="F304" s="18">
        <v>0</v>
      </c>
      <c r="G304" s="18"/>
      <c r="H304" s="18">
        <v>0</v>
      </c>
      <c r="I304" s="49" t="e">
        <f t="shared" si="41"/>
        <v>#DIV/0!</v>
      </c>
      <c r="J304" s="28" t="e">
        <f t="shared" si="42"/>
        <v>#DIV/0!</v>
      </c>
      <c r="K304" s="50" t="e">
        <f t="shared" si="43"/>
        <v>#DIV/0!</v>
      </c>
    </row>
    <row r="305" spans="1:11" ht="75" customHeight="1">
      <c r="A305" s="108"/>
      <c r="B305" s="105"/>
      <c r="C305" s="29" t="s">
        <v>189</v>
      </c>
      <c r="D305" s="18">
        <v>0</v>
      </c>
      <c r="E305" s="18">
        <v>0</v>
      </c>
      <c r="F305" s="18">
        <v>0</v>
      </c>
      <c r="G305" s="18"/>
      <c r="H305" s="18">
        <v>0</v>
      </c>
      <c r="I305" s="49" t="e">
        <f t="shared" si="41"/>
        <v>#DIV/0!</v>
      </c>
      <c r="J305" s="28" t="e">
        <f t="shared" si="42"/>
        <v>#DIV/0!</v>
      </c>
      <c r="K305" s="50" t="e">
        <f t="shared" si="43"/>
        <v>#DIV/0!</v>
      </c>
    </row>
    <row r="306" spans="1:11" ht="56.25">
      <c r="A306" s="108"/>
      <c r="B306" s="105"/>
      <c r="C306" s="18" t="s">
        <v>7</v>
      </c>
      <c r="D306" s="18">
        <v>0</v>
      </c>
      <c r="E306" s="18">
        <v>0</v>
      </c>
      <c r="F306" s="18">
        <v>0</v>
      </c>
      <c r="G306" s="18"/>
      <c r="H306" s="18">
        <v>0</v>
      </c>
      <c r="I306" s="49" t="e">
        <f t="shared" si="41"/>
        <v>#DIV/0!</v>
      </c>
      <c r="J306" s="28" t="e">
        <f t="shared" si="42"/>
        <v>#DIV/0!</v>
      </c>
      <c r="K306" s="50" t="e">
        <f t="shared" si="43"/>
        <v>#DIV/0!</v>
      </c>
    </row>
    <row r="307" spans="1:11" ht="99" customHeight="1">
      <c r="A307" s="108"/>
      <c r="B307" s="105"/>
      <c r="C307" s="29" t="s">
        <v>190</v>
      </c>
      <c r="D307" s="18">
        <v>0</v>
      </c>
      <c r="E307" s="18">
        <v>0</v>
      </c>
      <c r="F307" s="18">
        <v>0</v>
      </c>
      <c r="G307" s="18"/>
      <c r="H307" s="18">
        <v>0</v>
      </c>
      <c r="I307" s="49" t="e">
        <f t="shared" si="41"/>
        <v>#DIV/0!</v>
      </c>
      <c r="J307" s="28" t="e">
        <f t="shared" si="42"/>
        <v>#DIV/0!</v>
      </c>
      <c r="K307" s="50" t="e">
        <f t="shared" si="43"/>
        <v>#DIV/0!</v>
      </c>
    </row>
    <row r="308" spans="1:11" ht="46.5" customHeight="1">
      <c r="A308" s="108"/>
      <c r="B308" s="105"/>
      <c r="C308" s="18" t="s">
        <v>8</v>
      </c>
      <c r="D308" s="18">
        <v>0</v>
      </c>
      <c r="E308" s="18">
        <v>0</v>
      </c>
      <c r="F308" s="18">
        <v>0</v>
      </c>
      <c r="G308" s="18"/>
      <c r="H308" s="18">
        <v>0</v>
      </c>
      <c r="I308" s="49" t="e">
        <f t="shared" si="41"/>
        <v>#DIV/0!</v>
      </c>
      <c r="J308" s="28" t="e">
        <f t="shared" si="42"/>
        <v>#DIV/0!</v>
      </c>
      <c r="K308" s="50" t="e">
        <f t="shared" si="43"/>
        <v>#DIV/0!</v>
      </c>
    </row>
    <row r="309" spans="1:11" ht="56.25">
      <c r="A309" s="109"/>
      <c r="B309" s="106"/>
      <c r="C309" s="18" t="s">
        <v>9</v>
      </c>
      <c r="D309" s="18">
        <v>0</v>
      </c>
      <c r="E309" s="18">
        <v>0</v>
      </c>
      <c r="F309" s="18">
        <v>0</v>
      </c>
      <c r="G309" s="18"/>
      <c r="H309" s="18">
        <v>0</v>
      </c>
      <c r="I309" s="49" t="e">
        <f t="shared" si="41"/>
        <v>#DIV/0!</v>
      </c>
      <c r="J309" s="28" t="e">
        <f t="shared" si="42"/>
        <v>#DIV/0!</v>
      </c>
      <c r="K309" s="50" t="e">
        <f t="shared" si="43"/>
        <v>#DIV/0!</v>
      </c>
    </row>
    <row r="310" spans="1:11" ht="18.75" customHeight="1">
      <c r="A310" s="133" t="s">
        <v>57</v>
      </c>
      <c r="B310" s="104" t="s">
        <v>11</v>
      </c>
      <c r="C310" s="7" t="s">
        <v>5</v>
      </c>
      <c r="D310" s="7">
        <f>D311+D313+D315+D316</f>
        <v>552.9</v>
      </c>
      <c r="E310" s="7">
        <f>E311+E313+E315+E316</f>
        <v>552.9</v>
      </c>
      <c r="F310" s="7">
        <f>F311+F313+F315+F316</f>
        <v>552.9</v>
      </c>
      <c r="G310" s="7">
        <f>G311+G313+G315+G316</f>
        <v>0</v>
      </c>
      <c r="H310" s="7">
        <f>H311+H313+H315+H316</f>
        <v>0</v>
      </c>
      <c r="I310" s="49">
        <f t="shared" si="41"/>
        <v>0</v>
      </c>
      <c r="J310" s="28">
        <f t="shared" si="42"/>
        <v>0</v>
      </c>
      <c r="K310" s="50">
        <f t="shared" si="43"/>
        <v>0</v>
      </c>
    </row>
    <row r="311" spans="1:11" ht="24.75" customHeight="1">
      <c r="A311" s="134"/>
      <c r="B311" s="105"/>
      <c r="C311" s="18" t="s">
        <v>6</v>
      </c>
      <c r="D311" s="18">
        <v>552.9</v>
      </c>
      <c r="E311" s="18">
        <v>552.9</v>
      </c>
      <c r="F311" s="18">
        <v>552.9</v>
      </c>
      <c r="G311" s="18">
        <v>0</v>
      </c>
      <c r="H311" s="18">
        <v>0</v>
      </c>
      <c r="I311" s="49">
        <f t="shared" si="41"/>
        <v>0</v>
      </c>
      <c r="J311" s="28">
        <f t="shared" si="42"/>
        <v>0</v>
      </c>
      <c r="K311" s="50">
        <f t="shared" si="43"/>
        <v>0</v>
      </c>
    </row>
    <row r="312" spans="1:11" ht="76.5" customHeight="1">
      <c r="A312" s="134"/>
      <c r="B312" s="105"/>
      <c r="C312" s="29" t="s">
        <v>189</v>
      </c>
      <c r="D312" s="18">
        <v>0</v>
      </c>
      <c r="E312" s="18">
        <v>0</v>
      </c>
      <c r="F312" s="18">
        <v>0</v>
      </c>
      <c r="G312" s="18"/>
      <c r="H312" s="18">
        <v>0</v>
      </c>
      <c r="I312" s="49" t="e">
        <f t="shared" si="41"/>
        <v>#DIV/0!</v>
      </c>
      <c r="J312" s="28" t="e">
        <f t="shared" si="42"/>
        <v>#DIV/0!</v>
      </c>
      <c r="K312" s="50" t="e">
        <f t="shared" si="43"/>
        <v>#DIV/0!</v>
      </c>
    </row>
    <row r="313" spans="1:11" ht="56.25">
      <c r="A313" s="134"/>
      <c r="B313" s="105"/>
      <c r="C313" s="18" t="s">
        <v>7</v>
      </c>
      <c r="D313" s="18">
        <v>0</v>
      </c>
      <c r="E313" s="18">
        <v>0</v>
      </c>
      <c r="F313" s="18">
        <v>0</v>
      </c>
      <c r="G313" s="18"/>
      <c r="H313" s="18">
        <v>0</v>
      </c>
      <c r="I313" s="49" t="e">
        <f t="shared" si="41"/>
        <v>#DIV/0!</v>
      </c>
      <c r="J313" s="28" t="e">
        <f t="shared" si="42"/>
        <v>#DIV/0!</v>
      </c>
      <c r="K313" s="50" t="e">
        <f t="shared" si="43"/>
        <v>#DIV/0!</v>
      </c>
    </row>
    <row r="314" spans="1:11" ht="96" customHeight="1">
      <c r="A314" s="134"/>
      <c r="B314" s="105"/>
      <c r="C314" s="29" t="s">
        <v>190</v>
      </c>
      <c r="D314" s="18">
        <v>0</v>
      </c>
      <c r="E314" s="18">
        <v>0</v>
      </c>
      <c r="F314" s="18">
        <v>0</v>
      </c>
      <c r="G314" s="18"/>
      <c r="H314" s="18">
        <v>0</v>
      </c>
      <c r="I314" s="49" t="e">
        <f t="shared" si="41"/>
        <v>#DIV/0!</v>
      </c>
      <c r="J314" s="28" t="e">
        <f t="shared" si="42"/>
        <v>#DIV/0!</v>
      </c>
      <c r="K314" s="50" t="e">
        <f t="shared" si="43"/>
        <v>#DIV/0!</v>
      </c>
    </row>
    <row r="315" spans="1:11" ht="39" customHeight="1">
      <c r="A315" s="134"/>
      <c r="B315" s="105"/>
      <c r="C315" s="18" t="s">
        <v>8</v>
      </c>
      <c r="D315" s="18">
        <v>0</v>
      </c>
      <c r="E315" s="18">
        <v>0</v>
      </c>
      <c r="F315" s="18">
        <v>0</v>
      </c>
      <c r="G315" s="18"/>
      <c r="H315" s="18">
        <v>0</v>
      </c>
      <c r="I315" s="49" t="e">
        <f t="shared" si="41"/>
        <v>#DIV/0!</v>
      </c>
      <c r="J315" s="28" t="e">
        <f t="shared" si="42"/>
        <v>#DIV/0!</v>
      </c>
      <c r="K315" s="50" t="e">
        <f t="shared" si="43"/>
        <v>#DIV/0!</v>
      </c>
    </row>
    <row r="316" spans="1:11" ht="56.25">
      <c r="A316" s="134"/>
      <c r="B316" s="106"/>
      <c r="C316" s="18" t="s">
        <v>9</v>
      </c>
      <c r="D316" s="18">
        <v>0</v>
      </c>
      <c r="E316" s="18">
        <v>0</v>
      </c>
      <c r="F316" s="18">
        <v>0</v>
      </c>
      <c r="G316" s="18"/>
      <c r="H316" s="18">
        <v>0</v>
      </c>
      <c r="I316" s="49" t="e">
        <f t="shared" si="41"/>
        <v>#DIV/0!</v>
      </c>
      <c r="J316" s="28" t="e">
        <f t="shared" si="42"/>
        <v>#DIV/0!</v>
      </c>
      <c r="K316" s="50" t="e">
        <f t="shared" si="43"/>
        <v>#DIV/0!</v>
      </c>
    </row>
    <row r="317" spans="1:11" ht="18.75" customHeight="1">
      <c r="A317" s="134"/>
      <c r="B317" s="104" t="s">
        <v>12</v>
      </c>
      <c r="C317" s="18" t="s">
        <v>5</v>
      </c>
      <c r="D317" s="18">
        <f>D318+D320+D322+D323</f>
        <v>0</v>
      </c>
      <c r="E317" s="18">
        <f>E318+E320+E322+E323</f>
        <v>0</v>
      </c>
      <c r="F317" s="18">
        <f>F318+F320+F322+F323</f>
        <v>0</v>
      </c>
      <c r="G317" s="18">
        <f>G318+G320+G322+G323</f>
        <v>0</v>
      </c>
      <c r="H317" s="18">
        <f>H318+H320+H322+H323</f>
        <v>0</v>
      </c>
      <c r="I317" s="49" t="e">
        <f t="shared" si="41"/>
        <v>#DIV/0!</v>
      </c>
      <c r="J317" s="28" t="e">
        <f t="shared" si="42"/>
        <v>#DIV/0!</v>
      </c>
      <c r="K317" s="50" t="e">
        <f t="shared" si="43"/>
        <v>#DIV/0!</v>
      </c>
    </row>
    <row r="318" spans="1:11" ht="25.5" customHeight="1">
      <c r="A318" s="134"/>
      <c r="B318" s="105"/>
      <c r="C318" s="18" t="s">
        <v>6</v>
      </c>
      <c r="D318" s="18">
        <v>0</v>
      </c>
      <c r="E318" s="18">
        <v>0</v>
      </c>
      <c r="F318" s="18">
        <v>0</v>
      </c>
      <c r="G318" s="18"/>
      <c r="H318" s="18">
        <v>0</v>
      </c>
      <c r="I318" s="49" t="e">
        <f t="shared" si="41"/>
        <v>#DIV/0!</v>
      </c>
      <c r="J318" s="28" t="e">
        <f t="shared" si="42"/>
        <v>#DIV/0!</v>
      </c>
      <c r="K318" s="50" t="e">
        <f t="shared" si="43"/>
        <v>#DIV/0!</v>
      </c>
    </row>
    <row r="319" spans="1:11" ht="75" customHeight="1">
      <c r="A319" s="134"/>
      <c r="B319" s="105"/>
      <c r="C319" s="29" t="s">
        <v>189</v>
      </c>
      <c r="D319" s="18">
        <v>0</v>
      </c>
      <c r="E319" s="18">
        <v>0</v>
      </c>
      <c r="F319" s="18">
        <v>0</v>
      </c>
      <c r="G319" s="18"/>
      <c r="H319" s="18">
        <v>0</v>
      </c>
      <c r="I319" s="49" t="e">
        <f t="shared" si="41"/>
        <v>#DIV/0!</v>
      </c>
      <c r="J319" s="28" t="e">
        <f t="shared" si="42"/>
        <v>#DIV/0!</v>
      </c>
      <c r="K319" s="50" t="e">
        <f t="shared" si="43"/>
        <v>#DIV/0!</v>
      </c>
    </row>
    <row r="320" spans="1:11" ht="56.25">
      <c r="A320" s="134"/>
      <c r="B320" s="105"/>
      <c r="C320" s="18" t="s">
        <v>7</v>
      </c>
      <c r="D320" s="18">
        <v>0</v>
      </c>
      <c r="E320" s="18">
        <v>0</v>
      </c>
      <c r="F320" s="18">
        <v>0</v>
      </c>
      <c r="G320" s="18"/>
      <c r="H320" s="18">
        <v>0</v>
      </c>
      <c r="I320" s="49" t="e">
        <f t="shared" si="41"/>
        <v>#DIV/0!</v>
      </c>
      <c r="J320" s="28" t="e">
        <f t="shared" si="42"/>
        <v>#DIV/0!</v>
      </c>
      <c r="K320" s="50" t="e">
        <f t="shared" si="43"/>
        <v>#DIV/0!</v>
      </c>
    </row>
    <row r="321" spans="1:11" ht="98.25" customHeight="1">
      <c r="A321" s="134"/>
      <c r="B321" s="105"/>
      <c r="C321" s="29" t="s">
        <v>190</v>
      </c>
      <c r="D321" s="18">
        <v>0</v>
      </c>
      <c r="E321" s="18">
        <v>0</v>
      </c>
      <c r="F321" s="18">
        <v>0</v>
      </c>
      <c r="G321" s="18"/>
      <c r="H321" s="18">
        <v>0</v>
      </c>
      <c r="I321" s="49" t="e">
        <f aca="true" t="shared" si="48" ref="I321:I384">H321/D321*100</f>
        <v>#DIV/0!</v>
      </c>
      <c r="J321" s="28" t="e">
        <f t="shared" si="42"/>
        <v>#DIV/0!</v>
      </c>
      <c r="K321" s="50" t="e">
        <f t="shared" si="43"/>
        <v>#DIV/0!</v>
      </c>
    </row>
    <row r="322" spans="1:11" ht="42" customHeight="1">
      <c r="A322" s="134"/>
      <c r="B322" s="105"/>
      <c r="C322" s="18" t="s">
        <v>8</v>
      </c>
      <c r="D322" s="18">
        <v>0</v>
      </c>
      <c r="E322" s="18">
        <v>0</v>
      </c>
      <c r="F322" s="18">
        <v>0</v>
      </c>
      <c r="G322" s="18"/>
      <c r="H322" s="18">
        <v>0</v>
      </c>
      <c r="I322" s="49" t="e">
        <f t="shared" si="48"/>
        <v>#DIV/0!</v>
      </c>
      <c r="J322" s="28" t="e">
        <f t="shared" si="42"/>
        <v>#DIV/0!</v>
      </c>
      <c r="K322" s="50" t="e">
        <f t="shared" si="43"/>
        <v>#DIV/0!</v>
      </c>
    </row>
    <row r="323" spans="1:11" ht="56.25">
      <c r="A323" s="135"/>
      <c r="B323" s="106"/>
      <c r="C323" s="18" t="s">
        <v>9</v>
      </c>
      <c r="D323" s="18">
        <v>0</v>
      </c>
      <c r="E323" s="18">
        <v>0</v>
      </c>
      <c r="F323" s="18">
        <v>0</v>
      </c>
      <c r="G323" s="18"/>
      <c r="H323" s="18">
        <v>0</v>
      </c>
      <c r="I323" s="49" t="e">
        <f t="shared" si="48"/>
        <v>#DIV/0!</v>
      </c>
      <c r="J323" s="28" t="e">
        <f t="shared" si="42"/>
        <v>#DIV/0!</v>
      </c>
      <c r="K323" s="50" t="e">
        <f t="shared" si="43"/>
        <v>#DIV/0!</v>
      </c>
    </row>
    <row r="324" spans="1:11" ht="18.75" customHeight="1">
      <c r="A324" s="139" t="s">
        <v>59</v>
      </c>
      <c r="B324" s="104" t="s">
        <v>11</v>
      </c>
      <c r="C324" s="7" t="s">
        <v>5</v>
      </c>
      <c r="D324" s="7">
        <f>D325+D327+D329+D330</f>
        <v>505090.3</v>
      </c>
      <c r="E324" s="7">
        <f>E325+E327+E329+E330</f>
        <v>505090.3</v>
      </c>
      <c r="F324" s="7">
        <f>F325+F327+F329+F330</f>
        <v>501748</v>
      </c>
      <c r="G324" s="7">
        <f>G325+G327+G329+G330</f>
        <v>243569.5</v>
      </c>
      <c r="H324" s="7">
        <f>H325+H327+H329+H330</f>
        <v>250831.4</v>
      </c>
      <c r="I324" s="49">
        <f t="shared" si="48"/>
        <v>49.66070423447055</v>
      </c>
      <c r="J324" s="28">
        <f t="shared" si="42"/>
        <v>49.66070423447055</v>
      </c>
      <c r="K324" s="50">
        <f t="shared" si="43"/>
        <v>49.9915096821512</v>
      </c>
    </row>
    <row r="325" spans="1:11" ht="30" customHeight="1">
      <c r="A325" s="140"/>
      <c r="B325" s="105"/>
      <c r="C325" s="18" t="s">
        <v>6</v>
      </c>
      <c r="D325" s="34">
        <f>D339+D346+D353+D360+D374+D381+D388+D395+D402</f>
        <v>502525.3</v>
      </c>
      <c r="E325" s="34">
        <f>E339+E346+E353+E360+E374+E381+E388+E395+E402</f>
        <v>502525.3</v>
      </c>
      <c r="F325" s="34">
        <f>F339+F346+F353+F360+F374+F381+F388+F395+F402</f>
        <v>499183</v>
      </c>
      <c r="G325" s="34">
        <f>G339+G346+G353+G360+G374+G381+G388+G395+G402</f>
        <v>243569.5</v>
      </c>
      <c r="H325" s="34">
        <f>H339+H346+H353+H360+H374+H381+H388+H395+H402</f>
        <v>250831.4</v>
      </c>
      <c r="I325" s="49">
        <f t="shared" si="48"/>
        <v>49.91418342519272</v>
      </c>
      <c r="J325" s="28">
        <f t="shared" si="42"/>
        <v>49.91418342519272</v>
      </c>
      <c r="K325" s="50">
        <f t="shared" si="43"/>
        <v>50.248385862499326</v>
      </c>
    </row>
    <row r="326" spans="1:11" ht="78.75" customHeight="1">
      <c r="A326" s="140"/>
      <c r="B326" s="105"/>
      <c r="C326" s="29" t="s">
        <v>189</v>
      </c>
      <c r="D326" s="18">
        <f aca="true" t="shared" si="49" ref="D326:H330">D340+D347+D354+D361+D375+D382+D389+D396+D403</f>
        <v>135</v>
      </c>
      <c r="E326" s="18">
        <f t="shared" si="49"/>
        <v>135</v>
      </c>
      <c r="F326" s="18">
        <f t="shared" si="49"/>
        <v>0</v>
      </c>
      <c r="G326" s="18">
        <f t="shared" si="49"/>
        <v>0</v>
      </c>
      <c r="H326" s="18">
        <f t="shared" si="49"/>
        <v>0</v>
      </c>
      <c r="I326" s="49">
        <f t="shared" si="48"/>
        <v>0</v>
      </c>
      <c r="J326" s="28">
        <f t="shared" si="42"/>
        <v>0</v>
      </c>
      <c r="K326" s="50" t="e">
        <f t="shared" si="43"/>
        <v>#DIV/0!</v>
      </c>
    </row>
    <row r="327" spans="1:11" ht="56.25">
      <c r="A327" s="140"/>
      <c r="B327" s="105"/>
      <c r="C327" s="18" t="s">
        <v>7</v>
      </c>
      <c r="D327" s="18">
        <f t="shared" si="49"/>
        <v>2565</v>
      </c>
      <c r="E327" s="18">
        <f t="shared" si="49"/>
        <v>2565</v>
      </c>
      <c r="F327" s="18">
        <f t="shared" si="49"/>
        <v>2565</v>
      </c>
      <c r="G327" s="18">
        <f t="shared" si="49"/>
        <v>0</v>
      </c>
      <c r="H327" s="18">
        <f t="shared" si="49"/>
        <v>0</v>
      </c>
      <c r="I327" s="49">
        <f t="shared" si="48"/>
        <v>0</v>
      </c>
      <c r="J327" s="28">
        <f t="shared" si="42"/>
        <v>0</v>
      </c>
      <c r="K327" s="50">
        <f t="shared" si="43"/>
        <v>0</v>
      </c>
    </row>
    <row r="328" spans="1:11" ht="97.5" customHeight="1">
      <c r="A328" s="140"/>
      <c r="B328" s="105"/>
      <c r="C328" s="29" t="s">
        <v>190</v>
      </c>
      <c r="D328" s="18">
        <f t="shared" si="49"/>
        <v>2565</v>
      </c>
      <c r="E328" s="18">
        <f t="shared" si="49"/>
        <v>2565</v>
      </c>
      <c r="F328" s="18">
        <f t="shared" si="49"/>
        <v>2565</v>
      </c>
      <c r="G328" s="18">
        <f t="shared" si="49"/>
        <v>0</v>
      </c>
      <c r="H328" s="18">
        <f t="shared" si="49"/>
        <v>0</v>
      </c>
      <c r="I328" s="49">
        <f t="shared" si="48"/>
        <v>0</v>
      </c>
      <c r="J328" s="28">
        <f t="shared" si="42"/>
        <v>0</v>
      </c>
      <c r="K328" s="50">
        <f t="shared" si="43"/>
        <v>0</v>
      </c>
    </row>
    <row r="329" spans="1:11" ht="44.25" customHeight="1">
      <c r="A329" s="140"/>
      <c r="B329" s="105"/>
      <c r="C329" s="18" t="s">
        <v>8</v>
      </c>
      <c r="D329" s="18">
        <f t="shared" si="49"/>
        <v>0</v>
      </c>
      <c r="E329" s="18">
        <f t="shared" si="49"/>
        <v>0</v>
      </c>
      <c r="F329" s="18">
        <f t="shared" si="49"/>
        <v>0</v>
      </c>
      <c r="G329" s="18">
        <v>0</v>
      </c>
      <c r="H329" s="18">
        <f t="shared" si="49"/>
        <v>0</v>
      </c>
      <c r="I329" s="49" t="e">
        <f t="shared" si="48"/>
        <v>#DIV/0!</v>
      </c>
      <c r="J329" s="28" t="e">
        <f t="shared" si="42"/>
        <v>#DIV/0!</v>
      </c>
      <c r="K329" s="50" t="e">
        <f t="shared" si="43"/>
        <v>#DIV/0!</v>
      </c>
    </row>
    <row r="330" spans="1:11" ht="56.25">
      <c r="A330" s="140"/>
      <c r="B330" s="106"/>
      <c r="C330" s="18" t="s">
        <v>9</v>
      </c>
      <c r="D330" s="18">
        <f t="shared" si="49"/>
        <v>0</v>
      </c>
      <c r="E330" s="18">
        <f t="shared" si="49"/>
        <v>0</v>
      </c>
      <c r="F330" s="18">
        <f t="shared" si="49"/>
        <v>0</v>
      </c>
      <c r="G330" s="18">
        <v>0</v>
      </c>
      <c r="H330" s="18">
        <f t="shared" si="49"/>
        <v>0</v>
      </c>
      <c r="I330" s="49" t="e">
        <f t="shared" si="48"/>
        <v>#DIV/0!</v>
      </c>
      <c r="J330" s="28" t="e">
        <f t="shared" si="42"/>
        <v>#DIV/0!</v>
      </c>
      <c r="K330" s="50" t="e">
        <f t="shared" si="43"/>
        <v>#DIV/0!</v>
      </c>
    </row>
    <row r="331" spans="1:11" ht="18.75" customHeight="1">
      <c r="A331" s="140"/>
      <c r="B331" s="104" t="s">
        <v>12</v>
      </c>
      <c r="C331" s="7" t="s">
        <v>5</v>
      </c>
      <c r="D331" s="7">
        <f>D332+D334+D336+D337</f>
        <v>0</v>
      </c>
      <c r="E331" s="7">
        <f>E332+E334+E336+E337</f>
        <v>0</v>
      </c>
      <c r="F331" s="7">
        <f>F332+F334+F336+F337</f>
        <v>0</v>
      </c>
      <c r="G331" s="7">
        <f>G332+G334+G336+G337</f>
        <v>0</v>
      </c>
      <c r="H331" s="7">
        <f>H332+H334+H336+H337</f>
        <v>0</v>
      </c>
      <c r="I331" s="49" t="e">
        <f t="shared" si="48"/>
        <v>#DIV/0!</v>
      </c>
      <c r="J331" s="28" t="e">
        <f t="shared" si="42"/>
        <v>#DIV/0!</v>
      </c>
      <c r="K331" s="50" t="e">
        <f t="shared" si="43"/>
        <v>#DIV/0!</v>
      </c>
    </row>
    <row r="332" spans="1:11" ht="25.5" customHeight="1">
      <c r="A332" s="140"/>
      <c r="B332" s="105"/>
      <c r="C332" s="18" t="s">
        <v>6</v>
      </c>
      <c r="D332" s="34">
        <f aca="true" t="shared" si="50" ref="D332:H337">D367</f>
        <v>0</v>
      </c>
      <c r="E332" s="34">
        <f t="shared" si="50"/>
        <v>0</v>
      </c>
      <c r="F332" s="34">
        <f t="shared" si="50"/>
        <v>0</v>
      </c>
      <c r="G332" s="34">
        <f t="shared" si="50"/>
        <v>0</v>
      </c>
      <c r="H332" s="34">
        <f t="shared" si="50"/>
        <v>0</v>
      </c>
      <c r="I332" s="49" t="e">
        <f t="shared" si="48"/>
        <v>#DIV/0!</v>
      </c>
      <c r="J332" s="28" t="e">
        <f t="shared" si="42"/>
        <v>#DIV/0!</v>
      </c>
      <c r="K332" s="50" t="e">
        <f t="shared" si="43"/>
        <v>#DIV/0!</v>
      </c>
    </row>
    <row r="333" spans="1:11" ht="79.5" customHeight="1">
      <c r="A333" s="140"/>
      <c r="B333" s="105"/>
      <c r="C333" s="29" t="s">
        <v>189</v>
      </c>
      <c r="D333" s="18">
        <f t="shared" si="50"/>
        <v>0</v>
      </c>
      <c r="E333" s="18">
        <f t="shared" si="50"/>
        <v>0</v>
      </c>
      <c r="F333" s="18">
        <f t="shared" si="50"/>
        <v>0</v>
      </c>
      <c r="G333" s="18">
        <f t="shared" si="50"/>
        <v>0</v>
      </c>
      <c r="H333" s="18">
        <v>0</v>
      </c>
      <c r="I333" s="49" t="e">
        <f t="shared" si="48"/>
        <v>#DIV/0!</v>
      </c>
      <c r="J333" s="28" t="e">
        <f t="shared" si="42"/>
        <v>#DIV/0!</v>
      </c>
      <c r="K333" s="50" t="e">
        <f t="shared" si="43"/>
        <v>#DIV/0!</v>
      </c>
    </row>
    <row r="334" spans="1:11" ht="56.25">
      <c r="A334" s="140"/>
      <c r="B334" s="105"/>
      <c r="C334" s="18" t="s">
        <v>7</v>
      </c>
      <c r="D334" s="18">
        <f t="shared" si="50"/>
        <v>0</v>
      </c>
      <c r="E334" s="18">
        <f t="shared" si="50"/>
        <v>0</v>
      </c>
      <c r="F334" s="18">
        <f t="shared" si="50"/>
        <v>0</v>
      </c>
      <c r="G334" s="18">
        <f t="shared" si="50"/>
        <v>0</v>
      </c>
      <c r="H334" s="18">
        <f t="shared" si="50"/>
        <v>0</v>
      </c>
      <c r="I334" s="49" t="e">
        <f t="shared" si="48"/>
        <v>#DIV/0!</v>
      </c>
      <c r="J334" s="28" t="e">
        <f t="shared" si="42"/>
        <v>#DIV/0!</v>
      </c>
      <c r="K334" s="50" t="e">
        <f t="shared" si="43"/>
        <v>#DIV/0!</v>
      </c>
    </row>
    <row r="335" spans="1:11" ht="94.5" customHeight="1">
      <c r="A335" s="140"/>
      <c r="B335" s="105"/>
      <c r="C335" s="29" t="s">
        <v>190</v>
      </c>
      <c r="D335" s="18">
        <f t="shared" si="50"/>
        <v>0</v>
      </c>
      <c r="E335" s="18">
        <f t="shared" si="50"/>
        <v>0</v>
      </c>
      <c r="F335" s="18">
        <f t="shared" si="50"/>
        <v>0</v>
      </c>
      <c r="G335" s="18">
        <f t="shared" si="50"/>
        <v>0</v>
      </c>
      <c r="H335" s="18">
        <f t="shared" si="50"/>
        <v>0</v>
      </c>
      <c r="I335" s="49" t="e">
        <f t="shared" si="48"/>
        <v>#DIV/0!</v>
      </c>
      <c r="J335" s="28" t="e">
        <f aca="true" t="shared" si="51" ref="J335:J398">H335/E335*100</f>
        <v>#DIV/0!</v>
      </c>
      <c r="K335" s="50" t="e">
        <f t="shared" si="43"/>
        <v>#DIV/0!</v>
      </c>
    </row>
    <row r="336" spans="1:11" ht="40.5" customHeight="1">
      <c r="A336" s="140"/>
      <c r="B336" s="105"/>
      <c r="C336" s="18" t="s">
        <v>8</v>
      </c>
      <c r="D336" s="18">
        <f t="shared" si="50"/>
        <v>0</v>
      </c>
      <c r="E336" s="18">
        <f t="shared" si="50"/>
        <v>0</v>
      </c>
      <c r="F336" s="18">
        <f t="shared" si="50"/>
        <v>0</v>
      </c>
      <c r="G336" s="18">
        <f t="shared" si="50"/>
        <v>0</v>
      </c>
      <c r="H336" s="18">
        <f>H371</f>
        <v>0</v>
      </c>
      <c r="I336" s="49" t="e">
        <f t="shared" si="48"/>
        <v>#DIV/0!</v>
      </c>
      <c r="J336" s="28" t="e">
        <f t="shared" si="51"/>
        <v>#DIV/0!</v>
      </c>
      <c r="K336" s="50" t="e">
        <f t="shared" si="43"/>
        <v>#DIV/0!</v>
      </c>
    </row>
    <row r="337" spans="1:11" ht="56.25">
      <c r="A337" s="141"/>
      <c r="B337" s="106"/>
      <c r="C337" s="18" t="s">
        <v>9</v>
      </c>
      <c r="D337" s="18">
        <f t="shared" si="50"/>
        <v>0</v>
      </c>
      <c r="E337" s="18">
        <f t="shared" si="50"/>
        <v>0</v>
      </c>
      <c r="F337" s="18">
        <f t="shared" si="50"/>
        <v>0</v>
      </c>
      <c r="G337" s="18">
        <f t="shared" si="50"/>
        <v>0</v>
      </c>
      <c r="H337" s="18">
        <f>H372</f>
        <v>0</v>
      </c>
      <c r="I337" s="49" t="e">
        <f t="shared" si="48"/>
        <v>#DIV/0!</v>
      </c>
      <c r="J337" s="28" t="e">
        <f t="shared" si="51"/>
        <v>#DIV/0!</v>
      </c>
      <c r="K337" s="50" t="e">
        <f t="shared" si="43"/>
        <v>#DIV/0!</v>
      </c>
    </row>
    <row r="338" spans="1:11" ht="18.75" customHeight="1">
      <c r="A338" s="107" t="s">
        <v>61</v>
      </c>
      <c r="B338" s="104" t="s">
        <v>11</v>
      </c>
      <c r="C338" s="7" t="s">
        <v>5</v>
      </c>
      <c r="D338" s="7">
        <f>D339+D341+D343+D344</f>
        <v>2386.8</v>
      </c>
      <c r="E338" s="7">
        <f>E339+E341+E343+E344</f>
        <v>2386.8</v>
      </c>
      <c r="F338" s="7">
        <f>F339+F341+F343+F344</f>
        <v>276.2</v>
      </c>
      <c r="G338" s="7">
        <f>G339+G341+G343+G344</f>
        <v>91.7</v>
      </c>
      <c r="H338" s="7">
        <f>H339+H341+H343+H344</f>
        <v>91.7</v>
      </c>
      <c r="I338" s="49">
        <f t="shared" si="48"/>
        <v>3.841964136081783</v>
      </c>
      <c r="J338" s="28">
        <f t="shared" si="51"/>
        <v>3.841964136081783</v>
      </c>
      <c r="K338" s="50">
        <f t="shared" si="43"/>
        <v>33.2005792903693</v>
      </c>
    </row>
    <row r="339" spans="1:11" ht="33" customHeight="1">
      <c r="A339" s="108"/>
      <c r="B339" s="105"/>
      <c r="C339" s="18" t="s">
        <v>6</v>
      </c>
      <c r="D339" s="18">
        <v>2386.8</v>
      </c>
      <c r="E339" s="18">
        <v>2386.8</v>
      </c>
      <c r="F339" s="18">
        <f>91.7+184.5</f>
        <v>276.2</v>
      </c>
      <c r="G339" s="18">
        <f>91.7</f>
        <v>91.7</v>
      </c>
      <c r="H339" s="18">
        <f>91.7</f>
        <v>91.7</v>
      </c>
      <c r="I339" s="49">
        <f t="shared" si="48"/>
        <v>3.841964136081783</v>
      </c>
      <c r="J339" s="28">
        <f t="shared" si="51"/>
        <v>3.841964136081783</v>
      </c>
      <c r="K339" s="50">
        <f t="shared" si="43"/>
        <v>33.2005792903693</v>
      </c>
    </row>
    <row r="340" spans="1:11" ht="76.5" customHeight="1">
      <c r="A340" s="108"/>
      <c r="B340" s="105"/>
      <c r="C340" s="29" t="s">
        <v>189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49" t="e">
        <f t="shared" si="48"/>
        <v>#DIV/0!</v>
      </c>
      <c r="J340" s="28" t="e">
        <f t="shared" si="51"/>
        <v>#DIV/0!</v>
      </c>
      <c r="K340" s="50" t="e">
        <f t="shared" si="43"/>
        <v>#DIV/0!</v>
      </c>
    </row>
    <row r="341" spans="1:11" ht="56.25">
      <c r="A341" s="108"/>
      <c r="B341" s="105"/>
      <c r="C341" s="18" t="s">
        <v>7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49" t="e">
        <f t="shared" si="48"/>
        <v>#DIV/0!</v>
      </c>
      <c r="J341" s="28" t="e">
        <f t="shared" si="51"/>
        <v>#DIV/0!</v>
      </c>
      <c r="K341" s="50" t="e">
        <f t="shared" si="43"/>
        <v>#DIV/0!</v>
      </c>
    </row>
    <row r="342" spans="1:11" ht="98.25" customHeight="1">
      <c r="A342" s="108"/>
      <c r="B342" s="105"/>
      <c r="C342" s="29" t="s">
        <v>190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49" t="e">
        <f t="shared" si="48"/>
        <v>#DIV/0!</v>
      </c>
      <c r="J342" s="28" t="e">
        <f t="shared" si="51"/>
        <v>#DIV/0!</v>
      </c>
      <c r="K342" s="50" t="e">
        <f t="shared" si="43"/>
        <v>#DIV/0!</v>
      </c>
    </row>
    <row r="343" spans="1:11" ht="44.25" customHeight="1">
      <c r="A343" s="108"/>
      <c r="B343" s="105"/>
      <c r="C343" s="18" t="s">
        <v>8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49" t="e">
        <f t="shared" si="48"/>
        <v>#DIV/0!</v>
      </c>
      <c r="J343" s="28" t="e">
        <f t="shared" si="51"/>
        <v>#DIV/0!</v>
      </c>
      <c r="K343" s="50" t="e">
        <f aca="true" t="shared" si="52" ref="K343:K406">H343/F343*100</f>
        <v>#DIV/0!</v>
      </c>
    </row>
    <row r="344" spans="1:11" ht="66.75" customHeight="1">
      <c r="A344" s="109"/>
      <c r="B344" s="106"/>
      <c r="C344" s="18" t="s">
        <v>9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49" t="e">
        <f t="shared" si="48"/>
        <v>#DIV/0!</v>
      </c>
      <c r="J344" s="28" t="e">
        <f t="shared" si="51"/>
        <v>#DIV/0!</v>
      </c>
      <c r="K344" s="50" t="e">
        <f t="shared" si="52"/>
        <v>#DIV/0!</v>
      </c>
    </row>
    <row r="345" spans="1:11" ht="18.75" customHeight="1">
      <c r="A345" s="107" t="s">
        <v>63</v>
      </c>
      <c r="B345" s="104" t="s">
        <v>11</v>
      </c>
      <c r="C345" s="7" t="s">
        <v>5</v>
      </c>
      <c r="D345" s="7">
        <f>D346+D348+D350+D351</f>
        <v>615</v>
      </c>
      <c r="E345" s="7">
        <f>E346+E348+E350+E351</f>
        <v>615</v>
      </c>
      <c r="F345" s="7">
        <f>F346</f>
        <v>188.3</v>
      </c>
      <c r="G345" s="7">
        <f>G346+G348+G350+G351</f>
        <v>133.3</v>
      </c>
      <c r="H345" s="7">
        <f>H346+H348+H350+H351</f>
        <v>133.3</v>
      </c>
      <c r="I345" s="49">
        <f t="shared" si="48"/>
        <v>21.67479674796748</v>
      </c>
      <c r="J345" s="28">
        <f t="shared" si="51"/>
        <v>21.67479674796748</v>
      </c>
      <c r="K345" s="50">
        <f t="shared" si="52"/>
        <v>70.79129049389272</v>
      </c>
    </row>
    <row r="346" spans="1:11" ht="27" customHeight="1">
      <c r="A346" s="108"/>
      <c r="B346" s="105"/>
      <c r="C346" s="18" t="s">
        <v>6</v>
      </c>
      <c r="D346" s="18">
        <v>615</v>
      </c>
      <c r="E346" s="18">
        <v>615</v>
      </c>
      <c r="F346" s="18">
        <f>55+133.3</f>
        <v>188.3</v>
      </c>
      <c r="G346" s="18">
        <f>133.3</f>
        <v>133.3</v>
      </c>
      <c r="H346" s="18">
        <f>133.3</f>
        <v>133.3</v>
      </c>
      <c r="I346" s="49">
        <f t="shared" si="48"/>
        <v>21.67479674796748</v>
      </c>
      <c r="J346" s="28">
        <f t="shared" si="51"/>
        <v>21.67479674796748</v>
      </c>
      <c r="K346" s="50">
        <f t="shared" si="52"/>
        <v>70.79129049389272</v>
      </c>
    </row>
    <row r="347" spans="1:11" ht="77.25" customHeight="1">
      <c r="A347" s="108"/>
      <c r="B347" s="105"/>
      <c r="C347" s="29" t="s">
        <v>189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49" t="e">
        <f t="shared" si="48"/>
        <v>#DIV/0!</v>
      </c>
      <c r="J347" s="28" t="e">
        <f t="shared" si="51"/>
        <v>#DIV/0!</v>
      </c>
      <c r="K347" s="50" t="e">
        <f t="shared" si="52"/>
        <v>#DIV/0!</v>
      </c>
    </row>
    <row r="348" spans="1:11" ht="56.25">
      <c r="A348" s="108"/>
      <c r="B348" s="105"/>
      <c r="C348" s="18" t="s">
        <v>7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49" t="e">
        <f t="shared" si="48"/>
        <v>#DIV/0!</v>
      </c>
      <c r="J348" s="28" t="e">
        <f t="shared" si="51"/>
        <v>#DIV/0!</v>
      </c>
      <c r="K348" s="50" t="e">
        <f t="shared" si="52"/>
        <v>#DIV/0!</v>
      </c>
    </row>
    <row r="349" spans="1:11" ht="99.75" customHeight="1">
      <c r="A349" s="108"/>
      <c r="B349" s="105"/>
      <c r="C349" s="29" t="s">
        <v>190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49" t="e">
        <f t="shared" si="48"/>
        <v>#DIV/0!</v>
      </c>
      <c r="J349" s="28" t="e">
        <f t="shared" si="51"/>
        <v>#DIV/0!</v>
      </c>
      <c r="K349" s="50" t="e">
        <f t="shared" si="52"/>
        <v>#DIV/0!</v>
      </c>
    </row>
    <row r="350" spans="1:11" ht="45.75" customHeight="1">
      <c r="A350" s="108"/>
      <c r="B350" s="105"/>
      <c r="C350" s="18" t="s">
        <v>8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49" t="e">
        <f t="shared" si="48"/>
        <v>#DIV/0!</v>
      </c>
      <c r="J350" s="28" t="e">
        <f t="shared" si="51"/>
        <v>#DIV/0!</v>
      </c>
      <c r="K350" s="50" t="e">
        <f t="shared" si="52"/>
        <v>#DIV/0!</v>
      </c>
    </row>
    <row r="351" spans="1:11" ht="62.25" customHeight="1">
      <c r="A351" s="109"/>
      <c r="B351" s="106"/>
      <c r="C351" s="18" t="s">
        <v>9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49" t="e">
        <f t="shared" si="48"/>
        <v>#DIV/0!</v>
      </c>
      <c r="J351" s="28" t="e">
        <f t="shared" si="51"/>
        <v>#DIV/0!</v>
      </c>
      <c r="K351" s="50" t="e">
        <f t="shared" si="52"/>
        <v>#DIV/0!</v>
      </c>
    </row>
    <row r="352" spans="1:11" ht="18.75" customHeight="1">
      <c r="A352" s="107" t="s">
        <v>65</v>
      </c>
      <c r="B352" s="104" t="s">
        <v>11</v>
      </c>
      <c r="C352" s="7" t="s">
        <v>5</v>
      </c>
      <c r="D352" s="7">
        <f>D353+D355+D357+D358</f>
        <v>4950</v>
      </c>
      <c r="E352" s="7">
        <f>E353+E355+E357+E358</f>
        <v>4950</v>
      </c>
      <c r="F352" s="7">
        <f>F353+F355+F357+F358</f>
        <v>4950</v>
      </c>
      <c r="G352" s="7">
        <f>G353+G355+G357+G358</f>
        <v>4950</v>
      </c>
      <c r="H352" s="7">
        <f>H353+H355+H357+H358</f>
        <v>4950</v>
      </c>
      <c r="I352" s="49">
        <f t="shared" si="48"/>
        <v>100</v>
      </c>
      <c r="J352" s="28">
        <f t="shared" si="51"/>
        <v>100</v>
      </c>
      <c r="K352" s="50">
        <f t="shared" si="52"/>
        <v>100</v>
      </c>
    </row>
    <row r="353" spans="1:11" ht="27.75" customHeight="1">
      <c r="A353" s="108"/>
      <c r="B353" s="105"/>
      <c r="C353" s="18" t="s">
        <v>6</v>
      </c>
      <c r="D353" s="18">
        <v>4950</v>
      </c>
      <c r="E353" s="18">
        <v>4950</v>
      </c>
      <c r="F353" s="18">
        <v>4950</v>
      </c>
      <c r="G353" s="18">
        <v>4950</v>
      </c>
      <c r="H353" s="18">
        <v>4950</v>
      </c>
      <c r="I353" s="49">
        <f t="shared" si="48"/>
        <v>100</v>
      </c>
      <c r="J353" s="28">
        <f t="shared" si="51"/>
        <v>100</v>
      </c>
      <c r="K353" s="50">
        <f t="shared" si="52"/>
        <v>100</v>
      </c>
    </row>
    <row r="354" spans="1:11" ht="77.25" customHeight="1">
      <c r="A354" s="108"/>
      <c r="B354" s="105"/>
      <c r="C354" s="29" t="s">
        <v>189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49" t="e">
        <f t="shared" si="48"/>
        <v>#DIV/0!</v>
      </c>
      <c r="J354" s="28" t="e">
        <f t="shared" si="51"/>
        <v>#DIV/0!</v>
      </c>
      <c r="K354" s="50" t="e">
        <f t="shared" si="52"/>
        <v>#DIV/0!</v>
      </c>
    </row>
    <row r="355" spans="1:11" ht="56.25">
      <c r="A355" s="108"/>
      <c r="B355" s="105"/>
      <c r="C355" s="18" t="s">
        <v>7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49" t="e">
        <f t="shared" si="48"/>
        <v>#DIV/0!</v>
      </c>
      <c r="J355" s="28" t="e">
        <f t="shared" si="51"/>
        <v>#DIV/0!</v>
      </c>
      <c r="K355" s="50" t="e">
        <f t="shared" si="52"/>
        <v>#DIV/0!</v>
      </c>
    </row>
    <row r="356" spans="1:11" ht="93" customHeight="1">
      <c r="A356" s="108"/>
      <c r="B356" s="105"/>
      <c r="C356" s="29" t="s">
        <v>190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49" t="e">
        <f t="shared" si="48"/>
        <v>#DIV/0!</v>
      </c>
      <c r="J356" s="28" t="e">
        <f t="shared" si="51"/>
        <v>#DIV/0!</v>
      </c>
      <c r="K356" s="50" t="e">
        <f t="shared" si="52"/>
        <v>#DIV/0!</v>
      </c>
    </row>
    <row r="357" spans="1:11" ht="42" customHeight="1">
      <c r="A357" s="108"/>
      <c r="B357" s="105"/>
      <c r="C357" s="18" t="s">
        <v>8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49" t="e">
        <f t="shared" si="48"/>
        <v>#DIV/0!</v>
      </c>
      <c r="J357" s="28" t="e">
        <f t="shared" si="51"/>
        <v>#DIV/0!</v>
      </c>
      <c r="K357" s="50" t="e">
        <f t="shared" si="52"/>
        <v>#DIV/0!</v>
      </c>
    </row>
    <row r="358" spans="1:11" ht="112.5" customHeight="1">
      <c r="A358" s="109"/>
      <c r="B358" s="106"/>
      <c r="C358" s="18" t="s">
        <v>9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49" t="e">
        <f t="shared" si="48"/>
        <v>#DIV/0!</v>
      </c>
      <c r="J358" s="28" t="e">
        <f t="shared" si="51"/>
        <v>#DIV/0!</v>
      </c>
      <c r="K358" s="50" t="e">
        <f t="shared" si="52"/>
        <v>#DIV/0!</v>
      </c>
    </row>
    <row r="359" spans="1:11" s="6" customFormat="1" ht="18.75" customHeight="1">
      <c r="A359" s="133" t="s">
        <v>67</v>
      </c>
      <c r="B359" s="104" t="s">
        <v>11</v>
      </c>
      <c r="C359" s="7" t="s">
        <v>5</v>
      </c>
      <c r="D359" s="7">
        <f>D360+D362+D364+D365</f>
        <v>0</v>
      </c>
      <c r="E359" s="7">
        <f>E360+E362+E364+E365</f>
        <v>0</v>
      </c>
      <c r="F359" s="7">
        <f>F360+F362+F364+F365</f>
        <v>0</v>
      </c>
      <c r="G359" s="7">
        <f>G360+G362+G364+G365</f>
        <v>0</v>
      </c>
      <c r="H359" s="7">
        <f>H360+H362+H364+H365</f>
        <v>0</v>
      </c>
      <c r="I359" s="49" t="e">
        <f t="shared" si="48"/>
        <v>#DIV/0!</v>
      </c>
      <c r="J359" s="28" t="e">
        <f t="shared" si="51"/>
        <v>#DIV/0!</v>
      </c>
      <c r="K359" s="50" t="e">
        <f t="shared" si="52"/>
        <v>#DIV/0!</v>
      </c>
    </row>
    <row r="360" spans="1:11" s="6" customFormat="1" ht="27.75" customHeight="1">
      <c r="A360" s="134"/>
      <c r="B360" s="105"/>
      <c r="C360" s="18" t="s">
        <v>6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49" t="e">
        <f t="shared" si="48"/>
        <v>#DIV/0!</v>
      </c>
      <c r="J360" s="28" t="e">
        <f t="shared" si="51"/>
        <v>#DIV/0!</v>
      </c>
      <c r="K360" s="50" t="e">
        <f t="shared" si="52"/>
        <v>#DIV/0!</v>
      </c>
    </row>
    <row r="361" spans="1:11" s="6" customFormat="1" ht="79.5" customHeight="1">
      <c r="A361" s="134"/>
      <c r="B361" s="105"/>
      <c r="C361" s="29" t="s">
        <v>189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49" t="e">
        <f t="shared" si="48"/>
        <v>#DIV/0!</v>
      </c>
      <c r="J361" s="28" t="e">
        <f t="shared" si="51"/>
        <v>#DIV/0!</v>
      </c>
      <c r="K361" s="50" t="e">
        <f t="shared" si="52"/>
        <v>#DIV/0!</v>
      </c>
    </row>
    <row r="362" spans="1:11" s="6" customFormat="1" ht="56.25">
      <c r="A362" s="134"/>
      <c r="B362" s="105"/>
      <c r="C362" s="18" t="s">
        <v>7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49" t="e">
        <f t="shared" si="48"/>
        <v>#DIV/0!</v>
      </c>
      <c r="J362" s="28" t="e">
        <f t="shared" si="51"/>
        <v>#DIV/0!</v>
      </c>
      <c r="K362" s="50" t="e">
        <f t="shared" si="52"/>
        <v>#DIV/0!</v>
      </c>
    </row>
    <row r="363" spans="1:11" s="6" customFormat="1" ht="100.5" customHeight="1">
      <c r="A363" s="134"/>
      <c r="B363" s="105"/>
      <c r="C363" s="29" t="s">
        <v>190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49" t="e">
        <f t="shared" si="48"/>
        <v>#DIV/0!</v>
      </c>
      <c r="J363" s="28" t="e">
        <f t="shared" si="51"/>
        <v>#DIV/0!</v>
      </c>
      <c r="K363" s="50" t="e">
        <f t="shared" si="52"/>
        <v>#DIV/0!</v>
      </c>
    </row>
    <row r="364" spans="1:11" s="6" customFormat="1" ht="56.25">
      <c r="A364" s="134"/>
      <c r="B364" s="105"/>
      <c r="C364" s="18" t="s">
        <v>8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49" t="e">
        <f t="shared" si="48"/>
        <v>#DIV/0!</v>
      </c>
      <c r="J364" s="28" t="e">
        <f t="shared" si="51"/>
        <v>#DIV/0!</v>
      </c>
      <c r="K364" s="50" t="e">
        <f t="shared" si="52"/>
        <v>#DIV/0!</v>
      </c>
    </row>
    <row r="365" spans="1:11" s="6" customFormat="1" ht="63.75" customHeight="1">
      <c r="A365" s="134"/>
      <c r="B365" s="106"/>
      <c r="C365" s="18" t="s">
        <v>9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49" t="e">
        <f t="shared" si="48"/>
        <v>#DIV/0!</v>
      </c>
      <c r="J365" s="28" t="e">
        <f t="shared" si="51"/>
        <v>#DIV/0!</v>
      </c>
      <c r="K365" s="50" t="e">
        <f t="shared" si="52"/>
        <v>#DIV/0!</v>
      </c>
    </row>
    <row r="366" spans="1:11" s="6" customFormat="1" ht="18.75" customHeight="1">
      <c r="A366" s="134"/>
      <c r="B366" s="104" t="s">
        <v>12</v>
      </c>
      <c r="C366" s="18" t="s">
        <v>5</v>
      </c>
      <c r="D366" s="18">
        <f>D367+D369+D371+D372</f>
        <v>0</v>
      </c>
      <c r="E366" s="18">
        <f>E367+E369+E371+E372</f>
        <v>0</v>
      </c>
      <c r="F366" s="18">
        <f>F367+F369+F371+F372</f>
        <v>0</v>
      </c>
      <c r="G366" s="18">
        <f>G367+G369+G371+G372</f>
        <v>0</v>
      </c>
      <c r="H366" s="18">
        <f>H367+H369+H371+H372</f>
        <v>0</v>
      </c>
      <c r="I366" s="49" t="e">
        <f t="shared" si="48"/>
        <v>#DIV/0!</v>
      </c>
      <c r="J366" s="28" t="e">
        <f t="shared" si="51"/>
        <v>#DIV/0!</v>
      </c>
      <c r="K366" s="50" t="e">
        <f t="shared" si="52"/>
        <v>#DIV/0!</v>
      </c>
    </row>
    <row r="367" spans="1:11" s="6" customFormat="1" ht="27.75" customHeight="1">
      <c r="A367" s="134"/>
      <c r="B367" s="105"/>
      <c r="C367" s="18" t="s">
        <v>6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49" t="e">
        <f t="shared" si="48"/>
        <v>#DIV/0!</v>
      </c>
      <c r="J367" s="28" t="e">
        <f t="shared" si="51"/>
        <v>#DIV/0!</v>
      </c>
      <c r="K367" s="50" t="e">
        <f t="shared" si="52"/>
        <v>#DIV/0!</v>
      </c>
    </row>
    <row r="368" spans="1:11" s="6" customFormat="1" ht="77.25" customHeight="1">
      <c r="A368" s="134"/>
      <c r="B368" s="105"/>
      <c r="C368" s="29" t="s">
        <v>189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49" t="e">
        <f t="shared" si="48"/>
        <v>#DIV/0!</v>
      </c>
      <c r="J368" s="28" t="e">
        <f t="shared" si="51"/>
        <v>#DIV/0!</v>
      </c>
      <c r="K368" s="50" t="e">
        <f t="shared" si="52"/>
        <v>#DIV/0!</v>
      </c>
    </row>
    <row r="369" spans="1:11" s="6" customFormat="1" ht="56.25">
      <c r="A369" s="134"/>
      <c r="B369" s="105"/>
      <c r="C369" s="18" t="s">
        <v>7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49" t="e">
        <f t="shared" si="48"/>
        <v>#DIV/0!</v>
      </c>
      <c r="J369" s="28" t="e">
        <f t="shared" si="51"/>
        <v>#DIV/0!</v>
      </c>
      <c r="K369" s="50" t="e">
        <f t="shared" si="52"/>
        <v>#DIV/0!</v>
      </c>
    </row>
    <row r="370" spans="1:11" s="6" customFormat="1" ht="101.25" customHeight="1">
      <c r="A370" s="134"/>
      <c r="B370" s="105"/>
      <c r="C370" s="29" t="s">
        <v>190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49" t="e">
        <f t="shared" si="48"/>
        <v>#DIV/0!</v>
      </c>
      <c r="J370" s="28" t="e">
        <f t="shared" si="51"/>
        <v>#DIV/0!</v>
      </c>
      <c r="K370" s="50" t="e">
        <f t="shared" si="52"/>
        <v>#DIV/0!</v>
      </c>
    </row>
    <row r="371" spans="1:11" s="6" customFormat="1" ht="51" customHeight="1">
      <c r="A371" s="134"/>
      <c r="B371" s="105"/>
      <c r="C371" s="18" t="s">
        <v>8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49" t="e">
        <f t="shared" si="48"/>
        <v>#DIV/0!</v>
      </c>
      <c r="J371" s="28" t="e">
        <f t="shared" si="51"/>
        <v>#DIV/0!</v>
      </c>
      <c r="K371" s="50" t="e">
        <f t="shared" si="52"/>
        <v>#DIV/0!</v>
      </c>
    </row>
    <row r="372" spans="1:11" s="6" customFormat="1" ht="56.25">
      <c r="A372" s="135"/>
      <c r="B372" s="106"/>
      <c r="C372" s="18" t="s">
        <v>9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49" t="e">
        <f t="shared" si="48"/>
        <v>#DIV/0!</v>
      </c>
      <c r="J372" s="28" t="e">
        <f t="shared" si="51"/>
        <v>#DIV/0!</v>
      </c>
      <c r="K372" s="50" t="e">
        <f t="shared" si="52"/>
        <v>#DIV/0!</v>
      </c>
    </row>
    <row r="373" spans="1:11" ht="18.75" customHeight="1">
      <c r="A373" s="107" t="s">
        <v>69</v>
      </c>
      <c r="B373" s="104" t="s">
        <v>11</v>
      </c>
      <c r="C373" s="7" t="s">
        <v>5</v>
      </c>
      <c r="D373" s="7">
        <f>D374+D376+D378+D379</f>
        <v>490685.1</v>
      </c>
      <c r="E373" s="7">
        <f>E374+E376+E378+E379</f>
        <v>490685.1</v>
      </c>
      <c r="F373" s="7">
        <f>F374+F376+F378+F379</f>
        <v>490685.1</v>
      </c>
      <c r="G373" s="7">
        <f>G374+G376+G378+G379</f>
        <v>236981.9</v>
      </c>
      <c r="H373" s="7">
        <f>H374+H376+H378+H379</f>
        <v>244243.8</v>
      </c>
      <c r="I373" s="49">
        <f t="shared" si="48"/>
        <v>49.77607838509871</v>
      </c>
      <c r="J373" s="28">
        <f t="shared" si="51"/>
        <v>49.77607838509871</v>
      </c>
      <c r="K373" s="50">
        <f t="shared" si="52"/>
        <v>49.77607838509871</v>
      </c>
    </row>
    <row r="374" spans="1:11" ht="30.75" customHeight="1">
      <c r="A374" s="108"/>
      <c r="B374" s="105"/>
      <c r="C374" s="18" t="s">
        <v>6</v>
      </c>
      <c r="D374" s="18">
        <v>490685.1</v>
      </c>
      <c r="E374" s="18">
        <v>490685.1</v>
      </c>
      <c r="F374" s="18">
        <v>490685.1</v>
      </c>
      <c r="G374" s="18">
        <v>236981.9</v>
      </c>
      <c r="H374" s="18">
        <f>236981.9+7685.6-423.7</f>
        <v>244243.8</v>
      </c>
      <c r="I374" s="49">
        <f t="shared" si="48"/>
        <v>49.77607838509871</v>
      </c>
      <c r="J374" s="28">
        <f t="shared" si="51"/>
        <v>49.77607838509871</v>
      </c>
      <c r="K374" s="50">
        <f t="shared" si="52"/>
        <v>49.77607838509871</v>
      </c>
    </row>
    <row r="375" spans="1:11" ht="72.75" customHeight="1">
      <c r="A375" s="108"/>
      <c r="B375" s="105"/>
      <c r="C375" s="29" t="s">
        <v>189</v>
      </c>
      <c r="D375" s="18">
        <v>0</v>
      </c>
      <c r="E375" s="18">
        <v>0</v>
      </c>
      <c r="F375" s="18">
        <v>0</v>
      </c>
      <c r="G375" s="18">
        <v>0</v>
      </c>
      <c r="H375" s="18">
        <v>0</v>
      </c>
      <c r="I375" s="49" t="e">
        <f t="shared" si="48"/>
        <v>#DIV/0!</v>
      </c>
      <c r="J375" s="28" t="e">
        <f t="shared" si="51"/>
        <v>#DIV/0!</v>
      </c>
      <c r="K375" s="50" t="e">
        <f t="shared" si="52"/>
        <v>#DIV/0!</v>
      </c>
    </row>
    <row r="376" spans="1:11" ht="56.25">
      <c r="A376" s="108"/>
      <c r="B376" s="105"/>
      <c r="C376" s="18" t="s">
        <v>7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49" t="e">
        <f t="shared" si="48"/>
        <v>#DIV/0!</v>
      </c>
      <c r="J376" s="28" t="e">
        <f t="shared" si="51"/>
        <v>#DIV/0!</v>
      </c>
      <c r="K376" s="50" t="e">
        <f t="shared" si="52"/>
        <v>#DIV/0!</v>
      </c>
    </row>
    <row r="377" spans="1:11" ht="95.25" customHeight="1">
      <c r="A377" s="108"/>
      <c r="B377" s="105"/>
      <c r="C377" s="29" t="s">
        <v>190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49" t="e">
        <f t="shared" si="48"/>
        <v>#DIV/0!</v>
      </c>
      <c r="J377" s="28" t="e">
        <f t="shared" si="51"/>
        <v>#DIV/0!</v>
      </c>
      <c r="K377" s="50" t="e">
        <f t="shared" si="52"/>
        <v>#DIV/0!</v>
      </c>
    </row>
    <row r="378" spans="1:11" ht="56.25">
      <c r="A378" s="108"/>
      <c r="B378" s="105"/>
      <c r="C378" s="18" t="s">
        <v>8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49" t="e">
        <f t="shared" si="48"/>
        <v>#DIV/0!</v>
      </c>
      <c r="J378" s="28" t="e">
        <f t="shared" si="51"/>
        <v>#DIV/0!</v>
      </c>
      <c r="K378" s="50" t="e">
        <f t="shared" si="52"/>
        <v>#DIV/0!</v>
      </c>
    </row>
    <row r="379" spans="1:11" ht="65.25" customHeight="1">
      <c r="A379" s="109"/>
      <c r="B379" s="106"/>
      <c r="C379" s="18" t="s">
        <v>9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49" t="e">
        <f t="shared" si="48"/>
        <v>#DIV/0!</v>
      </c>
      <c r="J379" s="28" t="e">
        <f t="shared" si="51"/>
        <v>#DIV/0!</v>
      </c>
      <c r="K379" s="50" t="e">
        <f t="shared" si="52"/>
        <v>#DIV/0!</v>
      </c>
    </row>
    <row r="380" spans="1:11" ht="18.75" customHeight="1">
      <c r="A380" s="107" t="s">
        <v>71</v>
      </c>
      <c r="B380" s="104" t="s">
        <v>11</v>
      </c>
      <c r="C380" s="7" t="s">
        <v>5</v>
      </c>
      <c r="D380" s="7">
        <f>D381+D383+D385+D386</f>
        <v>108</v>
      </c>
      <c r="E380" s="7">
        <f>E381+E383+E385+E386</f>
        <v>108</v>
      </c>
      <c r="F380" s="7">
        <f>F381+F383+F385+F386</f>
        <v>108</v>
      </c>
      <c r="G380" s="7">
        <f>G381+G383+G385+G386</f>
        <v>53.6</v>
      </c>
      <c r="H380" s="7">
        <f>H381+H383+H385+H386</f>
        <v>53.6</v>
      </c>
      <c r="I380" s="49">
        <f t="shared" si="48"/>
        <v>49.629629629629626</v>
      </c>
      <c r="J380" s="28">
        <f t="shared" si="51"/>
        <v>49.629629629629626</v>
      </c>
      <c r="K380" s="50">
        <f t="shared" si="52"/>
        <v>49.629629629629626</v>
      </c>
    </row>
    <row r="381" spans="1:11" ht="26.25" customHeight="1">
      <c r="A381" s="108"/>
      <c r="B381" s="105"/>
      <c r="C381" s="18" t="s">
        <v>6</v>
      </c>
      <c r="D381" s="18">
        <v>108</v>
      </c>
      <c r="E381" s="18">
        <v>108</v>
      </c>
      <c r="F381" s="18">
        <v>108</v>
      </c>
      <c r="G381" s="18">
        <v>53.6</v>
      </c>
      <c r="H381" s="18">
        <v>53.6</v>
      </c>
      <c r="I381" s="49">
        <f t="shared" si="48"/>
        <v>49.629629629629626</v>
      </c>
      <c r="J381" s="28">
        <f t="shared" si="51"/>
        <v>49.629629629629626</v>
      </c>
      <c r="K381" s="50">
        <f t="shared" si="52"/>
        <v>49.629629629629626</v>
      </c>
    </row>
    <row r="382" spans="1:11" ht="74.25" customHeight="1">
      <c r="A382" s="108"/>
      <c r="B382" s="105"/>
      <c r="C382" s="29" t="s">
        <v>189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49" t="e">
        <f t="shared" si="48"/>
        <v>#DIV/0!</v>
      </c>
      <c r="J382" s="28" t="e">
        <f t="shared" si="51"/>
        <v>#DIV/0!</v>
      </c>
      <c r="K382" s="50" t="e">
        <f t="shared" si="52"/>
        <v>#DIV/0!</v>
      </c>
    </row>
    <row r="383" spans="1:11" ht="65.25" customHeight="1">
      <c r="A383" s="108"/>
      <c r="B383" s="105"/>
      <c r="C383" s="18" t="s">
        <v>7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49" t="e">
        <f t="shared" si="48"/>
        <v>#DIV/0!</v>
      </c>
      <c r="J383" s="28" t="e">
        <f t="shared" si="51"/>
        <v>#DIV/0!</v>
      </c>
      <c r="K383" s="50" t="e">
        <f t="shared" si="52"/>
        <v>#DIV/0!</v>
      </c>
    </row>
    <row r="384" spans="1:11" ht="101.25" customHeight="1">
      <c r="A384" s="108"/>
      <c r="B384" s="105"/>
      <c r="C384" s="29" t="s">
        <v>190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49" t="e">
        <f t="shared" si="48"/>
        <v>#DIV/0!</v>
      </c>
      <c r="J384" s="28" t="e">
        <f t="shared" si="51"/>
        <v>#DIV/0!</v>
      </c>
      <c r="K384" s="50" t="e">
        <f t="shared" si="52"/>
        <v>#DIV/0!</v>
      </c>
    </row>
    <row r="385" spans="1:11" ht="45.75" customHeight="1">
      <c r="A385" s="108"/>
      <c r="B385" s="105"/>
      <c r="C385" s="18" t="s">
        <v>8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49" t="e">
        <f aca="true" t="shared" si="53" ref="I385:I448">H385/D385*100</f>
        <v>#DIV/0!</v>
      </c>
      <c r="J385" s="28" t="e">
        <f t="shared" si="51"/>
        <v>#DIV/0!</v>
      </c>
      <c r="K385" s="50" t="e">
        <f t="shared" si="52"/>
        <v>#DIV/0!</v>
      </c>
    </row>
    <row r="386" spans="1:11" ht="56.25">
      <c r="A386" s="109"/>
      <c r="B386" s="106"/>
      <c r="C386" s="18" t="s">
        <v>9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49" t="e">
        <f t="shared" si="53"/>
        <v>#DIV/0!</v>
      </c>
      <c r="J386" s="28" t="e">
        <f t="shared" si="51"/>
        <v>#DIV/0!</v>
      </c>
      <c r="K386" s="50" t="e">
        <f t="shared" si="52"/>
        <v>#DIV/0!</v>
      </c>
    </row>
    <row r="387" spans="1:11" ht="18.75" customHeight="1">
      <c r="A387" s="107" t="s">
        <v>73</v>
      </c>
      <c r="B387" s="104" t="s">
        <v>11</v>
      </c>
      <c r="C387" s="7" t="s">
        <v>5</v>
      </c>
      <c r="D387" s="7">
        <f>D388+D390+D392+D393</f>
        <v>2975.4</v>
      </c>
      <c r="E387" s="7">
        <f>E388+E390+E392+E393</f>
        <v>2975.4</v>
      </c>
      <c r="F387" s="7">
        <f>F388+F390+F392+F393</f>
        <v>2975.4</v>
      </c>
      <c r="G387" s="7">
        <f>G388+G390+G392+G393</f>
        <v>1359</v>
      </c>
      <c r="H387" s="7">
        <f>H388+H390+H392+H393</f>
        <v>1359</v>
      </c>
      <c r="I387" s="49">
        <f t="shared" si="53"/>
        <v>45.67453115547489</v>
      </c>
      <c r="J387" s="28">
        <f t="shared" si="51"/>
        <v>45.67453115547489</v>
      </c>
      <c r="K387" s="50">
        <f t="shared" si="52"/>
        <v>45.67453115547489</v>
      </c>
    </row>
    <row r="388" spans="1:11" ht="27" customHeight="1">
      <c r="A388" s="108"/>
      <c r="B388" s="105"/>
      <c r="C388" s="18" t="s">
        <v>6</v>
      </c>
      <c r="D388" s="18">
        <v>2975.4</v>
      </c>
      <c r="E388" s="18">
        <v>2975.4</v>
      </c>
      <c r="F388" s="18">
        <v>2975.4</v>
      </c>
      <c r="G388" s="18">
        <v>1359</v>
      </c>
      <c r="H388" s="18">
        <v>1359</v>
      </c>
      <c r="I388" s="49">
        <f t="shared" si="53"/>
        <v>45.67453115547489</v>
      </c>
      <c r="J388" s="28">
        <f t="shared" si="51"/>
        <v>45.67453115547489</v>
      </c>
      <c r="K388" s="50">
        <f t="shared" si="52"/>
        <v>45.67453115547489</v>
      </c>
    </row>
    <row r="389" spans="1:11" ht="72" customHeight="1">
      <c r="A389" s="108"/>
      <c r="B389" s="105"/>
      <c r="C389" s="29" t="s">
        <v>189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49" t="e">
        <f t="shared" si="53"/>
        <v>#DIV/0!</v>
      </c>
      <c r="J389" s="28" t="e">
        <f t="shared" si="51"/>
        <v>#DIV/0!</v>
      </c>
      <c r="K389" s="50" t="e">
        <f t="shared" si="52"/>
        <v>#DIV/0!</v>
      </c>
    </row>
    <row r="390" spans="1:11" ht="56.25">
      <c r="A390" s="108"/>
      <c r="B390" s="105"/>
      <c r="C390" s="18" t="s">
        <v>7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49" t="e">
        <f t="shared" si="53"/>
        <v>#DIV/0!</v>
      </c>
      <c r="J390" s="28" t="e">
        <f t="shared" si="51"/>
        <v>#DIV/0!</v>
      </c>
      <c r="K390" s="50" t="e">
        <f t="shared" si="52"/>
        <v>#DIV/0!</v>
      </c>
    </row>
    <row r="391" spans="1:11" ht="96.75" customHeight="1">
      <c r="A391" s="108"/>
      <c r="B391" s="105"/>
      <c r="C391" s="29" t="s">
        <v>190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49" t="e">
        <f t="shared" si="53"/>
        <v>#DIV/0!</v>
      </c>
      <c r="J391" s="28" t="e">
        <f t="shared" si="51"/>
        <v>#DIV/0!</v>
      </c>
      <c r="K391" s="50" t="e">
        <f t="shared" si="52"/>
        <v>#DIV/0!</v>
      </c>
    </row>
    <row r="392" spans="1:11" ht="46.5" customHeight="1">
      <c r="A392" s="108"/>
      <c r="B392" s="105"/>
      <c r="C392" s="18" t="s">
        <v>8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49" t="e">
        <f t="shared" si="53"/>
        <v>#DIV/0!</v>
      </c>
      <c r="J392" s="28" t="e">
        <f t="shared" si="51"/>
        <v>#DIV/0!</v>
      </c>
      <c r="K392" s="50" t="e">
        <f t="shared" si="52"/>
        <v>#DIV/0!</v>
      </c>
    </row>
    <row r="393" spans="1:11" ht="56.25">
      <c r="A393" s="109"/>
      <c r="B393" s="106"/>
      <c r="C393" s="18" t="s">
        <v>9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49" t="e">
        <f t="shared" si="53"/>
        <v>#DIV/0!</v>
      </c>
      <c r="J393" s="28" t="e">
        <f t="shared" si="51"/>
        <v>#DIV/0!</v>
      </c>
      <c r="K393" s="50" t="e">
        <f t="shared" si="52"/>
        <v>#DIV/0!</v>
      </c>
    </row>
    <row r="394" spans="1:11" s="6" customFormat="1" ht="18.75" customHeight="1">
      <c r="A394" s="133" t="s">
        <v>75</v>
      </c>
      <c r="B394" s="104" t="s">
        <v>11</v>
      </c>
      <c r="C394" s="7" t="s">
        <v>5</v>
      </c>
      <c r="D394" s="7">
        <f>D395+D397+D399+D400</f>
        <v>2700</v>
      </c>
      <c r="E394" s="7">
        <f>E395+E397+E399+E400</f>
        <v>2700</v>
      </c>
      <c r="F394" s="7">
        <f>F395+F397+F399+F400</f>
        <v>2565</v>
      </c>
      <c r="G394" s="7">
        <f>G395+G397+G399+G400</f>
        <v>0</v>
      </c>
      <c r="H394" s="7">
        <f>H395+H397+H399+H400</f>
        <v>0</v>
      </c>
      <c r="I394" s="49">
        <f t="shared" si="53"/>
        <v>0</v>
      </c>
      <c r="J394" s="28">
        <f t="shared" si="51"/>
        <v>0</v>
      </c>
      <c r="K394" s="50">
        <f t="shared" si="52"/>
        <v>0</v>
      </c>
    </row>
    <row r="395" spans="1:11" s="6" customFormat="1" ht="29.25" customHeight="1">
      <c r="A395" s="134"/>
      <c r="B395" s="105"/>
      <c r="C395" s="18" t="s">
        <v>6</v>
      </c>
      <c r="D395" s="18">
        <v>135</v>
      </c>
      <c r="E395" s="18">
        <v>135</v>
      </c>
      <c r="F395" s="18">
        <v>0</v>
      </c>
      <c r="G395" s="18">
        <v>0</v>
      </c>
      <c r="H395" s="18">
        <v>0</v>
      </c>
      <c r="I395" s="49">
        <f t="shared" si="53"/>
        <v>0</v>
      </c>
      <c r="J395" s="28">
        <f t="shared" si="51"/>
        <v>0</v>
      </c>
      <c r="K395" s="50" t="e">
        <f t="shared" si="52"/>
        <v>#DIV/0!</v>
      </c>
    </row>
    <row r="396" spans="1:11" s="6" customFormat="1" ht="79.5" customHeight="1">
      <c r="A396" s="134"/>
      <c r="B396" s="105"/>
      <c r="C396" s="29" t="s">
        <v>189</v>
      </c>
      <c r="D396" s="18">
        <v>135</v>
      </c>
      <c r="E396" s="18">
        <v>135</v>
      </c>
      <c r="F396" s="18">
        <v>0</v>
      </c>
      <c r="G396" s="18">
        <v>0</v>
      </c>
      <c r="H396" s="18">
        <v>0</v>
      </c>
      <c r="I396" s="49">
        <f t="shared" si="53"/>
        <v>0</v>
      </c>
      <c r="J396" s="28">
        <f t="shared" si="51"/>
        <v>0</v>
      </c>
      <c r="K396" s="50" t="e">
        <f t="shared" si="52"/>
        <v>#DIV/0!</v>
      </c>
    </row>
    <row r="397" spans="1:11" s="6" customFormat="1" ht="56.25">
      <c r="A397" s="134"/>
      <c r="B397" s="105"/>
      <c r="C397" s="18" t="s">
        <v>7</v>
      </c>
      <c r="D397" s="18">
        <v>2565</v>
      </c>
      <c r="E397" s="18">
        <v>2565</v>
      </c>
      <c r="F397" s="18">
        <v>2565</v>
      </c>
      <c r="G397" s="18">
        <v>0</v>
      </c>
      <c r="H397" s="18">
        <v>0</v>
      </c>
      <c r="I397" s="49">
        <f t="shared" si="53"/>
        <v>0</v>
      </c>
      <c r="J397" s="28">
        <f t="shared" si="51"/>
        <v>0</v>
      </c>
      <c r="K397" s="50">
        <f t="shared" si="52"/>
        <v>0</v>
      </c>
    </row>
    <row r="398" spans="1:11" s="6" customFormat="1" ht="96" customHeight="1">
      <c r="A398" s="134"/>
      <c r="B398" s="105"/>
      <c r="C398" s="29" t="s">
        <v>190</v>
      </c>
      <c r="D398" s="18">
        <v>2565</v>
      </c>
      <c r="E398" s="18">
        <v>2565</v>
      </c>
      <c r="F398" s="18">
        <v>2565</v>
      </c>
      <c r="G398" s="18">
        <v>0</v>
      </c>
      <c r="H398" s="18">
        <v>0</v>
      </c>
      <c r="I398" s="49">
        <f t="shared" si="53"/>
        <v>0</v>
      </c>
      <c r="J398" s="28">
        <f t="shared" si="51"/>
        <v>0</v>
      </c>
      <c r="K398" s="50">
        <f t="shared" si="52"/>
        <v>0</v>
      </c>
    </row>
    <row r="399" spans="1:11" s="6" customFormat="1" ht="44.25" customHeight="1">
      <c r="A399" s="134"/>
      <c r="B399" s="105"/>
      <c r="C399" s="18" t="s">
        <v>8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49" t="e">
        <f t="shared" si="53"/>
        <v>#DIV/0!</v>
      </c>
      <c r="J399" s="28" t="e">
        <f aca="true" t="shared" si="54" ref="J399:J462">H399/E399*100</f>
        <v>#DIV/0!</v>
      </c>
      <c r="K399" s="50" t="e">
        <f t="shared" si="52"/>
        <v>#DIV/0!</v>
      </c>
    </row>
    <row r="400" spans="1:11" s="6" customFormat="1" ht="62.25" customHeight="1">
      <c r="A400" s="135"/>
      <c r="B400" s="106"/>
      <c r="C400" s="18" t="s">
        <v>9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49" t="e">
        <f t="shared" si="53"/>
        <v>#DIV/0!</v>
      </c>
      <c r="J400" s="28" t="e">
        <f t="shared" si="54"/>
        <v>#DIV/0!</v>
      </c>
      <c r="K400" s="50" t="e">
        <f t="shared" si="52"/>
        <v>#DIV/0!</v>
      </c>
    </row>
    <row r="401" spans="1:11" s="6" customFormat="1" ht="30.75" customHeight="1">
      <c r="A401" s="95" t="s">
        <v>199</v>
      </c>
      <c r="B401" s="104" t="s">
        <v>11</v>
      </c>
      <c r="C401" s="7" t="s">
        <v>5</v>
      </c>
      <c r="D401" s="7">
        <f>D402+D404+D406+D407</f>
        <v>670</v>
      </c>
      <c r="E401" s="7">
        <f>E402+E404+E406+E407</f>
        <v>670</v>
      </c>
      <c r="F401" s="7">
        <f>F402+F404+F406+F407</f>
        <v>0</v>
      </c>
      <c r="G401" s="7">
        <f>G402+G404+G406+G407</f>
        <v>0</v>
      </c>
      <c r="H401" s="7">
        <f>H402+H404+H406+H407</f>
        <v>0</v>
      </c>
      <c r="I401" s="49">
        <f t="shared" si="53"/>
        <v>0</v>
      </c>
      <c r="J401" s="28">
        <f t="shared" si="54"/>
        <v>0</v>
      </c>
      <c r="K401" s="50" t="e">
        <f t="shared" si="52"/>
        <v>#DIV/0!</v>
      </c>
    </row>
    <row r="402" spans="1:11" s="6" customFormat="1" ht="37.5" customHeight="1">
      <c r="A402" s="96"/>
      <c r="B402" s="105"/>
      <c r="C402" s="18" t="s">
        <v>6</v>
      </c>
      <c r="D402" s="18">
        <v>670</v>
      </c>
      <c r="E402" s="18">
        <v>670</v>
      </c>
      <c r="F402" s="18">
        <v>0</v>
      </c>
      <c r="G402" s="18">
        <v>0</v>
      </c>
      <c r="H402" s="18">
        <v>0</v>
      </c>
      <c r="I402" s="49">
        <f t="shared" si="53"/>
        <v>0</v>
      </c>
      <c r="J402" s="28">
        <f t="shared" si="54"/>
        <v>0</v>
      </c>
      <c r="K402" s="50" t="e">
        <f t="shared" si="52"/>
        <v>#DIV/0!</v>
      </c>
    </row>
    <row r="403" spans="1:11" s="6" customFormat="1" ht="81.75" customHeight="1">
      <c r="A403" s="96"/>
      <c r="B403" s="105"/>
      <c r="C403" s="29" t="s">
        <v>189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49" t="e">
        <f t="shared" si="53"/>
        <v>#DIV/0!</v>
      </c>
      <c r="J403" s="28" t="e">
        <f t="shared" si="54"/>
        <v>#DIV/0!</v>
      </c>
      <c r="K403" s="50" t="e">
        <f t="shared" si="52"/>
        <v>#DIV/0!</v>
      </c>
    </row>
    <row r="404" spans="1:11" s="6" customFormat="1" ht="62.25" customHeight="1">
      <c r="A404" s="96"/>
      <c r="B404" s="105"/>
      <c r="C404" s="18" t="s">
        <v>7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49" t="e">
        <f t="shared" si="53"/>
        <v>#DIV/0!</v>
      </c>
      <c r="J404" s="28" t="e">
        <f t="shared" si="54"/>
        <v>#DIV/0!</v>
      </c>
      <c r="K404" s="50" t="e">
        <f t="shared" si="52"/>
        <v>#DIV/0!</v>
      </c>
    </row>
    <row r="405" spans="1:11" s="6" customFormat="1" ht="85.5" customHeight="1">
      <c r="A405" s="96"/>
      <c r="B405" s="105"/>
      <c r="C405" s="29" t="s">
        <v>190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49" t="e">
        <f t="shared" si="53"/>
        <v>#DIV/0!</v>
      </c>
      <c r="J405" s="28" t="e">
        <f t="shared" si="54"/>
        <v>#DIV/0!</v>
      </c>
      <c r="K405" s="50" t="e">
        <f t="shared" si="52"/>
        <v>#DIV/0!</v>
      </c>
    </row>
    <row r="406" spans="1:11" s="6" customFormat="1" ht="62.25" customHeight="1">
      <c r="A406" s="96"/>
      <c r="B406" s="105"/>
      <c r="C406" s="18" t="s">
        <v>8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49" t="e">
        <f t="shared" si="53"/>
        <v>#DIV/0!</v>
      </c>
      <c r="J406" s="28" t="e">
        <f t="shared" si="54"/>
        <v>#DIV/0!</v>
      </c>
      <c r="K406" s="50" t="e">
        <f t="shared" si="52"/>
        <v>#DIV/0!</v>
      </c>
    </row>
    <row r="407" spans="1:11" s="6" customFormat="1" ht="62.25" customHeight="1">
      <c r="A407" s="97"/>
      <c r="B407" s="106"/>
      <c r="C407" s="18" t="s">
        <v>9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49" t="e">
        <f t="shared" si="53"/>
        <v>#DIV/0!</v>
      </c>
      <c r="J407" s="28" t="e">
        <f t="shared" si="54"/>
        <v>#DIV/0!</v>
      </c>
      <c r="K407" s="50" t="e">
        <f aca="true" t="shared" si="55" ref="K407:K477">H407/F407*100</f>
        <v>#DIV/0!</v>
      </c>
    </row>
    <row r="408" spans="1:11" s="6" customFormat="1" ht="18.75" customHeight="1">
      <c r="A408" s="136" t="s">
        <v>238</v>
      </c>
      <c r="B408" s="104" t="s">
        <v>11</v>
      </c>
      <c r="C408" s="7" t="s">
        <v>5</v>
      </c>
      <c r="D408" s="47">
        <f>D409+D411+D413+D414</f>
        <v>3165.6</v>
      </c>
      <c r="E408" s="47">
        <f>E409+E411+E413+E414</f>
        <v>3165.6</v>
      </c>
      <c r="F408" s="47">
        <f>F409+F411+F413+F414</f>
        <v>3165.6</v>
      </c>
      <c r="G408" s="47">
        <f>G409+G411+G413+G414</f>
        <v>1357.8</v>
      </c>
      <c r="H408" s="47">
        <f>H409+H411+H413+H414</f>
        <v>1357.8</v>
      </c>
      <c r="I408" s="49">
        <f t="shared" si="53"/>
        <v>42.8923426838514</v>
      </c>
      <c r="J408" s="28">
        <f t="shared" si="54"/>
        <v>42.8923426838514</v>
      </c>
      <c r="K408" s="50">
        <f t="shared" si="55"/>
        <v>42.8923426838514</v>
      </c>
    </row>
    <row r="409" spans="1:11" s="6" customFormat="1" ht="29.25" customHeight="1">
      <c r="A409" s="137"/>
      <c r="B409" s="105"/>
      <c r="C409" s="18" t="s">
        <v>6</v>
      </c>
      <c r="D409" s="18">
        <f>D423+D461+D468</f>
        <v>3165.6</v>
      </c>
      <c r="E409" s="18">
        <f>E423+E461+E468</f>
        <v>3165.6</v>
      </c>
      <c r="F409" s="18">
        <f>F423+F461+F468</f>
        <v>3165.6</v>
      </c>
      <c r="G409" s="18">
        <f>G423+G461+G468</f>
        <v>1357.8</v>
      </c>
      <c r="H409" s="18">
        <f>H423+H461+H468</f>
        <v>1357.8</v>
      </c>
      <c r="I409" s="49">
        <f t="shared" si="53"/>
        <v>42.8923426838514</v>
      </c>
      <c r="J409" s="28">
        <f t="shared" si="54"/>
        <v>42.8923426838514</v>
      </c>
      <c r="K409" s="50">
        <f t="shared" si="55"/>
        <v>42.8923426838514</v>
      </c>
    </row>
    <row r="410" spans="1:11" s="6" customFormat="1" ht="78" customHeight="1">
      <c r="A410" s="137"/>
      <c r="B410" s="105"/>
      <c r="C410" s="29" t="s">
        <v>189</v>
      </c>
      <c r="D410" s="18">
        <f>D424</f>
        <v>0</v>
      </c>
      <c r="E410" s="18">
        <f>E424</f>
        <v>0</v>
      </c>
      <c r="F410" s="18">
        <f>F424</f>
        <v>0</v>
      </c>
      <c r="G410" s="18">
        <f>G424</f>
        <v>0</v>
      </c>
      <c r="H410" s="18">
        <f>H424</f>
        <v>0</v>
      </c>
      <c r="I410" s="49" t="e">
        <f t="shared" si="53"/>
        <v>#DIV/0!</v>
      </c>
      <c r="J410" s="28" t="e">
        <f t="shared" si="54"/>
        <v>#DIV/0!</v>
      </c>
      <c r="K410" s="50" t="e">
        <f t="shared" si="55"/>
        <v>#DIV/0!</v>
      </c>
    </row>
    <row r="411" spans="1:11" s="6" customFormat="1" ht="56.25">
      <c r="A411" s="137"/>
      <c r="B411" s="105"/>
      <c r="C411" s="18" t="s">
        <v>7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49" t="e">
        <f t="shared" si="53"/>
        <v>#DIV/0!</v>
      </c>
      <c r="J411" s="28" t="e">
        <f t="shared" si="54"/>
        <v>#DIV/0!</v>
      </c>
      <c r="K411" s="50" t="e">
        <f t="shared" si="55"/>
        <v>#DIV/0!</v>
      </c>
    </row>
    <row r="412" spans="1:11" s="6" customFormat="1" ht="91.5" customHeight="1">
      <c r="A412" s="137"/>
      <c r="B412" s="105"/>
      <c r="C412" s="29" t="s">
        <v>190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49" t="e">
        <f t="shared" si="53"/>
        <v>#DIV/0!</v>
      </c>
      <c r="J412" s="28" t="e">
        <f t="shared" si="54"/>
        <v>#DIV/0!</v>
      </c>
      <c r="K412" s="50" t="e">
        <f t="shared" si="55"/>
        <v>#DIV/0!</v>
      </c>
    </row>
    <row r="413" spans="1:11" s="6" customFormat="1" ht="46.5" customHeight="1">
      <c r="A413" s="137"/>
      <c r="B413" s="105"/>
      <c r="C413" s="18" t="s">
        <v>8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49" t="e">
        <f t="shared" si="53"/>
        <v>#DIV/0!</v>
      </c>
      <c r="J413" s="28" t="e">
        <f t="shared" si="54"/>
        <v>#DIV/0!</v>
      </c>
      <c r="K413" s="50" t="e">
        <f t="shared" si="55"/>
        <v>#DIV/0!</v>
      </c>
    </row>
    <row r="414" spans="1:11" s="6" customFormat="1" ht="56.25">
      <c r="A414" s="137"/>
      <c r="B414" s="106"/>
      <c r="C414" s="18" t="s">
        <v>9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49" t="e">
        <f t="shared" si="53"/>
        <v>#DIV/0!</v>
      </c>
      <c r="J414" s="28" t="e">
        <f t="shared" si="54"/>
        <v>#DIV/0!</v>
      </c>
      <c r="K414" s="50" t="e">
        <f t="shared" si="55"/>
        <v>#DIV/0!</v>
      </c>
    </row>
    <row r="415" spans="1:11" s="6" customFormat="1" ht="18.75" customHeight="1">
      <c r="A415" s="137"/>
      <c r="B415" s="104" t="s">
        <v>12</v>
      </c>
      <c r="C415" s="7" t="s">
        <v>5</v>
      </c>
      <c r="D415" s="7">
        <f>D416+D418+D420+D421</f>
        <v>7232.6</v>
      </c>
      <c r="E415" s="7">
        <f>E416+E418+E420+E421</f>
        <v>7232.6</v>
      </c>
      <c r="F415" s="7">
        <f>F416+F418+F420+F421</f>
        <v>4232.6</v>
      </c>
      <c r="G415" s="7">
        <f>G416+G418+G420+G421</f>
        <v>621.7</v>
      </c>
      <c r="H415" s="7">
        <f>H416+H418+H420+H421</f>
        <v>621.7</v>
      </c>
      <c r="I415" s="49">
        <f t="shared" si="53"/>
        <v>8.595802339407681</v>
      </c>
      <c r="J415" s="28">
        <f t="shared" si="54"/>
        <v>8.595802339407681</v>
      </c>
      <c r="K415" s="50">
        <f t="shared" si="55"/>
        <v>14.688371213911072</v>
      </c>
    </row>
    <row r="416" spans="1:11" s="6" customFormat="1" ht="23.25" customHeight="1">
      <c r="A416" s="137"/>
      <c r="B416" s="105"/>
      <c r="C416" s="18" t="s">
        <v>6</v>
      </c>
      <c r="D416" s="18">
        <f aca="true" t="shared" si="56" ref="D416:H417">D430+D437+D442+D447+D454</f>
        <v>7232.6</v>
      </c>
      <c r="E416" s="18">
        <f t="shared" si="56"/>
        <v>7232.6</v>
      </c>
      <c r="F416" s="18">
        <f t="shared" si="56"/>
        <v>4232.6</v>
      </c>
      <c r="G416" s="18">
        <f t="shared" si="56"/>
        <v>621.7</v>
      </c>
      <c r="H416" s="18">
        <f t="shared" si="56"/>
        <v>621.7</v>
      </c>
      <c r="I416" s="49">
        <f t="shared" si="53"/>
        <v>8.595802339407681</v>
      </c>
      <c r="J416" s="28">
        <f t="shared" si="54"/>
        <v>8.595802339407681</v>
      </c>
      <c r="K416" s="50">
        <f t="shared" si="55"/>
        <v>14.688371213911072</v>
      </c>
    </row>
    <row r="417" spans="1:11" s="6" customFormat="1" ht="75.75" customHeight="1">
      <c r="A417" s="137"/>
      <c r="B417" s="105"/>
      <c r="C417" s="29" t="s">
        <v>189</v>
      </c>
      <c r="D417" s="18">
        <f t="shared" si="56"/>
        <v>0</v>
      </c>
      <c r="E417" s="18">
        <f t="shared" si="56"/>
        <v>0</v>
      </c>
      <c r="F417" s="18">
        <f t="shared" si="56"/>
        <v>0</v>
      </c>
      <c r="G417" s="18">
        <f t="shared" si="56"/>
        <v>0</v>
      </c>
      <c r="H417" s="18">
        <f t="shared" si="56"/>
        <v>0</v>
      </c>
      <c r="I417" s="49" t="e">
        <f t="shared" si="53"/>
        <v>#DIV/0!</v>
      </c>
      <c r="J417" s="28" t="e">
        <f t="shared" si="54"/>
        <v>#DIV/0!</v>
      </c>
      <c r="K417" s="50" t="e">
        <f t="shared" si="55"/>
        <v>#DIV/0!</v>
      </c>
    </row>
    <row r="418" spans="1:11" s="6" customFormat="1" ht="60" customHeight="1">
      <c r="A418" s="137"/>
      <c r="B418" s="105"/>
      <c r="C418" s="18" t="s">
        <v>7</v>
      </c>
      <c r="D418" s="18">
        <f>D432+D438+D443+D449+D456</f>
        <v>0</v>
      </c>
      <c r="E418" s="18">
        <f>E432+E438+E443+E449+E456</f>
        <v>0</v>
      </c>
      <c r="F418" s="18">
        <f>F432+F438+F443+F449+F456</f>
        <v>0</v>
      </c>
      <c r="G418" s="18">
        <f>G432+G438+G443+G449+G456</f>
        <v>0</v>
      </c>
      <c r="H418" s="18">
        <f>H432+H438+H443+H449+H456</f>
        <v>0</v>
      </c>
      <c r="I418" s="49" t="e">
        <f t="shared" si="53"/>
        <v>#DIV/0!</v>
      </c>
      <c r="J418" s="28" t="e">
        <f t="shared" si="54"/>
        <v>#DIV/0!</v>
      </c>
      <c r="K418" s="50" t="e">
        <f t="shared" si="55"/>
        <v>#DIV/0!</v>
      </c>
    </row>
    <row r="419" spans="1:11" s="6" customFormat="1" ht="98.25" customHeight="1">
      <c r="A419" s="137"/>
      <c r="B419" s="105"/>
      <c r="C419" s="29" t="s">
        <v>190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49" t="e">
        <f t="shared" si="53"/>
        <v>#DIV/0!</v>
      </c>
      <c r="J419" s="28" t="e">
        <f t="shared" si="54"/>
        <v>#DIV/0!</v>
      </c>
      <c r="K419" s="50" t="e">
        <f t="shared" si="55"/>
        <v>#DIV/0!</v>
      </c>
    </row>
    <row r="420" spans="1:11" s="6" customFormat="1" ht="43.5" customHeight="1">
      <c r="A420" s="137"/>
      <c r="B420" s="105"/>
      <c r="C420" s="18" t="s">
        <v>8</v>
      </c>
      <c r="D420" s="18">
        <f aca="true" t="shared" si="57" ref="D420:G421">D434+D439+D444+D451+D458</f>
        <v>0</v>
      </c>
      <c r="E420" s="18">
        <f t="shared" si="57"/>
        <v>0</v>
      </c>
      <c r="F420" s="18">
        <f t="shared" si="57"/>
        <v>0</v>
      </c>
      <c r="G420" s="18">
        <f t="shared" si="57"/>
        <v>0</v>
      </c>
      <c r="H420" s="18">
        <f>H434+H439+H444+H451+H458</f>
        <v>0</v>
      </c>
      <c r="I420" s="49" t="e">
        <f t="shared" si="53"/>
        <v>#DIV/0!</v>
      </c>
      <c r="J420" s="28" t="e">
        <f t="shared" si="54"/>
        <v>#DIV/0!</v>
      </c>
      <c r="K420" s="50" t="e">
        <f t="shared" si="55"/>
        <v>#DIV/0!</v>
      </c>
    </row>
    <row r="421" spans="1:11" s="6" customFormat="1" ht="58.5" customHeight="1">
      <c r="A421" s="138"/>
      <c r="B421" s="106"/>
      <c r="C421" s="18" t="s">
        <v>9</v>
      </c>
      <c r="D421" s="18">
        <f t="shared" si="57"/>
        <v>0</v>
      </c>
      <c r="E421" s="18">
        <f t="shared" si="57"/>
        <v>0</v>
      </c>
      <c r="F421" s="18">
        <f t="shared" si="57"/>
        <v>0</v>
      </c>
      <c r="G421" s="18">
        <f t="shared" si="57"/>
        <v>0</v>
      </c>
      <c r="H421" s="18">
        <f>H435+H440+H445+H452+H459</f>
        <v>0</v>
      </c>
      <c r="I421" s="49" t="e">
        <f t="shared" si="53"/>
        <v>#DIV/0!</v>
      </c>
      <c r="J421" s="28" t="e">
        <f t="shared" si="54"/>
        <v>#DIV/0!</v>
      </c>
      <c r="K421" s="50" t="e">
        <f t="shared" si="55"/>
        <v>#DIV/0!</v>
      </c>
    </row>
    <row r="422" spans="1:11" s="6" customFormat="1" ht="18.75" customHeight="1">
      <c r="A422" s="110" t="s">
        <v>78</v>
      </c>
      <c r="B422" s="104" t="s">
        <v>11</v>
      </c>
      <c r="C422" s="7" t="s">
        <v>5</v>
      </c>
      <c r="D422" s="7">
        <v>1515.6</v>
      </c>
      <c r="E422" s="7">
        <f>E423+E425+E427+E428</f>
        <v>1515.6</v>
      </c>
      <c r="F422" s="7">
        <f>F423+F425+F427+F428</f>
        <v>1515.6</v>
      </c>
      <c r="G422" s="7">
        <f>G423+G425+G427+G428</f>
        <v>757.8</v>
      </c>
      <c r="H422" s="7">
        <f>H423+H425+H427+H428</f>
        <v>757.8</v>
      </c>
      <c r="I422" s="49">
        <f t="shared" si="53"/>
        <v>50</v>
      </c>
      <c r="J422" s="28">
        <f t="shared" si="54"/>
        <v>50</v>
      </c>
      <c r="K422" s="50">
        <f t="shared" si="55"/>
        <v>50</v>
      </c>
    </row>
    <row r="423" spans="1:11" s="6" customFormat="1" ht="30" customHeight="1">
      <c r="A423" s="111"/>
      <c r="B423" s="105"/>
      <c r="C423" s="18" t="s">
        <v>6</v>
      </c>
      <c r="D423" s="18">
        <v>1515.6</v>
      </c>
      <c r="E423" s="18">
        <v>1515.6</v>
      </c>
      <c r="F423" s="18">
        <v>1515.6</v>
      </c>
      <c r="G423" s="18">
        <v>757.8</v>
      </c>
      <c r="H423" s="18">
        <v>757.8</v>
      </c>
      <c r="I423" s="49">
        <f t="shared" si="53"/>
        <v>50</v>
      </c>
      <c r="J423" s="28">
        <f t="shared" si="54"/>
        <v>50</v>
      </c>
      <c r="K423" s="50">
        <f t="shared" si="55"/>
        <v>50</v>
      </c>
    </row>
    <row r="424" spans="1:11" s="6" customFormat="1" ht="78" customHeight="1">
      <c r="A424" s="111"/>
      <c r="B424" s="105"/>
      <c r="C424" s="29" t="s">
        <v>189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49" t="e">
        <f t="shared" si="53"/>
        <v>#DIV/0!</v>
      </c>
      <c r="J424" s="28" t="e">
        <f t="shared" si="54"/>
        <v>#DIV/0!</v>
      </c>
      <c r="K424" s="50" t="e">
        <f t="shared" si="55"/>
        <v>#DIV/0!</v>
      </c>
    </row>
    <row r="425" spans="1:11" s="6" customFormat="1" ht="63.75" customHeight="1">
      <c r="A425" s="111"/>
      <c r="B425" s="105"/>
      <c r="C425" s="18" t="s">
        <v>7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49" t="e">
        <f t="shared" si="53"/>
        <v>#DIV/0!</v>
      </c>
      <c r="J425" s="28" t="e">
        <f t="shared" si="54"/>
        <v>#DIV/0!</v>
      </c>
      <c r="K425" s="50" t="e">
        <f t="shared" si="55"/>
        <v>#DIV/0!</v>
      </c>
    </row>
    <row r="426" spans="1:11" s="6" customFormat="1" ht="96" customHeight="1">
      <c r="A426" s="111"/>
      <c r="B426" s="105"/>
      <c r="C426" s="29" t="s">
        <v>190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49" t="e">
        <f t="shared" si="53"/>
        <v>#DIV/0!</v>
      </c>
      <c r="J426" s="28" t="e">
        <f t="shared" si="54"/>
        <v>#DIV/0!</v>
      </c>
      <c r="K426" s="50" t="e">
        <f t="shared" si="55"/>
        <v>#DIV/0!</v>
      </c>
    </row>
    <row r="427" spans="1:11" s="6" customFormat="1" ht="46.5" customHeight="1">
      <c r="A427" s="111"/>
      <c r="B427" s="105"/>
      <c r="C427" s="18" t="s">
        <v>8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49" t="e">
        <f t="shared" si="53"/>
        <v>#DIV/0!</v>
      </c>
      <c r="J427" s="28" t="e">
        <f t="shared" si="54"/>
        <v>#DIV/0!</v>
      </c>
      <c r="K427" s="50" t="e">
        <f t="shared" si="55"/>
        <v>#DIV/0!</v>
      </c>
    </row>
    <row r="428" spans="1:11" s="6" customFormat="1" ht="60" customHeight="1">
      <c r="A428" s="111"/>
      <c r="B428" s="106"/>
      <c r="C428" s="18" t="s">
        <v>9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49" t="e">
        <f t="shared" si="53"/>
        <v>#DIV/0!</v>
      </c>
      <c r="J428" s="28" t="e">
        <f t="shared" si="54"/>
        <v>#DIV/0!</v>
      </c>
      <c r="K428" s="50" t="e">
        <f t="shared" si="55"/>
        <v>#DIV/0!</v>
      </c>
    </row>
    <row r="429" spans="1:11" s="6" customFormat="1" ht="18.75" customHeight="1">
      <c r="A429" s="111"/>
      <c r="B429" s="104" t="s">
        <v>12</v>
      </c>
      <c r="C429" s="18" t="s">
        <v>5</v>
      </c>
      <c r="D429" s="18">
        <f>D430+D432+D434+D435</f>
        <v>0</v>
      </c>
      <c r="E429" s="18">
        <f>E430+E432+E434+E435</f>
        <v>0</v>
      </c>
      <c r="F429" s="18">
        <f>F430+F432+F434+F435</f>
        <v>0</v>
      </c>
      <c r="G429" s="18">
        <f>G430+G432+G434+G435</f>
        <v>0</v>
      </c>
      <c r="H429" s="18">
        <f>H430+H432+H434+H435</f>
        <v>0</v>
      </c>
      <c r="I429" s="49" t="e">
        <f t="shared" si="53"/>
        <v>#DIV/0!</v>
      </c>
      <c r="J429" s="28" t="e">
        <f t="shared" si="54"/>
        <v>#DIV/0!</v>
      </c>
      <c r="K429" s="50" t="e">
        <f t="shared" si="55"/>
        <v>#DIV/0!</v>
      </c>
    </row>
    <row r="430" spans="1:11" s="6" customFormat="1" ht="26.25" customHeight="1">
      <c r="A430" s="111"/>
      <c r="B430" s="105"/>
      <c r="C430" s="18" t="s">
        <v>6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49" t="e">
        <f t="shared" si="53"/>
        <v>#DIV/0!</v>
      </c>
      <c r="J430" s="28" t="e">
        <f t="shared" si="54"/>
        <v>#DIV/0!</v>
      </c>
      <c r="K430" s="50" t="e">
        <f t="shared" si="55"/>
        <v>#DIV/0!</v>
      </c>
    </row>
    <row r="431" spans="1:11" s="6" customFormat="1" ht="79.5" customHeight="1">
      <c r="A431" s="111"/>
      <c r="B431" s="105"/>
      <c r="C431" s="29" t="s">
        <v>189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49" t="e">
        <f t="shared" si="53"/>
        <v>#DIV/0!</v>
      </c>
      <c r="J431" s="28" t="e">
        <f t="shared" si="54"/>
        <v>#DIV/0!</v>
      </c>
      <c r="K431" s="50" t="e">
        <f t="shared" si="55"/>
        <v>#DIV/0!</v>
      </c>
    </row>
    <row r="432" spans="1:11" s="6" customFormat="1" ht="56.25">
      <c r="A432" s="111"/>
      <c r="B432" s="105"/>
      <c r="C432" s="18" t="s">
        <v>7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49" t="e">
        <f t="shared" si="53"/>
        <v>#DIV/0!</v>
      </c>
      <c r="J432" s="28" t="e">
        <f t="shared" si="54"/>
        <v>#DIV/0!</v>
      </c>
      <c r="K432" s="50" t="e">
        <f t="shared" si="55"/>
        <v>#DIV/0!</v>
      </c>
    </row>
    <row r="433" spans="1:11" s="6" customFormat="1" ht="93.75" customHeight="1">
      <c r="A433" s="111"/>
      <c r="B433" s="105"/>
      <c r="C433" s="29" t="s">
        <v>190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49" t="e">
        <f t="shared" si="53"/>
        <v>#DIV/0!</v>
      </c>
      <c r="J433" s="28" t="e">
        <f t="shared" si="54"/>
        <v>#DIV/0!</v>
      </c>
      <c r="K433" s="50" t="e">
        <f t="shared" si="55"/>
        <v>#DIV/0!</v>
      </c>
    </row>
    <row r="434" spans="1:11" s="6" customFormat="1" ht="48" customHeight="1">
      <c r="A434" s="111"/>
      <c r="B434" s="105"/>
      <c r="C434" s="18" t="s">
        <v>8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49" t="e">
        <f t="shared" si="53"/>
        <v>#DIV/0!</v>
      </c>
      <c r="J434" s="28" t="e">
        <f t="shared" si="54"/>
        <v>#DIV/0!</v>
      </c>
      <c r="K434" s="50" t="e">
        <f t="shared" si="55"/>
        <v>#DIV/0!</v>
      </c>
    </row>
    <row r="435" spans="1:11" s="6" customFormat="1" ht="56.25">
      <c r="A435" s="112"/>
      <c r="B435" s="106"/>
      <c r="C435" s="18" t="s">
        <v>9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49" t="e">
        <f t="shared" si="53"/>
        <v>#DIV/0!</v>
      </c>
      <c r="J435" s="28" t="e">
        <f t="shared" si="54"/>
        <v>#DIV/0!</v>
      </c>
      <c r="K435" s="50" t="e">
        <f t="shared" si="55"/>
        <v>#DIV/0!</v>
      </c>
    </row>
    <row r="436" spans="1:11" s="6" customFormat="1" ht="1.5" customHeight="1">
      <c r="A436" s="110"/>
      <c r="B436" s="104"/>
      <c r="C436" s="18" t="s">
        <v>5</v>
      </c>
      <c r="D436" s="18">
        <f>D437+D438+D439+D440</f>
        <v>0</v>
      </c>
      <c r="E436" s="18">
        <f>E437+E438+E439+E440</f>
        <v>0</v>
      </c>
      <c r="F436" s="18">
        <f>F437+F438+F439+F440</f>
        <v>0</v>
      </c>
      <c r="G436" s="18"/>
      <c r="H436" s="18">
        <f>H437+H438+H439+H440</f>
        <v>0</v>
      </c>
      <c r="I436" s="49" t="e">
        <f t="shared" si="53"/>
        <v>#DIV/0!</v>
      </c>
      <c r="J436" s="28" t="e">
        <f t="shared" si="54"/>
        <v>#DIV/0!</v>
      </c>
      <c r="K436" s="50" t="e">
        <f t="shared" si="55"/>
        <v>#DIV/0!</v>
      </c>
    </row>
    <row r="437" spans="1:11" s="6" customFormat="1" ht="24" customHeight="1" hidden="1">
      <c r="A437" s="111"/>
      <c r="B437" s="105"/>
      <c r="C437" s="18" t="s">
        <v>6</v>
      </c>
      <c r="D437" s="18">
        <v>0</v>
      </c>
      <c r="E437" s="18">
        <v>0</v>
      </c>
      <c r="F437" s="18">
        <v>0</v>
      </c>
      <c r="G437" s="18"/>
      <c r="H437" s="18">
        <v>0</v>
      </c>
      <c r="I437" s="49" t="e">
        <f t="shared" si="53"/>
        <v>#DIV/0!</v>
      </c>
      <c r="J437" s="28" t="e">
        <f t="shared" si="54"/>
        <v>#DIV/0!</v>
      </c>
      <c r="K437" s="50" t="e">
        <f t="shared" si="55"/>
        <v>#DIV/0!</v>
      </c>
    </row>
    <row r="438" spans="1:11" s="6" customFormat="1" ht="56.25" customHeight="1" hidden="1">
      <c r="A438" s="111"/>
      <c r="B438" s="105"/>
      <c r="C438" s="18" t="s">
        <v>7</v>
      </c>
      <c r="D438" s="18">
        <v>0</v>
      </c>
      <c r="E438" s="18">
        <v>0</v>
      </c>
      <c r="F438" s="18">
        <v>0</v>
      </c>
      <c r="G438" s="18"/>
      <c r="H438" s="18">
        <v>0</v>
      </c>
      <c r="I438" s="49" t="e">
        <f t="shared" si="53"/>
        <v>#DIV/0!</v>
      </c>
      <c r="J438" s="28" t="e">
        <f t="shared" si="54"/>
        <v>#DIV/0!</v>
      </c>
      <c r="K438" s="50" t="e">
        <f t="shared" si="55"/>
        <v>#DIV/0!</v>
      </c>
    </row>
    <row r="439" spans="1:11" s="6" customFormat="1" ht="56.25" customHeight="1" hidden="1">
      <c r="A439" s="111"/>
      <c r="B439" s="105"/>
      <c r="C439" s="18" t="s">
        <v>8</v>
      </c>
      <c r="D439" s="18">
        <v>0</v>
      </c>
      <c r="E439" s="18">
        <v>0</v>
      </c>
      <c r="F439" s="18">
        <v>0</v>
      </c>
      <c r="G439" s="18"/>
      <c r="H439" s="18">
        <v>0</v>
      </c>
      <c r="I439" s="49" t="e">
        <f t="shared" si="53"/>
        <v>#DIV/0!</v>
      </c>
      <c r="J439" s="28" t="e">
        <f t="shared" si="54"/>
        <v>#DIV/0!</v>
      </c>
      <c r="K439" s="50" t="e">
        <f t="shared" si="55"/>
        <v>#DIV/0!</v>
      </c>
    </row>
    <row r="440" spans="1:11" s="6" customFormat="1" ht="56.25" customHeight="1" hidden="1">
      <c r="A440" s="112"/>
      <c r="B440" s="106"/>
      <c r="C440" s="18" t="s">
        <v>9</v>
      </c>
      <c r="D440" s="18">
        <v>0</v>
      </c>
      <c r="E440" s="18">
        <v>0</v>
      </c>
      <c r="F440" s="18">
        <v>0</v>
      </c>
      <c r="G440" s="18"/>
      <c r="H440" s="18">
        <v>0</v>
      </c>
      <c r="I440" s="49" t="e">
        <f t="shared" si="53"/>
        <v>#DIV/0!</v>
      </c>
      <c r="J440" s="28" t="e">
        <f t="shared" si="54"/>
        <v>#DIV/0!</v>
      </c>
      <c r="K440" s="50" t="e">
        <f t="shared" si="55"/>
        <v>#DIV/0!</v>
      </c>
    </row>
    <row r="441" spans="1:11" s="6" customFormat="1" ht="18.75" customHeight="1" hidden="1">
      <c r="A441" s="110"/>
      <c r="B441" s="104"/>
      <c r="C441" s="18" t="s">
        <v>5</v>
      </c>
      <c r="D441" s="18">
        <f>D442+D443+D444+D445</f>
        <v>0</v>
      </c>
      <c r="E441" s="18">
        <f>E442+E443+E444+E445</f>
        <v>0</v>
      </c>
      <c r="F441" s="18">
        <f>F442+F443+F444+F445</f>
        <v>0</v>
      </c>
      <c r="G441" s="18"/>
      <c r="H441" s="18">
        <f>H442+H443+H444+H445</f>
        <v>0</v>
      </c>
      <c r="I441" s="49" t="e">
        <f t="shared" si="53"/>
        <v>#DIV/0!</v>
      </c>
      <c r="J441" s="28" t="e">
        <f t="shared" si="54"/>
        <v>#DIV/0!</v>
      </c>
      <c r="K441" s="50" t="e">
        <f t="shared" si="55"/>
        <v>#DIV/0!</v>
      </c>
    </row>
    <row r="442" spans="1:11" s="6" customFormat="1" ht="48" customHeight="1" hidden="1">
      <c r="A442" s="111"/>
      <c r="B442" s="105"/>
      <c r="C442" s="18" t="s">
        <v>6</v>
      </c>
      <c r="D442" s="18">
        <v>0</v>
      </c>
      <c r="E442" s="18">
        <v>0</v>
      </c>
      <c r="F442" s="18">
        <v>0</v>
      </c>
      <c r="G442" s="18"/>
      <c r="H442" s="18">
        <v>0</v>
      </c>
      <c r="I442" s="49" t="e">
        <f t="shared" si="53"/>
        <v>#DIV/0!</v>
      </c>
      <c r="J442" s="28" t="e">
        <f t="shared" si="54"/>
        <v>#DIV/0!</v>
      </c>
      <c r="K442" s="50" t="e">
        <f t="shared" si="55"/>
        <v>#DIV/0!</v>
      </c>
    </row>
    <row r="443" spans="1:11" s="6" customFormat="1" ht="56.25" customHeight="1" hidden="1">
      <c r="A443" s="111"/>
      <c r="B443" s="105"/>
      <c r="C443" s="18" t="s">
        <v>7</v>
      </c>
      <c r="D443" s="18">
        <v>0</v>
      </c>
      <c r="E443" s="18">
        <v>0</v>
      </c>
      <c r="F443" s="18">
        <v>0</v>
      </c>
      <c r="G443" s="18"/>
      <c r="H443" s="18">
        <v>0</v>
      </c>
      <c r="I443" s="49" t="e">
        <f t="shared" si="53"/>
        <v>#DIV/0!</v>
      </c>
      <c r="J443" s="28" t="e">
        <f t="shared" si="54"/>
        <v>#DIV/0!</v>
      </c>
      <c r="K443" s="50" t="e">
        <f t="shared" si="55"/>
        <v>#DIV/0!</v>
      </c>
    </row>
    <row r="444" spans="1:11" s="6" customFormat="1" ht="37.5" customHeight="1" hidden="1">
      <c r="A444" s="111"/>
      <c r="B444" s="105"/>
      <c r="C444" s="18" t="s">
        <v>8</v>
      </c>
      <c r="D444" s="18">
        <v>0</v>
      </c>
      <c r="E444" s="18">
        <v>0</v>
      </c>
      <c r="F444" s="18">
        <v>0</v>
      </c>
      <c r="G444" s="18"/>
      <c r="H444" s="18">
        <v>0</v>
      </c>
      <c r="I444" s="49" t="e">
        <f t="shared" si="53"/>
        <v>#DIV/0!</v>
      </c>
      <c r="J444" s="28" t="e">
        <f t="shared" si="54"/>
        <v>#DIV/0!</v>
      </c>
      <c r="K444" s="50" t="e">
        <f t="shared" si="55"/>
        <v>#DIV/0!</v>
      </c>
    </row>
    <row r="445" spans="1:11" s="6" customFormat="1" ht="56.25" customHeight="1" hidden="1">
      <c r="A445" s="112"/>
      <c r="B445" s="106"/>
      <c r="C445" s="18" t="s">
        <v>9</v>
      </c>
      <c r="D445" s="18">
        <v>0</v>
      </c>
      <c r="E445" s="18">
        <v>0</v>
      </c>
      <c r="F445" s="18">
        <v>0</v>
      </c>
      <c r="G445" s="18"/>
      <c r="H445" s="18">
        <v>0</v>
      </c>
      <c r="I445" s="49" t="e">
        <f t="shared" si="53"/>
        <v>#DIV/0!</v>
      </c>
      <c r="J445" s="28" t="e">
        <f t="shared" si="54"/>
        <v>#DIV/0!</v>
      </c>
      <c r="K445" s="50" t="e">
        <f t="shared" si="55"/>
        <v>#DIV/0!</v>
      </c>
    </row>
    <row r="446" spans="1:11" s="6" customFormat="1" ht="18.75" customHeight="1">
      <c r="A446" s="110" t="s">
        <v>175</v>
      </c>
      <c r="B446" s="104" t="s">
        <v>12</v>
      </c>
      <c r="C446" s="7" t="s">
        <v>5</v>
      </c>
      <c r="D446" s="7">
        <f>D447+D449+D451+D452</f>
        <v>4232.6</v>
      </c>
      <c r="E446" s="7">
        <f>E447+E449+E451+E452</f>
        <v>4232.6</v>
      </c>
      <c r="F446" s="7">
        <f>F447+F449+F451+F452</f>
        <v>4232.6</v>
      </c>
      <c r="G446" s="7">
        <f>G447+G449+G451+G452</f>
        <v>621.7</v>
      </c>
      <c r="H446" s="7">
        <f>H447+H449+H451+H452</f>
        <v>621.7</v>
      </c>
      <c r="I446" s="49">
        <f t="shared" si="53"/>
        <v>14.688371213911072</v>
      </c>
      <c r="J446" s="28">
        <f t="shared" si="54"/>
        <v>14.688371213911072</v>
      </c>
      <c r="K446" s="50">
        <f t="shared" si="55"/>
        <v>14.688371213911072</v>
      </c>
    </row>
    <row r="447" spans="1:11" ht="29.25" customHeight="1">
      <c r="A447" s="111"/>
      <c r="B447" s="105"/>
      <c r="C447" s="18" t="s">
        <v>6</v>
      </c>
      <c r="D447" s="18">
        <v>4232.6</v>
      </c>
      <c r="E447" s="18">
        <v>4232.6</v>
      </c>
      <c r="F447" s="18">
        <v>4232.6</v>
      </c>
      <c r="G447" s="18">
        <v>621.7</v>
      </c>
      <c r="H447" s="18">
        <v>621.7</v>
      </c>
      <c r="I447" s="49">
        <f t="shared" si="53"/>
        <v>14.688371213911072</v>
      </c>
      <c r="J447" s="28">
        <f t="shared" si="54"/>
        <v>14.688371213911072</v>
      </c>
      <c r="K447" s="50">
        <f t="shared" si="55"/>
        <v>14.688371213911072</v>
      </c>
    </row>
    <row r="448" spans="1:11" ht="76.5" customHeight="1">
      <c r="A448" s="111"/>
      <c r="B448" s="105"/>
      <c r="C448" s="29" t="s">
        <v>189</v>
      </c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49" t="e">
        <f t="shared" si="53"/>
        <v>#DIV/0!</v>
      </c>
      <c r="J448" s="28" t="e">
        <f t="shared" si="54"/>
        <v>#DIV/0!</v>
      </c>
      <c r="K448" s="50" t="e">
        <f t="shared" si="55"/>
        <v>#DIV/0!</v>
      </c>
    </row>
    <row r="449" spans="1:11" ht="56.25">
      <c r="A449" s="111"/>
      <c r="B449" s="105"/>
      <c r="C449" s="18" t="s">
        <v>7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49" t="e">
        <f aca="true" t="shared" si="58" ref="I449:I512">H449/D449*100</f>
        <v>#DIV/0!</v>
      </c>
      <c r="J449" s="28" t="e">
        <f t="shared" si="54"/>
        <v>#DIV/0!</v>
      </c>
      <c r="K449" s="50" t="e">
        <f t="shared" si="55"/>
        <v>#DIV/0!</v>
      </c>
    </row>
    <row r="450" spans="1:11" ht="94.5" customHeight="1">
      <c r="A450" s="111"/>
      <c r="B450" s="105"/>
      <c r="C450" s="29" t="s">
        <v>190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49" t="e">
        <f t="shared" si="58"/>
        <v>#DIV/0!</v>
      </c>
      <c r="J450" s="28" t="e">
        <f t="shared" si="54"/>
        <v>#DIV/0!</v>
      </c>
      <c r="K450" s="50" t="e">
        <f t="shared" si="55"/>
        <v>#DIV/0!</v>
      </c>
    </row>
    <row r="451" spans="1:11" ht="42.75" customHeight="1">
      <c r="A451" s="111"/>
      <c r="B451" s="105"/>
      <c r="C451" s="18" t="s">
        <v>8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49" t="e">
        <f t="shared" si="58"/>
        <v>#DIV/0!</v>
      </c>
      <c r="J451" s="28" t="e">
        <f t="shared" si="54"/>
        <v>#DIV/0!</v>
      </c>
      <c r="K451" s="50" t="e">
        <f t="shared" si="55"/>
        <v>#DIV/0!</v>
      </c>
    </row>
    <row r="452" spans="1:11" ht="249.75" customHeight="1">
      <c r="A452" s="112"/>
      <c r="B452" s="106"/>
      <c r="C452" s="18" t="s">
        <v>9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49" t="e">
        <f t="shared" si="58"/>
        <v>#DIV/0!</v>
      </c>
      <c r="J452" s="28" t="e">
        <f t="shared" si="54"/>
        <v>#DIV/0!</v>
      </c>
      <c r="K452" s="50" t="e">
        <f t="shared" si="55"/>
        <v>#DIV/0!</v>
      </c>
    </row>
    <row r="453" spans="1:11" ht="18.75" customHeight="1">
      <c r="A453" s="110" t="s">
        <v>176</v>
      </c>
      <c r="B453" s="104" t="s">
        <v>12</v>
      </c>
      <c r="C453" s="18" t="s">
        <v>5</v>
      </c>
      <c r="D453" s="18">
        <f>D454+D456+D458+D459</f>
        <v>3000</v>
      </c>
      <c r="E453" s="18">
        <f>E454+E456+E458+E459</f>
        <v>3000</v>
      </c>
      <c r="F453" s="18">
        <f>F454+F456+F458+F459</f>
        <v>0</v>
      </c>
      <c r="G453" s="18">
        <f>G454+G456+G458+G459</f>
        <v>0</v>
      </c>
      <c r="H453" s="18">
        <f>H454+H456+H458+H459</f>
        <v>0</v>
      </c>
      <c r="I453" s="49">
        <f t="shared" si="58"/>
        <v>0</v>
      </c>
      <c r="J453" s="28">
        <f t="shared" si="54"/>
        <v>0</v>
      </c>
      <c r="K453" s="50" t="e">
        <f t="shared" si="55"/>
        <v>#DIV/0!</v>
      </c>
    </row>
    <row r="454" spans="1:11" ht="30.75" customHeight="1">
      <c r="A454" s="111"/>
      <c r="B454" s="105"/>
      <c r="C454" s="18" t="s">
        <v>6</v>
      </c>
      <c r="D454" s="18">
        <v>3000</v>
      </c>
      <c r="E454" s="18">
        <v>3000</v>
      </c>
      <c r="F454" s="18">
        <v>0</v>
      </c>
      <c r="G454" s="18">
        <v>0</v>
      </c>
      <c r="H454" s="18">
        <v>0</v>
      </c>
      <c r="I454" s="49">
        <f t="shared" si="58"/>
        <v>0</v>
      </c>
      <c r="J454" s="28">
        <f t="shared" si="54"/>
        <v>0</v>
      </c>
      <c r="K454" s="50" t="e">
        <f t="shared" si="55"/>
        <v>#DIV/0!</v>
      </c>
    </row>
    <row r="455" spans="1:11" ht="79.5" customHeight="1">
      <c r="A455" s="111"/>
      <c r="B455" s="105"/>
      <c r="C455" s="29" t="s">
        <v>189</v>
      </c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49" t="e">
        <f t="shared" si="58"/>
        <v>#DIV/0!</v>
      </c>
      <c r="J455" s="28" t="e">
        <f t="shared" si="54"/>
        <v>#DIV/0!</v>
      </c>
      <c r="K455" s="50" t="e">
        <f t="shared" si="55"/>
        <v>#DIV/0!</v>
      </c>
    </row>
    <row r="456" spans="1:11" ht="56.25">
      <c r="A456" s="111"/>
      <c r="B456" s="105"/>
      <c r="C456" s="18" t="s">
        <v>7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49" t="e">
        <f t="shared" si="58"/>
        <v>#DIV/0!</v>
      </c>
      <c r="J456" s="28" t="e">
        <f t="shared" si="54"/>
        <v>#DIV/0!</v>
      </c>
      <c r="K456" s="50" t="e">
        <f t="shared" si="55"/>
        <v>#DIV/0!</v>
      </c>
    </row>
    <row r="457" spans="1:11" ht="97.5" customHeight="1">
      <c r="A457" s="111"/>
      <c r="B457" s="105"/>
      <c r="C457" s="29" t="s">
        <v>190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49" t="e">
        <f t="shared" si="58"/>
        <v>#DIV/0!</v>
      </c>
      <c r="J457" s="28" t="e">
        <f t="shared" si="54"/>
        <v>#DIV/0!</v>
      </c>
      <c r="K457" s="50" t="e">
        <f t="shared" si="55"/>
        <v>#DIV/0!</v>
      </c>
    </row>
    <row r="458" spans="1:11" ht="48" customHeight="1">
      <c r="A458" s="111"/>
      <c r="B458" s="105"/>
      <c r="C458" s="18" t="s">
        <v>8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49" t="e">
        <f t="shared" si="58"/>
        <v>#DIV/0!</v>
      </c>
      <c r="J458" s="28" t="e">
        <f t="shared" si="54"/>
        <v>#DIV/0!</v>
      </c>
      <c r="K458" s="50" t="e">
        <f t="shared" si="55"/>
        <v>#DIV/0!</v>
      </c>
    </row>
    <row r="459" spans="1:11" ht="66.75" customHeight="1">
      <c r="A459" s="112"/>
      <c r="B459" s="106"/>
      <c r="C459" s="18" t="s">
        <v>9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49" t="e">
        <f t="shared" si="58"/>
        <v>#DIV/0!</v>
      </c>
      <c r="J459" s="28" t="e">
        <f t="shared" si="54"/>
        <v>#DIV/0!</v>
      </c>
      <c r="K459" s="50" t="e">
        <f t="shared" si="55"/>
        <v>#DIV/0!</v>
      </c>
    </row>
    <row r="460" spans="1:11" ht="36.75" customHeight="1">
      <c r="A460" s="130" t="s">
        <v>244</v>
      </c>
      <c r="B460" s="101" t="s">
        <v>217</v>
      </c>
      <c r="C460" s="7" t="s">
        <v>5</v>
      </c>
      <c r="D460" s="7">
        <f>D461+D463+D465+D466</f>
        <v>960</v>
      </c>
      <c r="E460" s="7">
        <f>E461+E463+E465+E466</f>
        <v>960</v>
      </c>
      <c r="F460" s="7">
        <f>F461+F463+F465+F466</f>
        <v>960</v>
      </c>
      <c r="G460" s="7">
        <f>G461+G463+G465+G466</f>
        <v>400</v>
      </c>
      <c r="H460" s="7">
        <f>H461+H463+H465+H466</f>
        <v>400</v>
      </c>
      <c r="I460" s="49">
        <f t="shared" si="58"/>
        <v>41.66666666666667</v>
      </c>
      <c r="J460" s="28">
        <f t="shared" si="54"/>
        <v>41.66666666666667</v>
      </c>
      <c r="K460" s="50">
        <f t="shared" si="55"/>
        <v>41.66666666666667</v>
      </c>
    </row>
    <row r="461" spans="1:11" ht="38.25" customHeight="1">
      <c r="A461" s="131"/>
      <c r="B461" s="102"/>
      <c r="C461" s="18" t="s">
        <v>6</v>
      </c>
      <c r="D461" s="18">
        <v>960</v>
      </c>
      <c r="E461" s="18">
        <v>960</v>
      </c>
      <c r="F461" s="18">
        <v>960</v>
      </c>
      <c r="G461" s="18">
        <v>400</v>
      </c>
      <c r="H461" s="18">
        <v>400</v>
      </c>
      <c r="I461" s="49">
        <f t="shared" si="58"/>
        <v>41.66666666666667</v>
      </c>
      <c r="J461" s="28">
        <f t="shared" si="54"/>
        <v>41.66666666666667</v>
      </c>
      <c r="K461" s="50">
        <f t="shared" si="55"/>
        <v>41.66666666666667</v>
      </c>
    </row>
    <row r="462" spans="1:11" ht="39.75" customHeight="1">
      <c r="A462" s="131"/>
      <c r="B462" s="102"/>
      <c r="C462" s="29" t="s">
        <v>189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49" t="e">
        <f t="shared" si="58"/>
        <v>#DIV/0!</v>
      </c>
      <c r="J462" s="28" t="e">
        <f t="shared" si="54"/>
        <v>#DIV/0!</v>
      </c>
      <c r="K462" s="50" t="e">
        <f t="shared" si="55"/>
        <v>#DIV/0!</v>
      </c>
    </row>
    <row r="463" spans="1:11" ht="61.5" customHeight="1">
      <c r="A463" s="131"/>
      <c r="B463" s="102"/>
      <c r="C463" s="18" t="s">
        <v>7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49" t="e">
        <f t="shared" si="58"/>
        <v>#DIV/0!</v>
      </c>
      <c r="J463" s="28" t="e">
        <f aca="true" t="shared" si="59" ref="J463:J526">H463/E463*100</f>
        <v>#DIV/0!</v>
      </c>
      <c r="K463" s="50" t="e">
        <f t="shared" si="55"/>
        <v>#DIV/0!</v>
      </c>
    </row>
    <row r="464" spans="1:11" ht="83.25" customHeight="1">
      <c r="A464" s="131"/>
      <c r="B464" s="102"/>
      <c r="C464" s="29" t="s">
        <v>190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49" t="e">
        <f t="shared" si="58"/>
        <v>#DIV/0!</v>
      </c>
      <c r="J464" s="28" t="e">
        <f t="shared" si="59"/>
        <v>#DIV/0!</v>
      </c>
      <c r="K464" s="50" t="e">
        <f t="shared" si="55"/>
        <v>#DIV/0!</v>
      </c>
    </row>
    <row r="465" spans="1:11" ht="45" customHeight="1">
      <c r="A465" s="131"/>
      <c r="B465" s="102"/>
      <c r="C465" s="18" t="s">
        <v>8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49" t="e">
        <f t="shared" si="58"/>
        <v>#DIV/0!</v>
      </c>
      <c r="J465" s="28" t="e">
        <f t="shared" si="59"/>
        <v>#DIV/0!</v>
      </c>
      <c r="K465" s="50" t="e">
        <f t="shared" si="55"/>
        <v>#DIV/0!</v>
      </c>
    </row>
    <row r="466" spans="1:11" ht="67.5" customHeight="1">
      <c r="A466" s="132"/>
      <c r="B466" s="103"/>
      <c r="C466" s="18" t="s">
        <v>9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49" t="e">
        <f t="shared" si="58"/>
        <v>#DIV/0!</v>
      </c>
      <c r="J466" s="28" t="e">
        <f t="shared" si="59"/>
        <v>#DIV/0!</v>
      </c>
      <c r="K466" s="50" t="e">
        <f t="shared" si="55"/>
        <v>#DIV/0!</v>
      </c>
    </row>
    <row r="467" spans="1:11" ht="67.5" customHeight="1">
      <c r="A467" s="130" t="s">
        <v>245</v>
      </c>
      <c r="B467" s="101" t="s">
        <v>217</v>
      </c>
      <c r="C467" s="7" t="s">
        <v>5</v>
      </c>
      <c r="D467" s="7">
        <f>D468+D470+D472+D473</f>
        <v>690</v>
      </c>
      <c r="E467" s="7">
        <f>E468+E470+E472+E473</f>
        <v>690</v>
      </c>
      <c r="F467" s="7">
        <f>F468+F470+F472+F473</f>
        <v>690</v>
      </c>
      <c r="G467" s="7">
        <f>G468+G470+G472+G473</f>
        <v>200</v>
      </c>
      <c r="H467" s="7">
        <f>H468+H470+H472+H473</f>
        <v>200</v>
      </c>
      <c r="I467" s="49">
        <f t="shared" si="58"/>
        <v>28.985507246376812</v>
      </c>
      <c r="J467" s="28">
        <f t="shared" si="59"/>
        <v>28.985507246376812</v>
      </c>
      <c r="K467" s="50">
        <f t="shared" si="55"/>
        <v>28.985507246376812</v>
      </c>
    </row>
    <row r="468" spans="1:11" ht="67.5" customHeight="1">
      <c r="A468" s="131"/>
      <c r="B468" s="102"/>
      <c r="C468" s="18" t="s">
        <v>6</v>
      </c>
      <c r="D468" s="18">
        <v>690</v>
      </c>
      <c r="E468" s="18">
        <v>690</v>
      </c>
      <c r="F468" s="18">
        <v>690</v>
      </c>
      <c r="G468" s="18">
        <v>200</v>
      </c>
      <c r="H468" s="18">
        <v>200</v>
      </c>
      <c r="I468" s="49">
        <f t="shared" si="58"/>
        <v>28.985507246376812</v>
      </c>
      <c r="J468" s="28">
        <f t="shared" si="59"/>
        <v>28.985507246376812</v>
      </c>
      <c r="K468" s="50">
        <f t="shared" si="55"/>
        <v>28.985507246376812</v>
      </c>
    </row>
    <row r="469" spans="1:11" ht="67.5" customHeight="1">
      <c r="A469" s="131"/>
      <c r="B469" s="102"/>
      <c r="C469" s="29" t="s">
        <v>189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49" t="e">
        <f t="shared" si="58"/>
        <v>#DIV/0!</v>
      </c>
      <c r="J469" s="28" t="e">
        <f t="shared" si="59"/>
        <v>#DIV/0!</v>
      </c>
      <c r="K469" s="50" t="e">
        <f t="shared" si="55"/>
        <v>#DIV/0!</v>
      </c>
    </row>
    <row r="470" spans="1:11" ht="67.5" customHeight="1">
      <c r="A470" s="131"/>
      <c r="B470" s="102"/>
      <c r="C470" s="18" t="s">
        <v>7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49" t="e">
        <f t="shared" si="58"/>
        <v>#DIV/0!</v>
      </c>
      <c r="J470" s="28" t="e">
        <f t="shared" si="59"/>
        <v>#DIV/0!</v>
      </c>
      <c r="K470" s="50" t="e">
        <f t="shared" si="55"/>
        <v>#DIV/0!</v>
      </c>
    </row>
    <row r="471" spans="1:11" ht="67.5" customHeight="1">
      <c r="A471" s="131"/>
      <c r="B471" s="102"/>
      <c r="C471" s="29" t="s">
        <v>190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49" t="e">
        <f t="shared" si="58"/>
        <v>#DIV/0!</v>
      </c>
      <c r="J471" s="28" t="e">
        <f t="shared" si="59"/>
        <v>#DIV/0!</v>
      </c>
      <c r="K471" s="50" t="e">
        <f t="shared" si="55"/>
        <v>#DIV/0!</v>
      </c>
    </row>
    <row r="472" spans="1:11" ht="67.5" customHeight="1">
      <c r="A472" s="131"/>
      <c r="B472" s="102"/>
      <c r="C472" s="18" t="s">
        <v>8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49" t="e">
        <f t="shared" si="58"/>
        <v>#DIV/0!</v>
      </c>
      <c r="J472" s="28" t="e">
        <f t="shared" si="59"/>
        <v>#DIV/0!</v>
      </c>
      <c r="K472" s="50" t="e">
        <f t="shared" si="55"/>
        <v>#DIV/0!</v>
      </c>
    </row>
    <row r="473" spans="1:11" ht="163.5" customHeight="1">
      <c r="A473" s="132"/>
      <c r="B473" s="103"/>
      <c r="C473" s="18" t="s">
        <v>9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49" t="e">
        <f t="shared" si="58"/>
        <v>#DIV/0!</v>
      </c>
      <c r="J473" s="28" t="e">
        <f t="shared" si="59"/>
        <v>#DIV/0!</v>
      </c>
      <c r="K473" s="50" t="e">
        <f t="shared" si="55"/>
        <v>#DIV/0!</v>
      </c>
    </row>
    <row r="474" spans="1:11" ht="18.75" customHeight="1">
      <c r="A474" s="124" t="s">
        <v>81</v>
      </c>
      <c r="B474" s="104" t="s">
        <v>11</v>
      </c>
      <c r="C474" s="7" t="s">
        <v>5</v>
      </c>
      <c r="D474" s="47">
        <f>D475+D477+D479+D480</f>
        <v>6500</v>
      </c>
      <c r="E474" s="47">
        <f>E475+E477+E479+E480</f>
        <v>6500</v>
      </c>
      <c r="F474" s="47">
        <f>F475+F477+F479+F480</f>
        <v>6500</v>
      </c>
      <c r="G474" s="47">
        <f>G475+G477+G479+G480</f>
        <v>5000</v>
      </c>
      <c r="H474" s="47">
        <f>H475+H477+H479+H480</f>
        <v>5000</v>
      </c>
      <c r="I474" s="49">
        <f t="shared" si="58"/>
        <v>76.92307692307693</v>
      </c>
      <c r="J474" s="28">
        <f t="shared" si="59"/>
        <v>76.92307692307693</v>
      </c>
      <c r="K474" s="50">
        <f t="shared" si="55"/>
        <v>76.92307692307693</v>
      </c>
    </row>
    <row r="475" spans="1:11" ht="27.75" customHeight="1">
      <c r="A475" s="125"/>
      <c r="B475" s="105"/>
      <c r="C475" s="18" t="s">
        <v>6</v>
      </c>
      <c r="D475" s="18">
        <v>6500</v>
      </c>
      <c r="E475" s="18">
        <v>6500</v>
      </c>
      <c r="F475" s="18">
        <v>6500</v>
      </c>
      <c r="G475" s="18">
        <v>5000</v>
      </c>
      <c r="H475" s="18">
        <v>5000</v>
      </c>
      <c r="I475" s="49">
        <f t="shared" si="58"/>
        <v>76.92307692307693</v>
      </c>
      <c r="J475" s="28">
        <f t="shared" si="59"/>
        <v>76.92307692307693</v>
      </c>
      <c r="K475" s="50">
        <f t="shared" si="55"/>
        <v>76.92307692307693</v>
      </c>
    </row>
    <row r="476" spans="1:11" ht="72.75" customHeight="1">
      <c r="A476" s="125"/>
      <c r="B476" s="105"/>
      <c r="C476" s="29" t="s">
        <v>189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49" t="e">
        <f t="shared" si="58"/>
        <v>#DIV/0!</v>
      </c>
      <c r="J476" s="28" t="e">
        <f t="shared" si="59"/>
        <v>#DIV/0!</v>
      </c>
      <c r="K476" s="50" t="e">
        <f t="shared" si="55"/>
        <v>#DIV/0!</v>
      </c>
    </row>
    <row r="477" spans="1:11" ht="56.25">
      <c r="A477" s="125"/>
      <c r="B477" s="105"/>
      <c r="C477" s="18" t="s">
        <v>7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49" t="e">
        <f t="shared" si="58"/>
        <v>#DIV/0!</v>
      </c>
      <c r="J477" s="28" t="e">
        <f t="shared" si="59"/>
        <v>#DIV/0!</v>
      </c>
      <c r="K477" s="50" t="e">
        <f t="shared" si="55"/>
        <v>#DIV/0!</v>
      </c>
    </row>
    <row r="478" spans="1:11" ht="94.5" customHeight="1">
      <c r="A478" s="125"/>
      <c r="B478" s="105"/>
      <c r="C478" s="29" t="s">
        <v>190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49" t="e">
        <f t="shared" si="58"/>
        <v>#DIV/0!</v>
      </c>
      <c r="J478" s="28" t="e">
        <f t="shared" si="59"/>
        <v>#DIV/0!</v>
      </c>
      <c r="K478" s="50" t="e">
        <f aca="true" t="shared" si="60" ref="K478:K541">H478/F478*100</f>
        <v>#DIV/0!</v>
      </c>
    </row>
    <row r="479" spans="1:11" ht="42" customHeight="1">
      <c r="A479" s="125"/>
      <c r="B479" s="105"/>
      <c r="C479" s="18" t="s">
        <v>8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49" t="e">
        <f t="shared" si="58"/>
        <v>#DIV/0!</v>
      </c>
      <c r="J479" s="28" t="e">
        <f t="shared" si="59"/>
        <v>#DIV/0!</v>
      </c>
      <c r="K479" s="50" t="e">
        <f t="shared" si="60"/>
        <v>#DIV/0!</v>
      </c>
    </row>
    <row r="480" spans="1:11" ht="97.5" customHeight="1">
      <c r="A480" s="126"/>
      <c r="B480" s="106"/>
      <c r="C480" s="18" t="s">
        <v>9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49" t="e">
        <f t="shared" si="58"/>
        <v>#DIV/0!</v>
      </c>
      <c r="J480" s="28" t="e">
        <f t="shared" si="59"/>
        <v>#DIV/0!</v>
      </c>
      <c r="K480" s="50" t="e">
        <f t="shared" si="60"/>
        <v>#DIV/0!</v>
      </c>
    </row>
    <row r="481" spans="1:11" ht="18.75" customHeight="1">
      <c r="A481" s="124" t="s">
        <v>185</v>
      </c>
      <c r="B481" s="104" t="s">
        <v>13</v>
      </c>
      <c r="C481" s="7" t="s">
        <v>5</v>
      </c>
      <c r="D481" s="7">
        <f>D482+D484+D486+D487</f>
        <v>0</v>
      </c>
      <c r="E481" s="7">
        <f>E482+E484+E486+E487</f>
        <v>0</v>
      </c>
      <c r="F481" s="7">
        <f>F482+F484+F486+F487</f>
        <v>0</v>
      </c>
      <c r="G481" s="7">
        <f>G482+G484+G486+G487</f>
        <v>0</v>
      </c>
      <c r="H481" s="7">
        <f>H482+H484+H486+H487</f>
        <v>0</v>
      </c>
      <c r="I481" s="49" t="e">
        <f t="shared" si="58"/>
        <v>#DIV/0!</v>
      </c>
      <c r="J481" s="28" t="e">
        <f t="shared" si="59"/>
        <v>#DIV/0!</v>
      </c>
      <c r="K481" s="50" t="e">
        <f t="shared" si="60"/>
        <v>#DIV/0!</v>
      </c>
    </row>
    <row r="482" spans="1:11" ht="30.75" customHeight="1">
      <c r="A482" s="125"/>
      <c r="B482" s="105"/>
      <c r="C482" s="18" t="s">
        <v>6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49" t="e">
        <f t="shared" si="58"/>
        <v>#DIV/0!</v>
      </c>
      <c r="J482" s="28" t="e">
        <f t="shared" si="59"/>
        <v>#DIV/0!</v>
      </c>
      <c r="K482" s="50" t="e">
        <f t="shared" si="60"/>
        <v>#DIV/0!</v>
      </c>
    </row>
    <row r="483" spans="1:11" ht="78.75" customHeight="1">
      <c r="A483" s="125"/>
      <c r="B483" s="105"/>
      <c r="C483" s="29" t="s">
        <v>189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49" t="e">
        <f t="shared" si="58"/>
        <v>#DIV/0!</v>
      </c>
      <c r="J483" s="28" t="e">
        <f t="shared" si="59"/>
        <v>#DIV/0!</v>
      </c>
      <c r="K483" s="50" t="e">
        <f t="shared" si="60"/>
        <v>#DIV/0!</v>
      </c>
    </row>
    <row r="484" spans="1:11" ht="56.25">
      <c r="A484" s="125"/>
      <c r="B484" s="105"/>
      <c r="C484" s="18" t="s">
        <v>7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49" t="e">
        <f t="shared" si="58"/>
        <v>#DIV/0!</v>
      </c>
      <c r="J484" s="28" t="e">
        <f t="shared" si="59"/>
        <v>#DIV/0!</v>
      </c>
      <c r="K484" s="50" t="e">
        <f t="shared" si="60"/>
        <v>#DIV/0!</v>
      </c>
    </row>
    <row r="485" spans="1:11" ht="93.75" customHeight="1">
      <c r="A485" s="125"/>
      <c r="B485" s="105"/>
      <c r="C485" s="29" t="s">
        <v>190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49" t="e">
        <f t="shared" si="58"/>
        <v>#DIV/0!</v>
      </c>
      <c r="J485" s="28" t="e">
        <f t="shared" si="59"/>
        <v>#DIV/0!</v>
      </c>
      <c r="K485" s="50" t="e">
        <f t="shared" si="60"/>
        <v>#DIV/0!</v>
      </c>
    </row>
    <row r="486" spans="1:11" ht="46.5" customHeight="1">
      <c r="A486" s="125"/>
      <c r="B486" s="105"/>
      <c r="C486" s="18" t="s">
        <v>8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49" t="e">
        <f t="shared" si="58"/>
        <v>#DIV/0!</v>
      </c>
      <c r="J486" s="28" t="e">
        <f t="shared" si="59"/>
        <v>#DIV/0!</v>
      </c>
      <c r="K486" s="50" t="e">
        <f t="shared" si="60"/>
        <v>#DIV/0!</v>
      </c>
    </row>
    <row r="487" spans="1:11" ht="56.25">
      <c r="A487" s="126"/>
      <c r="B487" s="106"/>
      <c r="C487" s="18" t="s">
        <v>9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49" t="e">
        <f t="shared" si="58"/>
        <v>#DIV/0!</v>
      </c>
      <c r="J487" s="28" t="e">
        <f t="shared" si="59"/>
        <v>#DIV/0!</v>
      </c>
      <c r="K487" s="50" t="e">
        <f t="shared" si="60"/>
        <v>#DIV/0!</v>
      </c>
    </row>
    <row r="488" spans="1:11" ht="18.75" customHeight="1">
      <c r="A488" s="124" t="s">
        <v>84</v>
      </c>
      <c r="B488" s="104" t="s">
        <v>13</v>
      </c>
      <c r="C488" s="7" t="s">
        <v>5</v>
      </c>
      <c r="D488" s="7">
        <f>D489+D491+D493+D494</f>
        <v>0</v>
      </c>
      <c r="E488" s="7">
        <f>E489+E491+E493+E494</f>
        <v>0</v>
      </c>
      <c r="F488" s="7">
        <f>F489+F491+F493+F494</f>
        <v>0</v>
      </c>
      <c r="G488" s="7">
        <f>G489+G491+G493+G494</f>
        <v>0</v>
      </c>
      <c r="H488" s="7">
        <f>H489+H491+H493+H494</f>
        <v>0</v>
      </c>
      <c r="I488" s="49" t="e">
        <f t="shared" si="58"/>
        <v>#DIV/0!</v>
      </c>
      <c r="J488" s="28" t="e">
        <f t="shared" si="59"/>
        <v>#DIV/0!</v>
      </c>
      <c r="K488" s="50" t="e">
        <f t="shared" si="60"/>
        <v>#DIV/0!</v>
      </c>
    </row>
    <row r="489" spans="1:11" ht="28.5" customHeight="1">
      <c r="A489" s="125"/>
      <c r="B489" s="105"/>
      <c r="C489" s="18" t="s">
        <v>6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49" t="e">
        <f t="shared" si="58"/>
        <v>#DIV/0!</v>
      </c>
      <c r="J489" s="28" t="e">
        <f t="shared" si="59"/>
        <v>#DIV/0!</v>
      </c>
      <c r="K489" s="50" t="e">
        <f t="shared" si="60"/>
        <v>#DIV/0!</v>
      </c>
    </row>
    <row r="490" spans="1:11" ht="79.5" customHeight="1">
      <c r="A490" s="125"/>
      <c r="B490" s="105"/>
      <c r="C490" s="29" t="s">
        <v>189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49" t="e">
        <f t="shared" si="58"/>
        <v>#DIV/0!</v>
      </c>
      <c r="J490" s="28" t="e">
        <f t="shared" si="59"/>
        <v>#DIV/0!</v>
      </c>
      <c r="K490" s="50" t="e">
        <f t="shared" si="60"/>
        <v>#DIV/0!</v>
      </c>
    </row>
    <row r="491" spans="1:11" ht="56.25">
      <c r="A491" s="125"/>
      <c r="B491" s="105"/>
      <c r="C491" s="18" t="s">
        <v>7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49" t="e">
        <f t="shared" si="58"/>
        <v>#DIV/0!</v>
      </c>
      <c r="J491" s="28" t="e">
        <f t="shared" si="59"/>
        <v>#DIV/0!</v>
      </c>
      <c r="K491" s="50" t="e">
        <f t="shared" si="60"/>
        <v>#DIV/0!</v>
      </c>
    </row>
    <row r="492" spans="1:11" ht="91.5" customHeight="1">
      <c r="A492" s="125"/>
      <c r="B492" s="105"/>
      <c r="C492" s="29" t="s">
        <v>190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49" t="e">
        <f t="shared" si="58"/>
        <v>#DIV/0!</v>
      </c>
      <c r="J492" s="28" t="e">
        <f t="shared" si="59"/>
        <v>#DIV/0!</v>
      </c>
      <c r="K492" s="50" t="e">
        <f t="shared" si="60"/>
        <v>#DIV/0!</v>
      </c>
    </row>
    <row r="493" spans="1:11" ht="41.25" customHeight="1">
      <c r="A493" s="125"/>
      <c r="B493" s="105"/>
      <c r="C493" s="18" t="s">
        <v>8</v>
      </c>
      <c r="D493" s="18">
        <v>0</v>
      </c>
      <c r="E493" s="18">
        <v>0</v>
      </c>
      <c r="F493" s="18">
        <v>0</v>
      </c>
      <c r="G493" s="18">
        <v>0</v>
      </c>
      <c r="H493" s="18">
        <v>0</v>
      </c>
      <c r="I493" s="49" t="e">
        <f t="shared" si="58"/>
        <v>#DIV/0!</v>
      </c>
      <c r="J493" s="28" t="e">
        <f t="shared" si="59"/>
        <v>#DIV/0!</v>
      </c>
      <c r="K493" s="50" t="e">
        <f t="shared" si="60"/>
        <v>#DIV/0!</v>
      </c>
    </row>
    <row r="494" spans="1:11" ht="56.25">
      <c r="A494" s="126"/>
      <c r="B494" s="106"/>
      <c r="C494" s="18" t="s">
        <v>9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49" t="e">
        <f t="shared" si="58"/>
        <v>#DIV/0!</v>
      </c>
      <c r="J494" s="28" t="e">
        <f t="shared" si="59"/>
        <v>#DIV/0!</v>
      </c>
      <c r="K494" s="50" t="e">
        <f t="shared" si="60"/>
        <v>#DIV/0!</v>
      </c>
    </row>
    <row r="495" spans="1:11" ht="18.75" customHeight="1">
      <c r="A495" s="124" t="s">
        <v>86</v>
      </c>
      <c r="B495" s="104" t="s">
        <v>13</v>
      </c>
      <c r="C495" s="7" t="s">
        <v>5</v>
      </c>
      <c r="D495" s="7">
        <f>D496+D498+D500+D501</f>
        <v>0</v>
      </c>
      <c r="E495" s="7">
        <f>E496+E498+E500+E501</f>
        <v>0</v>
      </c>
      <c r="F495" s="7">
        <f>F496+F498+F500+F501</f>
        <v>0</v>
      </c>
      <c r="G495" s="7">
        <f>G496+G498+G500+G501</f>
        <v>0</v>
      </c>
      <c r="H495" s="7">
        <f>H496+H498+H500+H501</f>
        <v>0</v>
      </c>
      <c r="I495" s="49" t="e">
        <f t="shared" si="58"/>
        <v>#DIV/0!</v>
      </c>
      <c r="J495" s="28" t="e">
        <f t="shared" si="59"/>
        <v>#DIV/0!</v>
      </c>
      <c r="K495" s="50" t="e">
        <f t="shared" si="60"/>
        <v>#DIV/0!</v>
      </c>
    </row>
    <row r="496" spans="1:11" ht="32.25" customHeight="1">
      <c r="A496" s="125"/>
      <c r="B496" s="105"/>
      <c r="C496" s="18" t="s">
        <v>6</v>
      </c>
      <c r="D496" s="18">
        <v>0</v>
      </c>
      <c r="E496" s="18">
        <v>0</v>
      </c>
      <c r="F496" s="18">
        <v>0</v>
      </c>
      <c r="G496" s="18">
        <v>0</v>
      </c>
      <c r="H496" s="18">
        <v>0</v>
      </c>
      <c r="I496" s="49" t="e">
        <f t="shared" si="58"/>
        <v>#DIV/0!</v>
      </c>
      <c r="J496" s="28" t="e">
        <f t="shared" si="59"/>
        <v>#DIV/0!</v>
      </c>
      <c r="K496" s="50" t="e">
        <f t="shared" si="60"/>
        <v>#DIV/0!</v>
      </c>
    </row>
    <row r="497" spans="1:11" ht="80.25" customHeight="1">
      <c r="A497" s="125"/>
      <c r="B497" s="105"/>
      <c r="C497" s="29" t="s">
        <v>189</v>
      </c>
      <c r="D497" s="18">
        <v>0</v>
      </c>
      <c r="E497" s="18">
        <v>0</v>
      </c>
      <c r="F497" s="18">
        <v>0</v>
      </c>
      <c r="G497" s="18">
        <v>0</v>
      </c>
      <c r="H497" s="18">
        <v>0</v>
      </c>
      <c r="I497" s="49" t="e">
        <f t="shared" si="58"/>
        <v>#DIV/0!</v>
      </c>
      <c r="J497" s="28" t="e">
        <f t="shared" si="59"/>
        <v>#DIV/0!</v>
      </c>
      <c r="K497" s="50" t="e">
        <f t="shared" si="60"/>
        <v>#DIV/0!</v>
      </c>
    </row>
    <row r="498" spans="1:11" ht="56.25">
      <c r="A498" s="125"/>
      <c r="B498" s="105"/>
      <c r="C498" s="18" t="s">
        <v>7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49" t="e">
        <f t="shared" si="58"/>
        <v>#DIV/0!</v>
      </c>
      <c r="J498" s="28" t="e">
        <f t="shared" si="59"/>
        <v>#DIV/0!</v>
      </c>
      <c r="K498" s="50" t="e">
        <f t="shared" si="60"/>
        <v>#DIV/0!</v>
      </c>
    </row>
    <row r="499" spans="1:11" ht="90.75" customHeight="1">
      <c r="A499" s="125"/>
      <c r="B499" s="105"/>
      <c r="C499" s="29" t="s">
        <v>190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49" t="e">
        <f t="shared" si="58"/>
        <v>#DIV/0!</v>
      </c>
      <c r="J499" s="28" t="e">
        <f t="shared" si="59"/>
        <v>#DIV/0!</v>
      </c>
      <c r="K499" s="50" t="e">
        <f t="shared" si="60"/>
        <v>#DIV/0!</v>
      </c>
    </row>
    <row r="500" spans="1:11" ht="45.75" customHeight="1">
      <c r="A500" s="125"/>
      <c r="B500" s="105"/>
      <c r="C500" s="18" t="s">
        <v>8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49" t="e">
        <f t="shared" si="58"/>
        <v>#DIV/0!</v>
      </c>
      <c r="J500" s="28" t="e">
        <f t="shared" si="59"/>
        <v>#DIV/0!</v>
      </c>
      <c r="K500" s="50" t="e">
        <f t="shared" si="60"/>
        <v>#DIV/0!</v>
      </c>
    </row>
    <row r="501" spans="1:11" ht="56.25">
      <c r="A501" s="126"/>
      <c r="B501" s="106"/>
      <c r="C501" s="18" t="s">
        <v>9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49" t="e">
        <f t="shared" si="58"/>
        <v>#DIV/0!</v>
      </c>
      <c r="J501" s="28" t="e">
        <f t="shared" si="59"/>
        <v>#DIV/0!</v>
      </c>
      <c r="K501" s="50" t="e">
        <f t="shared" si="60"/>
        <v>#DIV/0!</v>
      </c>
    </row>
    <row r="502" spans="1:11" ht="18.75" customHeight="1">
      <c r="A502" s="139" t="s">
        <v>88</v>
      </c>
      <c r="B502" s="104" t="s">
        <v>236</v>
      </c>
      <c r="C502" s="7" t="s">
        <v>5</v>
      </c>
      <c r="D502" s="7">
        <f>D503+D505+D507+D508</f>
        <v>0</v>
      </c>
      <c r="E502" s="7">
        <f>E503+E505+E507+E508</f>
        <v>0</v>
      </c>
      <c r="F502" s="7">
        <f>F503+F505+F507+F508</f>
        <v>0</v>
      </c>
      <c r="G502" s="7">
        <f>G503+G505+G507+G508</f>
        <v>0</v>
      </c>
      <c r="H502" s="7">
        <f>H503+H505+H507+H508</f>
        <v>0</v>
      </c>
      <c r="I502" s="49" t="e">
        <f t="shared" si="58"/>
        <v>#DIV/0!</v>
      </c>
      <c r="J502" s="28" t="e">
        <f t="shared" si="59"/>
        <v>#DIV/0!</v>
      </c>
      <c r="K502" s="50" t="e">
        <f t="shared" si="60"/>
        <v>#DIV/0!</v>
      </c>
    </row>
    <row r="503" spans="1:11" ht="28.5" customHeight="1">
      <c r="A503" s="140"/>
      <c r="B503" s="105"/>
      <c r="C503" s="18" t="s">
        <v>6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49" t="e">
        <f t="shared" si="58"/>
        <v>#DIV/0!</v>
      </c>
      <c r="J503" s="28" t="e">
        <f t="shared" si="59"/>
        <v>#DIV/0!</v>
      </c>
      <c r="K503" s="50" t="e">
        <f t="shared" si="60"/>
        <v>#DIV/0!</v>
      </c>
    </row>
    <row r="504" spans="1:11" ht="81" customHeight="1">
      <c r="A504" s="140"/>
      <c r="B504" s="105"/>
      <c r="C504" s="29" t="s">
        <v>189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49" t="e">
        <f t="shared" si="58"/>
        <v>#DIV/0!</v>
      </c>
      <c r="J504" s="28" t="e">
        <f t="shared" si="59"/>
        <v>#DIV/0!</v>
      </c>
      <c r="K504" s="50" t="e">
        <f t="shared" si="60"/>
        <v>#DIV/0!</v>
      </c>
    </row>
    <row r="505" spans="1:11" ht="56.25">
      <c r="A505" s="140"/>
      <c r="B505" s="105"/>
      <c r="C505" s="18" t="s">
        <v>7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49" t="e">
        <f t="shared" si="58"/>
        <v>#DIV/0!</v>
      </c>
      <c r="J505" s="28" t="e">
        <f t="shared" si="59"/>
        <v>#DIV/0!</v>
      </c>
      <c r="K505" s="50" t="e">
        <f t="shared" si="60"/>
        <v>#DIV/0!</v>
      </c>
    </row>
    <row r="506" spans="1:11" ht="99.75" customHeight="1">
      <c r="A506" s="140"/>
      <c r="B506" s="105"/>
      <c r="C506" s="29" t="s">
        <v>190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49" t="e">
        <f t="shared" si="58"/>
        <v>#DIV/0!</v>
      </c>
      <c r="J506" s="28" t="e">
        <f t="shared" si="59"/>
        <v>#DIV/0!</v>
      </c>
      <c r="K506" s="50" t="e">
        <f t="shared" si="60"/>
        <v>#DIV/0!</v>
      </c>
    </row>
    <row r="507" spans="1:11" ht="42" customHeight="1">
      <c r="A507" s="140"/>
      <c r="B507" s="105"/>
      <c r="C507" s="18" t="s">
        <v>8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49" t="e">
        <f t="shared" si="58"/>
        <v>#DIV/0!</v>
      </c>
      <c r="J507" s="28" t="e">
        <f t="shared" si="59"/>
        <v>#DIV/0!</v>
      </c>
      <c r="K507" s="50" t="e">
        <f t="shared" si="60"/>
        <v>#DIV/0!</v>
      </c>
    </row>
    <row r="508" spans="1:11" ht="56.25" customHeight="1">
      <c r="A508" s="141"/>
      <c r="B508" s="106"/>
      <c r="C508" s="18" t="s">
        <v>9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49" t="e">
        <f t="shared" si="58"/>
        <v>#DIV/0!</v>
      </c>
      <c r="J508" s="28" t="e">
        <f t="shared" si="59"/>
        <v>#DIV/0!</v>
      </c>
      <c r="K508" s="50" t="e">
        <f t="shared" si="60"/>
        <v>#DIV/0!</v>
      </c>
    </row>
    <row r="509" spans="1:11" ht="18.75" customHeight="1">
      <c r="A509" s="121" t="s">
        <v>90</v>
      </c>
      <c r="B509" s="104" t="s">
        <v>11</v>
      </c>
      <c r="C509" s="7" t="s">
        <v>5</v>
      </c>
      <c r="D509" s="47">
        <f>D510+D512+D514+D515</f>
        <v>92000</v>
      </c>
      <c r="E509" s="47">
        <f>E510+E512+E514+E515</f>
        <v>134500</v>
      </c>
      <c r="F509" s="47">
        <f>F510+F512+F514+F515</f>
        <v>91000</v>
      </c>
      <c r="G509" s="47">
        <f>G510+G512+G514+G515</f>
        <v>91000</v>
      </c>
      <c r="H509" s="47">
        <f>H510+H512+H514+H515</f>
        <v>91000</v>
      </c>
      <c r="I509" s="49">
        <f t="shared" si="58"/>
        <v>98.91304347826086</v>
      </c>
      <c r="J509" s="28">
        <f t="shared" si="59"/>
        <v>67.65799256505576</v>
      </c>
      <c r="K509" s="50">
        <f t="shared" si="60"/>
        <v>100</v>
      </c>
    </row>
    <row r="510" spans="1:11" ht="30.75" customHeight="1">
      <c r="A510" s="122"/>
      <c r="B510" s="105"/>
      <c r="C510" s="18" t="s">
        <v>6</v>
      </c>
      <c r="D510" s="18">
        <v>92000</v>
      </c>
      <c r="E510" s="18">
        <v>134500</v>
      </c>
      <c r="F510" s="18">
        <v>91000</v>
      </c>
      <c r="G510" s="18">
        <v>91000</v>
      </c>
      <c r="H510" s="18">
        <v>91000</v>
      </c>
      <c r="I510" s="49">
        <f t="shared" si="58"/>
        <v>98.91304347826086</v>
      </c>
      <c r="J510" s="28">
        <f t="shared" si="59"/>
        <v>67.65799256505576</v>
      </c>
      <c r="K510" s="50">
        <f t="shared" si="60"/>
        <v>100</v>
      </c>
    </row>
    <row r="511" spans="1:11" ht="75.75" customHeight="1">
      <c r="A511" s="122"/>
      <c r="B511" s="105"/>
      <c r="C511" s="29" t="s">
        <v>189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49" t="e">
        <f t="shared" si="58"/>
        <v>#DIV/0!</v>
      </c>
      <c r="J511" s="28" t="e">
        <f t="shared" si="59"/>
        <v>#DIV/0!</v>
      </c>
      <c r="K511" s="50" t="e">
        <f t="shared" si="60"/>
        <v>#DIV/0!</v>
      </c>
    </row>
    <row r="512" spans="1:11" ht="56.25">
      <c r="A512" s="122"/>
      <c r="B512" s="105"/>
      <c r="C512" s="18" t="s">
        <v>7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49" t="e">
        <f t="shared" si="58"/>
        <v>#DIV/0!</v>
      </c>
      <c r="J512" s="28" t="e">
        <f t="shared" si="59"/>
        <v>#DIV/0!</v>
      </c>
      <c r="K512" s="50" t="e">
        <f t="shared" si="60"/>
        <v>#DIV/0!</v>
      </c>
    </row>
    <row r="513" spans="1:11" ht="95.25" customHeight="1">
      <c r="A513" s="122"/>
      <c r="B513" s="105"/>
      <c r="C513" s="29" t="s">
        <v>190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49" t="e">
        <f aca="true" t="shared" si="61" ref="I513:I576">H513/D513*100</f>
        <v>#DIV/0!</v>
      </c>
      <c r="J513" s="28" t="e">
        <f t="shared" si="59"/>
        <v>#DIV/0!</v>
      </c>
      <c r="K513" s="50" t="e">
        <f t="shared" si="60"/>
        <v>#DIV/0!</v>
      </c>
    </row>
    <row r="514" spans="1:11" ht="42" customHeight="1">
      <c r="A514" s="122"/>
      <c r="B514" s="105"/>
      <c r="C514" s="18" t="s">
        <v>8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49" t="e">
        <f t="shared" si="61"/>
        <v>#DIV/0!</v>
      </c>
      <c r="J514" s="28" t="e">
        <f t="shared" si="59"/>
        <v>#DIV/0!</v>
      </c>
      <c r="K514" s="50" t="e">
        <f t="shared" si="60"/>
        <v>#DIV/0!</v>
      </c>
    </row>
    <row r="515" spans="1:11" ht="56.25">
      <c r="A515" s="123"/>
      <c r="B515" s="106"/>
      <c r="C515" s="18" t="s">
        <v>9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49" t="e">
        <f t="shared" si="61"/>
        <v>#DIV/0!</v>
      </c>
      <c r="J515" s="28" t="e">
        <f t="shared" si="59"/>
        <v>#DIV/0!</v>
      </c>
      <c r="K515" s="50" t="e">
        <f t="shared" si="60"/>
        <v>#DIV/0!</v>
      </c>
    </row>
    <row r="516" spans="1:11" ht="18.75" customHeight="1">
      <c r="A516" s="124" t="s">
        <v>92</v>
      </c>
      <c r="B516" s="104" t="s">
        <v>93</v>
      </c>
      <c r="C516" s="18" t="s">
        <v>5</v>
      </c>
      <c r="D516" s="18">
        <f>D517+D519+D521+D522</f>
        <v>0</v>
      </c>
      <c r="E516" s="18">
        <f>E517+E519+E521+E522</f>
        <v>0</v>
      </c>
      <c r="F516" s="18">
        <f>F517+F519+F521+F522</f>
        <v>0</v>
      </c>
      <c r="G516" s="18">
        <f>G517+G519+G521+G522</f>
        <v>0</v>
      </c>
      <c r="H516" s="18">
        <f>H517+H519+H521+H522</f>
        <v>0</v>
      </c>
      <c r="I516" s="49" t="e">
        <f t="shared" si="61"/>
        <v>#DIV/0!</v>
      </c>
      <c r="J516" s="28" t="e">
        <f t="shared" si="59"/>
        <v>#DIV/0!</v>
      </c>
      <c r="K516" s="50" t="e">
        <f t="shared" si="60"/>
        <v>#DIV/0!</v>
      </c>
    </row>
    <row r="517" spans="1:11" ht="25.5" customHeight="1">
      <c r="A517" s="125"/>
      <c r="B517" s="105"/>
      <c r="C517" s="18" t="s">
        <v>6</v>
      </c>
      <c r="D517" s="18">
        <v>0</v>
      </c>
      <c r="E517" s="18">
        <v>0</v>
      </c>
      <c r="F517" s="18">
        <v>0</v>
      </c>
      <c r="G517" s="18">
        <v>0</v>
      </c>
      <c r="H517" s="18">
        <v>0</v>
      </c>
      <c r="I517" s="49" t="e">
        <f t="shared" si="61"/>
        <v>#DIV/0!</v>
      </c>
      <c r="J517" s="28" t="e">
        <f t="shared" si="59"/>
        <v>#DIV/0!</v>
      </c>
      <c r="K517" s="50" t="e">
        <f t="shared" si="60"/>
        <v>#DIV/0!</v>
      </c>
    </row>
    <row r="518" spans="1:11" ht="78" customHeight="1">
      <c r="A518" s="125"/>
      <c r="B518" s="105"/>
      <c r="C518" s="29" t="s">
        <v>189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49" t="e">
        <f t="shared" si="61"/>
        <v>#DIV/0!</v>
      </c>
      <c r="J518" s="28" t="e">
        <f t="shared" si="59"/>
        <v>#DIV/0!</v>
      </c>
      <c r="K518" s="50" t="e">
        <f t="shared" si="60"/>
        <v>#DIV/0!</v>
      </c>
    </row>
    <row r="519" spans="1:11" ht="56.25">
      <c r="A519" s="125"/>
      <c r="B519" s="105"/>
      <c r="C519" s="18" t="s">
        <v>7</v>
      </c>
      <c r="D519" s="18">
        <v>0</v>
      </c>
      <c r="E519" s="18">
        <v>0</v>
      </c>
      <c r="F519" s="18">
        <v>0</v>
      </c>
      <c r="G519" s="18">
        <v>0</v>
      </c>
      <c r="H519" s="18">
        <v>0</v>
      </c>
      <c r="I519" s="49" t="e">
        <f t="shared" si="61"/>
        <v>#DIV/0!</v>
      </c>
      <c r="J519" s="28" t="e">
        <f t="shared" si="59"/>
        <v>#DIV/0!</v>
      </c>
      <c r="K519" s="50" t="e">
        <f t="shared" si="60"/>
        <v>#DIV/0!</v>
      </c>
    </row>
    <row r="520" spans="1:11" ht="99.75" customHeight="1">
      <c r="A520" s="125"/>
      <c r="B520" s="105"/>
      <c r="C520" s="29" t="s">
        <v>190</v>
      </c>
      <c r="D520" s="18">
        <v>0</v>
      </c>
      <c r="E520" s="18">
        <v>0</v>
      </c>
      <c r="F520" s="18">
        <v>0</v>
      </c>
      <c r="G520" s="18">
        <v>0</v>
      </c>
      <c r="H520" s="18">
        <v>0</v>
      </c>
      <c r="I520" s="49" t="e">
        <f t="shared" si="61"/>
        <v>#DIV/0!</v>
      </c>
      <c r="J520" s="28" t="e">
        <f t="shared" si="59"/>
        <v>#DIV/0!</v>
      </c>
      <c r="K520" s="50" t="e">
        <f t="shared" si="60"/>
        <v>#DIV/0!</v>
      </c>
    </row>
    <row r="521" spans="1:11" ht="44.25" customHeight="1">
      <c r="A521" s="125"/>
      <c r="B521" s="105"/>
      <c r="C521" s="18" t="s">
        <v>8</v>
      </c>
      <c r="D521" s="18">
        <v>0</v>
      </c>
      <c r="E521" s="18">
        <v>0</v>
      </c>
      <c r="F521" s="18">
        <v>0</v>
      </c>
      <c r="G521" s="18">
        <v>0</v>
      </c>
      <c r="H521" s="18">
        <v>0</v>
      </c>
      <c r="I521" s="49" t="e">
        <f t="shared" si="61"/>
        <v>#DIV/0!</v>
      </c>
      <c r="J521" s="28" t="e">
        <f t="shared" si="59"/>
        <v>#DIV/0!</v>
      </c>
      <c r="K521" s="50" t="e">
        <f t="shared" si="60"/>
        <v>#DIV/0!</v>
      </c>
    </row>
    <row r="522" spans="1:11" ht="56.25">
      <c r="A522" s="126"/>
      <c r="B522" s="106"/>
      <c r="C522" s="18" t="s">
        <v>9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49" t="e">
        <f t="shared" si="61"/>
        <v>#DIV/0!</v>
      </c>
      <c r="J522" s="28" t="e">
        <f t="shared" si="59"/>
        <v>#DIV/0!</v>
      </c>
      <c r="K522" s="50" t="e">
        <f t="shared" si="60"/>
        <v>#DIV/0!</v>
      </c>
    </row>
    <row r="523" spans="1:11" ht="18.75" customHeight="1">
      <c r="A523" s="124" t="s">
        <v>95</v>
      </c>
      <c r="B523" s="104" t="s">
        <v>93</v>
      </c>
      <c r="C523" s="18" t="s">
        <v>5</v>
      </c>
      <c r="D523" s="18">
        <f>D524+D526+D528+D529</f>
        <v>0</v>
      </c>
      <c r="E523" s="18">
        <f>E524+E526+E528+E529</f>
        <v>0</v>
      </c>
      <c r="F523" s="18">
        <f>F524+F526+F528+F529</f>
        <v>0</v>
      </c>
      <c r="G523" s="18">
        <f>G524+G526+G528+G529</f>
        <v>0</v>
      </c>
      <c r="H523" s="18">
        <f>H524+H526+H528+H529</f>
        <v>0</v>
      </c>
      <c r="I523" s="49" t="e">
        <f t="shared" si="61"/>
        <v>#DIV/0!</v>
      </c>
      <c r="J523" s="28" t="e">
        <f t="shared" si="59"/>
        <v>#DIV/0!</v>
      </c>
      <c r="K523" s="50" t="e">
        <f t="shared" si="60"/>
        <v>#DIV/0!</v>
      </c>
    </row>
    <row r="524" spans="1:11" ht="30" customHeight="1">
      <c r="A524" s="125"/>
      <c r="B524" s="105"/>
      <c r="C524" s="18" t="s">
        <v>6</v>
      </c>
      <c r="D524" s="18">
        <v>0</v>
      </c>
      <c r="E524" s="18">
        <v>0</v>
      </c>
      <c r="F524" s="18">
        <v>0</v>
      </c>
      <c r="G524" s="18">
        <v>0</v>
      </c>
      <c r="H524" s="18">
        <v>0</v>
      </c>
      <c r="I524" s="49" t="e">
        <f t="shared" si="61"/>
        <v>#DIV/0!</v>
      </c>
      <c r="J524" s="28" t="e">
        <f t="shared" si="59"/>
        <v>#DIV/0!</v>
      </c>
      <c r="K524" s="50" t="e">
        <f t="shared" si="60"/>
        <v>#DIV/0!</v>
      </c>
    </row>
    <row r="525" spans="1:11" ht="80.25" customHeight="1">
      <c r="A525" s="125"/>
      <c r="B525" s="105"/>
      <c r="C525" s="29" t="s">
        <v>189</v>
      </c>
      <c r="D525" s="18">
        <v>0</v>
      </c>
      <c r="E525" s="18">
        <v>0</v>
      </c>
      <c r="F525" s="18">
        <v>0</v>
      </c>
      <c r="G525" s="18">
        <v>0</v>
      </c>
      <c r="H525" s="18">
        <v>0</v>
      </c>
      <c r="I525" s="49" t="e">
        <f t="shared" si="61"/>
        <v>#DIV/0!</v>
      </c>
      <c r="J525" s="28" t="e">
        <f t="shared" si="59"/>
        <v>#DIV/0!</v>
      </c>
      <c r="K525" s="50" t="e">
        <f t="shared" si="60"/>
        <v>#DIV/0!</v>
      </c>
    </row>
    <row r="526" spans="1:11" ht="56.25">
      <c r="A526" s="125"/>
      <c r="B526" s="105"/>
      <c r="C526" s="18" t="s">
        <v>7</v>
      </c>
      <c r="D526" s="18">
        <v>0</v>
      </c>
      <c r="E526" s="18">
        <v>0</v>
      </c>
      <c r="F526" s="18">
        <v>0</v>
      </c>
      <c r="G526" s="18">
        <v>0</v>
      </c>
      <c r="H526" s="18">
        <v>0</v>
      </c>
      <c r="I526" s="49" t="e">
        <f t="shared" si="61"/>
        <v>#DIV/0!</v>
      </c>
      <c r="J526" s="28" t="e">
        <f t="shared" si="59"/>
        <v>#DIV/0!</v>
      </c>
      <c r="K526" s="50" t="e">
        <f t="shared" si="60"/>
        <v>#DIV/0!</v>
      </c>
    </row>
    <row r="527" spans="1:11" ht="93.75">
      <c r="A527" s="125"/>
      <c r="B527" s="105"/>
      <c r="C527" s="29" t="s">
        <v>190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49" t="e">
        <f t="shared" si="61"/>
        <v>#DIV/0!</v>
      </c>
      <c r="J527" s="28" t="e">
        <f aca="true" t="shared" si="62" ref="J527:J590">H527/E527*100</f>
        <v>#DIV/0!</v>
      </c>
      <c r="K527" s="50" t="e">
        <f t="shared" si="60"/>
        <v>#DIV/0!</v>
      </c>
    </row>
    <row r="528" spans="1:11" ht="48.75" customHeight="1">
      <c r="A528" s="125"/>
      <c r="B528" s="105"/>
      <c r="C528" s="18" t="s">
        <v>8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49" t="e">
        <f t="shared" si="61"/>
        <v>#DIV/0!</v>
      </c>
      <c r="J528" s="28" t="e">
        <f t="shared" si="62"/>
        <v>#DIV/0!</v>
      </c>
      <c r="K528" s="50" t="e">
        <f t="shared" si="60"/>
        <v>#DIV/0!</v>
      </c>
    </row>
    <row r="529" spans="1:11" ht="56.25">
      <c r="A529" s="126"/>
      <c r="B529" s="106"/>
      <c r="C529" s="18" t="s">
        <v>9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49" t="e">
        <f t="shared" si="61"/>
        <v>#DIV/0!</v>
      </c>
      <c r="J529" s="28" t="e">
        <f t="shared" si="62"/>
        <v>#DIV/0!</v>
      </c>
      <c r="K529" s="50" t="e">
        <f t="shared" si="60"/>
        <v>#DIV/0!</v>
      </c>
    </row>
    <row r="530" spans="1:11" ht="18.75" customHeight="1">
      <c r="A530" s="121" t="s">
        <v>97</v>
      </c>
      <c r="B530" s="101" t="s">
        <v>11</v>
      </c>
      <c r="C530" s="7" t="s">
        <v>5</v>
      </c>
      <c r="D530" s="47">
        <f>D531+D533+D535+D536</f>
        <v>1162</v>
      </c>
      <c r="E530" s="47">
        <f>E531+E533+E535+E536</f>
        <v>0</v>
      </c>
      <c r="F530" s="47">
        <f>F531+F533+F535+F536</f>
        <v>0</v>
      </c>
      <c r="G530" s="47">
        <f>G531+G533+G535+G536</f>
        <v>0</v>
      </c>
      <c r="H530" s="47">
        <f>H531+H533+H535+H536</f>
        <v>0</v>
      </c>
      <c r="I530" s="49">
        <f t="shared" si="61"/>
        <v>0</v>
      </c>
      <c r="J530" s="28" t="e">
        <f t="shared" si="62"/>
        <v>#DIV/0!</v>
      </c>
      <c r="K530" s="50" t="e">
        <f t="shared" si="60"/>
        <v>#DIV/0!</v>
      </c>
    </row>
    <row r="531" spans="1:11" ht="27.75" customHeight="1">
      <c r="A531" s="122"/>
      <c r="B531" s="102"/>
      <c r="C531" s="18" t="s">
        <v>6</v>
      </c>
      <c r="D531" s="18">
        <v>0</v>
      </c>
      <c r="E531" s="18">
        <v>0</v>
      </c>
      <c r="F531" s="18">
        <v>0</v>
      </c>
      <c r="G531" s="18">
        <v>0</v>
      </c>
      <c r="H531" s="18">
        <v>0</v>
      </c>
      <c r="I531" s="49" t="e">
        <f t="shared" si="61"/>
        <v>#DIV/0!</v>
      </c>
      <c r="J531" s="28" t="e">
        <f t="shared" si="62"/>
        <v>#DIV/0!</v>
      </c>
      <c r="K531" s="50" t="e">
        <f t="shared" si="60"/>
        <v>#DIV/0!</v>
      </c>
    </row>
    <row r="532" spans="1:11" ht="81" customHeight="1">
      <c r="A532" s="122"/>
      <c r="B532" s="102"/>
      <c r="C532" s="29" t="s">
        <v>189</v>
      </c>
      <c r="D532" s="18">
        <v>0</v>
      </c>
      <c r="E532" s="18">
        <v>0</v>
      </c>
      <c r="F532" s="18">
        <v>0</v>
      </c>
      <c r="G532" s="18">
        <v>0</v>
      </c>
      <c r="H532" s="18">
        <v>0</v>
      </c>
      <c r="I532" s="49" t="e">
        <f t="shared" si="61"/>
        <v>#DIV/0!</v>
      </c>
      <c r="J532" s="28" t="e">
        <f t="shared" si="62"/>
        <v>#DIV/0!</v>
      </c>
      <c r="K532" s="50" t="e">
        <f t="shared" si="60"/>
        <v>#DIV/0!</v>
      </c>
    </row>
    <row r="533" spans="1:11" ht="56.25">
      <c r="A533" s="122"/>
      <c r="B533" s="102"/>
      <c r="C533" s="18" t="s">
        <v>7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49" t="e">
        <f t="shared" si="61"/>
        <v>#DIV/0!</v>
      </c>
      <c r="J533" s="28" t="e">
        <f t="shared" si="62"/>
        <v>#DIV/0!</v>
      </c>
      <c r="K533" s="50" t="e">
        <f t="shared" si="60"/>
        <v>#DIV/0!</v>
      </c>
    </row>
    <row r="534" spans="1:11" ht="95.25" customHeight="1">
      <c r="A534" s="122"/>
      <c r="B534" s="102"/>
      <c r="C534" s="29" t="s">
        <v>190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49" t="e">
        <f t="shared" si="61"/>
        <v>#DIV/0!</v>
      </c>
      <c r="J534" s="28" t="e">
        <f t="shared" si="62"/>
        <v>#DIV/0!</v>
      </c>
      <c r="K534" s="50" t="e">
        <f t="shared" si="60"/>
        <v>#DIV/0!</v>
      </c>
    </row>
    <row r="535" spans="1:11" ht="41.25" customHeight="1">
      <c r="A535" s="122"/>
      <c r="B535" s="102"/>
      <c r="C535" s="18" t="s">
        <v>8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49" t="e">
        <f t="shared" si="61"/>
        <v>#DIV/0!</v>
      </c>
      <c r="J535" s="28" t="e">
        <f t="shared" si="62"/>
        <v>#DIV/0!</v>
      </c>
      <c r="K535" s="50" t="e">
        <f t="shared" si="60"/>
        <v>#DIV/0!</v>
      </c>
    </row>
    <row r="536" spans="1:11" ht="56.25">
      <c r="A536" s="123"/>
      <c r="B536" s="103"/>
      <c r="C536" s="18" t="s">
        <v>9</v>
      </c>
      <c r="D536" s="18">
        <v>1162</v>
      </c>
      <c r="E536" s="18">
        <v>0</v>
      </c>
      <c r="F536" s="18">
        <v>0</v>
      </c>
      <c r="G536" s="18">
        <v>0</v>
      </c>
      <c r="H536" s="18">
        <v>0</v>
      </c>
      <c r="I536" s="49">
        <f t="shared" si="61"/>
        <v>0</v>
      </c>
      <c r="J536" s="28" t="e">
        <f t="shared" si="62"/>
        <v>#DIV/0!</v>
      </c>
      <c r="K536" s="50" t="e">
        <f t="shared" si="60"/>
        <v>#DIV/0!</v>
      </c>
    </row>
    <row r="537" spans="1:11" ht="18.75" customHeight="1">
      <c r="A537" s="121" t="s">
        <v>170</v>
      </c>
      <c r="B537" s="101" t="s">
        <v>11</v>
      </c>
      <c r="C537" s="7" t="s">
        <v>5</v>
      </c>
      <c r="D537" s="47">
        <f>D538+D540+D542+D543</f>
        <v>1000</v>
      </c>
      <c r="E537" s="47">
        <f>E538+E540</f>
        <v>1000</v>
      </c>
      <c r="F537" s="47">
        <f>F538+F540+F542+F543</f>
        <v>0</v>
      </c>
      <c r="G537" s="47">
        <f>G538+G540+G542+G543</f>
        <v>0</v>
      </c>
      <c r="H537" s="47">
        <f>H538+H540+H542+H543</f>
        <v>0</v>
      </c>
      <c r="I537" s="49">
        <f t="shared" si="61"/>
        <v>0</v>
      </c>
      <c r="J537" s="28">
        <f t="shared" si="62"/>
        <v>0</v>
      </c>
      <c r="K537" s="50" t="e">
        <f t="shared" si="60"/>
        <v>#DIV/0!</v>
      </c>
    </row>
    <row r="538" spans="1:11" ht="27.75" customHeight="1">
      <c r="A538" s="122"/>
      <c r="B538" s="102"/>
      <c r="C538" s="18" t="s">
        <v>6</v>
      </c>
      <c r="D538" s="18">
        <v>300</v>
      </c>
      <c r="E538" s="18">
        <v>300</v>
      </c>
      <c r="F538" s="18">
        <v>0</v>
      </c>
      <c r="G538" s="18">
        <v>0</v>
      </c>
      <c r="H538" s="18">
        <v>0</v>
      </c>
      <c r="I538" s="49">
        <f t="shared" si="61"/>
        <v>0</v>
      </c>
      <c r="J538" s="28">
        <f t="shared" si="62"/>
        <v>0</v>
      </c>
      <c r="K538" s="50" t="e">
        <f t="shared" si="60"/>
        <v>#DIV/0!</v>
      </c>
    </row>
    <row r="539" spans="1:11" ht="78" customHeight="1">
      <c r="A539" s="122"/>
      <c r="B539" s="102"/>
      <c r="C539" s="29" t="s">
        <v>189</v>
      </c>
      <c r="D539" s="18">
        <v>300</v>
      </c>
      <c r="E539" s="18">
        <v>300</v>
      </c>
      <c r="F539" s="18">
        <v>0</v>
      </c>
      <c r="G539" s="18">
        <v>0</v>
      </c>
      <c r="H539" s="18">
        <v>0</v>
      </c>
      <c r="I539" s="49">
        <f t="shared" si="61"/>
        <v>0</v>
      </c>
      <c r="J539" s="28">
        <f t="shared" si="62"/>
        <v>0</v>
      </c>
      <c r="K539" s="50" t="e">
        <f t="shared" si="60"/>
        <v>#DIV/0!</v>
      </c>
    </row>
    <row r="540" spans="1:11" ht="60.75" customHeight="1">
      <c r="A540" s="122"/>
      <c r="B540" s="102"/>
      <c r="C540" s="18" t="s">
        <v>7</v>
      </c>
      <c r="D540" s="18">
        <v>700</v>
      </c>
      <c r="E540" s="18">
        <v>700</v>
      </c>
      <c r="F540" s="18">
        <v>0</v>
      </c>
      <c r="G540" s="18">
        <v>0</v>
      </c>
      <c r="H540" s="18">
        <v>0</v>
      </c>
      <c r="I540" s="49">
        <f t="shared" si="61"/>
        <v>0</v>
      </c>
      <c r="J540" s="28">
        <f t="shared" si="62"/>
        <v>0</v>
      </c>
      <c r="K540" s="50" t="e">
        <f t="shared" si="60"/>
        <v>#DIV/0!</v>
      </c>
    </row>
    <row r="541" spans="1:11" ht="93.75" customHeight="1">
      <c r="A541" s="122"/>
      <c r="B541" s="102"/>
      <c r="C541" s="29" t="s">
        <v>190</v>
      </c>
      <c r="D541" s="18">
        <v>700</v>
      </c>
      <c r="E541" s="18">
        <v>700</v>
      </c>
      <c r="F541" s="18">
        <v>0</v>
      </c>
      <c r="G541" s="18">
        <v>0</v>
      </c>
      <c r="H541" s="18">
        <v>0</v>
      </c>
      <c r="I541" s="49">
        <f t="shared" si="61"/>
        <v>0</v>
      </c>
      <c r="J541" s="28">
        <f t="shared" si="62"/>
        <v>0</v>
      </c>
      <c r="K541" s="50" t="e">
        <f t="shared" si="60"/>
        <v>#DIV/0!</v>
      </c>
    </row>
    <row r="542" spans="1:11" ht="46.5" customHeight="1">
      <c r="A542" s="122"/>
      <c r="B542" s="102"/>
      <c r="C542" s="18" t="s">
        <v>8</v>
      </c>
      <c r="D542" s="18">
        <v>0</v>
      </c>
      <c r="E542" s="18">
        <v>0</v>
      </c>
      <c r="F542" s="18">
        <v>0</v>
      </c>
      <c r="G542" s="18">
        <v>0</v>
      </c>
      <c r="H542" s="18">
        <v>0</v>
      </c>
      <c r="I542" s="49" t="e">
        <f t="shared" si="61"/>
        <v>#DIV/0!</v>
      </c>
      <c r="J542" s="28" t="e">
        <f t="shared" si="62"/>
        <v>#DIV/0!</v>
      </c>
      <c r="K542" s="50" t="e">
        <f aca="true" t="shared" si="63" ref="K542:K605">H542/F542*100</f>
        <v>#DIV/0!</v>
      </c>
    </row>
    <row r="543" spans="1:11" ht="56.25">
      <c r="A543" s="122"/>
      <c r="B543" s="103"/>
      <c r="C543" s="18" t="s">
        <v>9</v>
      </c>
      <c r="D543" s="18">
        <v>0</v>
      </c>
      <c r="E543" s="18">
        <v>0</v>
      </c>
      <c r="F543" s="18">
        <v>0</v>
      </c>
      <c r="G543" s="18">
        <v>0</v>
      </c>
      <c r="H543" s="18">
        <v>0</v>
      </c>
      <c r="I543" s="49" t="e">
        <f t="shared" si="61"/>
        <v>#DIV/0!</v>
      </c>
      <c r="J543" s="28" t="e">
        <f t="shared" si="62"/>
        <v>#DIV/0!</v>
      </c>
      <c r="K543" s="50" t="e">
        <f t="shared" si="63"/>
        <v>#DIV/0!</v>
      </c>
    </row>
    <row r="544" spans="1:11" ht="18.75" customHeight="1">
      <c r="A544" s="122"/>
      <c r="B544" s="104" t="s">
        <v>12</v>
      </c>
      <c r="C544" s="18" t="s">
        <v>5</v>
      </c>
      <c r="D544" s="34">
        <f>D545+D547+D549+D550</f>
        <v>3400</v>
      </c>
      <c r="E544" s="34">
        <f>E545+E547+E549+E550</f>
        <v>3400</v>
      </c>
      <c r="F544" s="34">
        <f>F545+F547+F549+F550</f>
        <v>1020</v>
      </c>
      <c r="G544" s="34">
        <f>G545+G547+G549+G550</f>
        <v>0</v>
      </c>
      <c r="H544" s="34">
        <f>H545+H547+H549+H550</f>
        <v>0</v>
      </c>
      <c r="I544" s="49">
        <f t="shared" si="61"/>
        <v>0</v>
      </c>
      <c r="J544" s="28">
        <f t="shared" si="62"/>
        <v>0</v>
      </c>
      <c r="K544" s="50">
        <f t="shared" si="63"/>
        <v>0</v>
      </c>
    </row>
    <row r="545" spans="1:11" ht="24.75" customHeight="1">
      <c r="A545" s="122"/>
      <c r="B545" s="105"/>
      <c r="C545" s="18" t="s">
        <v>6</v>
      </c>
      <c r="D545" s="18">
        <v>1020</v>
      </c>
      <c r="E545" s="18">
        <v>1020</v>
      </c>
      <c r="F545" s="18">
        <v>1020</v>
      </c>
      <c r="G545" s="18">
        <v>0</v>
      </c>
      <c r="H545" s="18">
        <v>0</v>
      </c>
      <c r="I545" s="49">
        <f t="shared" si="61"/>
        <v>0</v>
      </c>
      <c r="J545" s="28">
        <f t="shared" si="62"/>
        <v>0</v>
      </c>
      <c r="K545" s="50">
        <f t="shared" si="63"/>
        <v>0</v>
      </c>
    </row>
    <row r="546" spans="1:11" ht="77.25" customHeight="1">
      <c r="A546" s="122"/>
      <c r="B546" s="105"/>
      <c r="C546" s="29" t="s">
        <v>189</v>
      </c>
      <c r="D546" s="18">
        <v>1020</v>
      </c>
      <c r="E546" s="18">
        <v>1020</v>
      </c>
      <c r="F546" s="18">
        <v>1020</v>
      </c>
      <c r="G546" s="18">
        <v>0</v>
      </c>
      <c r="H546" s="18">
        <v>0</v>
      </c>
      <c r="I546" s="49">
        <f t="shared" si="61"/>
        <v>0</v>
      </c>
      <c r="J546" s="28">
        <f t="shared" si="62"/>
        <v>0</v>
      </c>
      <c r="K546" s="50">
        <f t="shared" si="63"/>
        <v>0</v>
      </c>
    </row>
    <row r="547" spans="1:11" ht="56.25">
      <c r="A547" s="122"/>
      <c r="B547" s="105"/>
      <c r="C547" s="18" t="s">
        <v>7</v>
      </c>
      <c r="D547" s="18">
        <v>2380</v>
      </c>
      <c r="E547" s="18">
        <v>2380</v>
      </c>
      <c r="F547" s="18">
        <v>0</v>
      </c>
      <c r="G547" s="18">
        <v>0</v>
      </c>
      <c r="H547" s="18">
        <v>0</v>
      </c>
      <c r="I547" s="49">
        <f t="shared" si="61"/>
        <v>0</v>
      </c>
      <c r="J547" s="28">
        <f t="shared" si="62"/>
        <v>0</v>
      </c>
      <c r="K547" s="50" t="e">
        <f t="shared" si="63"/>
        <v>#DIV/0!</v>
      </c>
    </row>
    <row r="548" spans="1:11" ht="90.75" customHeight="1">
      <c r="A548" s="122"/>
      <c r="B548" s="105"/>
      <c r="C548" s="29" t="s">
        <v>190</v>
      </c>
      <c r="D548" s="18">
        <v>2380</v>
      </c>
      <c r="E548" s="18">
        <v>2380</v>
      </c>
      <c r="F548" s="18">
        <v>0</v>
      </c>
      <c r="G548" s="18">
        <v>0</v>
      </c>
      <c r="H548" s="18">
        <v>0</v>
      </c>
      <c r="I548" s="49">
        <f t="shared" si="61"/>
        <v>0</v>
      </c>
      <c r="J548" s="28">
        <f t="shared" si="62"/>
        <v>0</v>
      </c>
      <c r="K548" s="50" t="e">
        <f t="shared" si="63"/>
        <v>#DIV/0!</v>
      </c>
    </row>
    <row r="549" spans="1:11" ht="44.25" customHeight="1">
      <c r="A549" s="122"/>
      <c r="B549" s="105"/>
      <c r="C549" s="18" t="s">
        <v>8</v>
      </c>
      <c r="D549" s="18">
        <v>0</v>
      </c>
      <c r="E549" s="18">
        <v>0</v>
      </c>
      <c r="F549" s="18">
        <v>0</v>
      </c>
      <c r="G549" s="18">
        <v>0</v>
      </c>
      <c r="H549" s="18">
        <v>0</v>
      </c>
      <c r="I549" s="49" t="e">
        <f t="shared" si="61"/>
        <v>#DIV/0!</v>
      </c>
      <c r="J549" s="28" t="e">
        <f t="shared" si="62"/>
        <v>#DIV/0!</v>
      </c>
      <c r="K549" s="50" t="e">
        <f t="shared" si="63"/>
        <v>#DIV/0!</v>
      </c>
    </row>
    <row r="550" spans="1:11" ht="56.25">
      <c r="A550" s="123"/>
      <c r="B550" s="106"/>
      <c r="C550" s="18" t="s">
        <v>9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49" t="e">
        <f t="shared" si="61"/>
        <v>#DIV/0!</v>
      </c>
      <c r="J550" s="28" t="e">
        <f t="shared" si="62"/>
        <v>#DIV/0!</v>
      </c>
      <c r="K550" s="50" t="e">
        <f t="shared" si="63"/>
        <v>#DIV/0!</v>
      </c>
    </row>
    <row r="551" spans="1:11" ht="18.75" customHeight="1">
      <c r="A551" s="124" t="s">
        <v>99</v>
      </c>
      <c r="B551" s="104" t="s">
        <v>11</v>
      </c>
      <c r="C551" s="7" t="s">
        <v>5</v>
      </c>
      <c r="D551" s="7">
        <f>D552+D556+D557</f>
        <v>9730</v>
      </c>
      <c r="E551" s="7">
        <f>E552+E556+E557</f>
        <v>525</v>
      </c>
      <c r="F551" s="7">
        <f>F552+F556+F557</f>
        <v>525</v>
      </c>
      <c r="G551" s="7">
        <f>G552+G556+G557</f>
        <v>1190</v>
      </c>
      <c r="H551" s="7">
        <f>H552+H556+H557</f>
        <v>1190</v>
      </c>
      <c r="I551" s="49">
        <f t="shared" si="61"/>
        <v>12.23021582733813</v>
      </c>
      <c r="J551" s="28">
        <f t="shared" si="62"/>
        <v>226.66666666666666</v>
      </c>
      <c r="K551" s="50">
        <f t="shared" si="63"/>
        <v>226.66666666666666</v>
      </c>
    </row>
    <row r="552" spans="1:11" ht="30.75" customHeight="1">
      <c r="A552" s="125"/>
      <c r="B552" s="105"/>
      <c r="C552" s="18" t="s">
        <v>6</v>
      </c>
      <c r="D552" s="34">
        <f>D559+D601+D720+D755+D776</f>
        <v>525</v>
      </c>
      <c r="E552" s="34">
        <f>E559+E601+E720+E755+E776</f>
        <v>525</v>
      </c>
      <c r="F552" s="34">
        <f>F559+F601+F720+F755+F776</f>
        <v>525</v>
      </c>
      <c r="G552" s="34">
        <f>G559+G601+G720+G755+G776</f>
        <v>304.5</v>
      </c>
      <c r="H552" s="34">
        <f>H559+H601+H720+H755+H776</f>
        <v>304.5</v>
      </c>
      <c r="I552" s="49">
        <f t="shared" si="61"/>
        <v>57.99999999999999</v>
      </c>
      <c r="J552" s="28">
        <f t="shared" si="62"/>
        <v>57.99999999999999</v>
      </c>
      <c r="K552" s="50">
        <f t="shared" si="63"/>
        <v>57.99999999999999</v>
      </c>
    </row>
    <row r="553" spans="1:11" ht="73.5" customHeight="1">
      <c r="A553" s="125"/>
      <c r="B553" s="105"/>
      <c r="C553" s="29" t="s">
        <v>189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49" t="e">
        <f t="shared" si="61"/>
        <v>#DIV/0!</v>
      </c>
      <c r="J553" s="28" t="e">
        <f t="shared" si="62"/>
        <v>#DIV/0!</v>
      </c>
      <c r="K553" s="50" t="e">
        <f t="shared" si="63"/>
        <v>#DIV/0!</v>
      </c>
    </row>
    <row r="554" spans="1:11" ht="66" customHeight="1">
      <c r="A554" s="125"/>
      <c r="B554" s="105"/>
      <c r="C554" s="18" t="s">
        <v>7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49" t="e">
        <f t="shared" si="61"/>
        <v>#DIV/0!</v>
      </c>
      <c r="J554" s="28" t="e">
        <f t="shared" si="62"/>
        <v>#DIV/0!</v>
      </c>
      <c r="K554" s="50" t="e">
        <f t="shared" si="63"/>
        <v>#DIV/0!</v>
      </c>
    </row>
    <row r="555" spans="1:11" ht="98.25" customHeight="1">
      <c r="A555" s="125"/>
      <c r="B555" s="105"/>
      <c r="C555" s="29" t="s">
        <v>190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49" t="e">
        <f t="shared" si="61"/>
        <v>#DIV/0!</v>
      </c>
      <c r="J555" s="28" t="e">
        <f t="shared" si="62"/>
        <v>#DIV/0!</v>
      </c>
      <c r="K555" s="50" t="e">
        <f t="shared" si="63"/>
        <v>#DIV/0!</v>
      </c>
    </row>
    <row r="556" spans="1:11" ht="37.5" customHeight="1">
      <c r="A556" s="125"/>
      <c r="B556" s="105"/>
      <c r="C556" s="18" t="s">
        <v>8</v>
      </c>
      <c r="D556" s="18">
        <f aca="true" t="shared" si="64" ref="D556:H557">D563+D605+D724+D759+D780</f>
        <v>350</v>
      </c>
      <c r="E556" s="18">
        <f t="shared" si="64"/>
        <v>0</v>
      </c>
      <c r="F556" s="18">
        <f t="shared" si="64"/>
        <v>0</v>
      </c>
      <c r="G556" s="18">
        <f t="shared" si="64"/>
        <v>176.5</v>
      </c>
      <c r="H556" s="18">
        <f t="shared" si="64"/>
        <v>176.5</v>
      </c>
      <c r="I556" s="49">
        <f t="shared" si="61"/>
        <v>50.42857142857143</v>
      </c>
      <c r="J556" s="28" t="e">
        <f t="shared" si="62"/>
        <v>#DIV/0!</v>
      </c>
      <c r="K556" s="50" t="e">
        <f t="shared" si="63"/>
        <v>#DIV/0!</v>
      </c>
    </row>
    <row r="557" spans="1:11" ht="56.25">
      <c r="A557" s="126"/>
      <c r="B557" s="106"/>
      <c r="C557" s="18" t="s">
        <v>9</v>
      </c>
      <c r="D557" s="18">
        <f t="shared" si="64"/>
        <v>8855</v>
      </c>
      <c r="E557" s="18">
        <f t="shared" si="64"/>
        <v>0</v>
      </c>
      <c r="F557" s="18">
        <f t="shared" si="64"/>
        <v>0</v>
      </c>
      <c r="G557" s="18">
        <f t="shared" si="64"/>
        <v>709</v>
      </c>
      <c r="H557" s="18">
        <f t="shared" si="64"/>
        <v>709</v>
      </c>
      <c r="I557" s="49">
        <f t="shared" si="61"/>
        <v>8.00677583286279</v>
      </c>
      <c r="J557" s="28" t="e">
        <f t="shared" si="62"/>
        <v>#DIV/0!</v>
      </c>
      <c r="K557" s="50" t="e">
        <f t="shared" si="63"/>
        <v>#DIV/0!</v>
      </c>
    </row>
    <row r="558" spans="1:11" ht="18.75" customHeight="1">
      <c r="A558" s="124" t="s">
        <v>101</v>
      </c>
      <c r="B558" s="104" t="s">
        <v>232</v>
      </c>
      <c r="C558" s="7" t="s">
        <v>5</v>
      </c>
      <c r="D558" s="7">
        <f>D559+D563+D564</f>
        <v>8530</v>
      </c>
      <c r="E558" s="7">
        <f>E559+E563+E564</f>
        <v>0</v>
      </c>
      <c r="F558" s="7">
        <f>F559+F563+F564</f>
        <v>0</v>
      </c>
      <c r="G558" s="7">
        <f>G559+G563+G564</f>
        <v>479</v>
      </c>
      <c r="H558" s="7">
        <f>H559+H563+H564</f>
        <v>479</v>
      </c>
      <c r="I558" s="49">
        <f t="shared" si="61"/>
        <v>5.6154747948417345</v>
      </c>
      <c r="J558" s="28" t="e">
        <f t="shared" si="62"/>
        <v>#DIV/0!</v>
      </c>
      <c r="K558" s="50" t="e">
        <f t="shared" si="63"/>
        <v>#DIV/0!</v>
      </c>
    </row>
    <row r="559" spans="1:11" ht="27.75" customHeight="1">
      <c r="A559" s="125"/>
      <c r="B559" s="105"/>
      <c r="C559" s="18" t="s">
        <v>6</v>
      </c>
      <c r="D559" s="18">
        <f>D566+D573+D580</f>
        <v>0</v>
      </c>
      <c r="E559" s="18">
        <f>E566+E573+E580</f>
        <v>0</v>
      </c>
      <c r="F559" s="18">
        <f>F566+F573+F580</f>
        <v>0</v>
      </c>
      <c r="G559" s="18">
        <f>G566+G573+G580</f>
        <v>0</v>
      </c>
      <c r="H559" s="18">
        <f>H566+H573+H580</f>
        <v>0</v>
      </c>
      <c r="I559" s="49" t="e">
        <f t="shared" si="61"/>
        <v>#DIV/0!</v>
      </c>
      <c r="J559" s="28" t="e">
        <f t="shared" si="62"/>
        <v>#DIV/0!</v>
      </c>
      <c r="K559" s="50" t="e">
        <f t="shared" si="63"/>
        <v>#DIV/0!</v>
      </c>
    </row>
    <row r="560" spans="1:11" ht="73.5" customHeight="1">
      <c r="A560" s="125"/>
      <c r="B560" s="105"/>
      <c r="C560" s="29" t="s">
        <v>189</v>
      </c>
      <c r="D560" s="18">
        <v>0</v>
      </c>
      <c r="E560" s="18">
        <v>0</v>
      </c>
      <c r="F560" s="18">
        <v>0</v>
      </c>
      <c r="G560" s="18">
        <v>0</v>
      </c>
      <c r="H560" s="18">
        <v>0</v>
      </c>
      <c r="I560" s="49" t="e">
        <f t="shared" si="61"/>
        <v>#DIV/0!</v>
      </c>
      <c r="J560" s="28" t="e">
        <f t="shared" si="62"/>
        <v>#DIV/0!</v>
      </c>
      <c r="K560" s="50" t="e">
        <f t="shared" si="63"/>
        <v>#DIV/0!</v>
      </c>
    </row>
    <row r="561" spans="1:11" ht="57.75" customHeight="1">
      <c r="A561" s="125"/>
      <c r="B561" s="105"/>
      <c r="C561" s="18" t="s">
        <v>7</v>
      </c>
      <c r="D561" s="18">
        <v>0</v>
      </c>
      <c r="E561" s="18">
        <v>0</v>
      </c>
      <c r="F561" s="18">
        <v>0</v>
      </c>
      <c r="G561" s="18">
        <v>0</v>
      </c>
      <c r="H561" s="18">
        <v>0</v>
      </c>
      <c r="I561" s="49" t="e">
        <f t="shared" si="61"/>
        <v>#DIV/0!</v>
      </c>
      <c r="J561" s="28" t="e">
        <f t="shared" si="62"/>
        <v>#DIV/0!</v>
      </c>
      <c r="K561" s="50" t="e">
        <f t="shared" si="63"/>
        <v>#DIV/0!</v>
      </c>
    </row>
    <row r="562" spans="1:11" ht="99.75" customHeight="1">
      <c r="A562" s="125"/>
      <c r="B562" s="105"/>
      <c r="C562" s="29" t="s">
        <v>190</v>
      </c>
      <c r="D562" s="18">
        <v>0</v>
      </c>
      <c r="E562" s="18">
        <v>0</v>
      </c>
      <c r="F562" s="18">
        <v>0</v>
      </c>
      <c r="G562" s="18">
        <v>0</v>
      </c>
      <c r="H562" s="18">
        <v>0</v>
      </c>
      <c r="I562" s="49" t="e">
        <f t="shared" si="61"/>
        <v>#DIV/0!</v>
      </c>
      <c r="J562" s="28" t="e">
        <f t="shared" si="62"/>
        <v>#DIV/0!</v>
      </c>
      <c r="K562" s="50" t="e">
        <f t="shared" si="63"/>
        <v>#DIV/0!</v>
      </c>
    </row>
    <row r="563" spans="1:11" ht="56.25">
      <c r="A563" s="125"/>
      <c r="B563" s="105"/>
      <c r="C563" s="18" t="s">
        <v>8</v>
      </c>
      <c r="D563" s="18">
        <f>D591</f>
        <v>100</v>
      </c>
      <c r="E563" s="18">
        <f>E591</f>
        <v>0</v>
      </c>
      <c r="F563" s="18">
        <f>F591</f>
        <v>0</v>
      </c>
      <c r="G563" s="18">
        <f>G591</f>
        <v>0</v>
      </c>
      <c r="H563" s="18">
        <f>H591</f>
        <v>0</v>
      </c>
      <c r="I563" s="49">
        <f t="shared" si="61"/>
        <v>0</v>
      </c>
      <c r="J563" s="28" t="e">
        <f t="shared" si="62"/>
        <v>#DIV/0!</v>
      </c>
      <c r="K563" s="50" t="e">
        <f t="shared" si="63"/>
        <v>#DIV/0!</v>
      </c>
    </row>
    <row r="564" spans="1:11" ht="63.75" customHeight="1">
      <c r="A564" s="126"/>
      <c r="B564" s="106"/>
      <c r="C564" s="18" t="s">
        <v>9</v>
      </c>
      <c r="D564" s="18">
        <f>D599</f>
        <v>8430</v>
      </c>
      <c r="E564" s="18">
        <f>E599</f>
        <v>0</v>
      </c>
      <c r="F564" s="18">
        <f>F599</f>
        <v>0</v>
      </c>
      <c r="G564" s="18">
        <f>G599</f>
        <v>479</v>
      </c>
      <c r="H564" s="18">
        <f>H599</f>
        <v>479</v>
      </c>
      <c r="I564" s="49">
        <f t="shared" si="61"/>
        <v>5.68208778173191</v>
      </c>
      <c r="J564" s="28" t="e">
        <f t="shared" si="62"/>
        <v>#DIV/0!</v>
      </c>
      <c r="K564" s="50" t="e">
        <f t="shared" si="63"/>
        <v>#DIV/0!</v>
      </c>
    </row>
    <row r="565" spans="1:11" ht="18.75" customHeight="1">
      <c r="A565" s="107" t="s">
        <v>103</v>
      </c>
      <c r="B565" s="104" t="s">
        <v>11</v>
      </c>
      <c r="C565" s="7" t="s">
        <v>5</v>
      </c>
      <c r="D565" s="7">
        <f>D566+D570+D571</f>
        <v>0</v>
      </c>
      <c r="E565" s="7">
        <f>E566+E570+E571</f>
        <v>0</v>
      </c>
      <c r="F565" s="7">
        <f>F566+F570+F571</f>
        <v>0</v>
      </c>
      <c r="G565" s="7">
        <f>G566+G570+G571</f>
        <v>0</v>
      </c>
      <c r="H565" s="7">
        <f>H566+H570+H571</f>
        <v>0</v>
      </c>
      <c r="I565" s="49" t="e">
        <f t="shared" si="61"/>
        <v>#DIV/0!</v>
      </c>
      <c r="J565" s="28" t="e">
        <f t="shared" si="62"/>
        <v>#DIV/0!</v>
      </c>
      <c r="K565" s="50" t="e">
        <f t="shared" si="63"/>
        <v>#DIV/0!</v>
      </c>
    </row>
    <row r="566" spans="1:11" ht="36" customHeight="1">
      <c r="A566" s="108"/>
      <c r="B566" s="105"/>
      <c r="C566" s="18" t="s">
        <v>6</v>
      </c>
      <c r="D566" s="18">
        <v>0</v>
      </c>
      <c r="E566" s="18">
        <v>0</v>
      </c>
      <c r="F566" s="18">
        <v>0</v>
      </c>
      <c r="G566" s="18">
        <v>0</v>
      </c>
      <c r="H566" s="18">
        <v>0</v>
      </c>
      <c r="I566" s="49" t="e">
        <f t="shared" si="61"/>
        <v>#DIV/0!</v>
      </c>
      <c r="J566" s="28" t="e">
        <f t="shared" si="62"/>
        <v>#DIV/0!</v>
      </c>
      <c r="K566" s="50" t="e">
        <f t="shared" si="63"/>
        <v>#DIV/0!</v>
      </c>
    </row>
    <row r="567" spans="1:11" ht="74.25" customHeight="1">
      <c r="A567" s="108"/>
      <c r="B567" s="105"/>
      <c r="C567" s="29" t="s">
        <v>189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49" t="e">
        <f t="shared" si="61"/>
        <v>#DIV/0!</v>
      </c>
      <c r="J567" s="28" t="e">
        <f t="shared" si="62"/>
        <v>#DIV/0!</v>
      </c>
      <c r="K567" s="50" t="e">
        <f t="shared" si="63"/>
        <v>#DIV/0!</v>
      </c>
    </row>
    <row r="568" spans="1:11" ht="65.25" customHeight="1">
      <c r="A568" s="108"/>
      <c r="B568" s="105"/>
      <c r="C568" s="18" t="s">
        <v>7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49" t="e">
        <f t="shared" si="61"/>
        <v>#DIV/0!</v>
      </c>
      <c r="J568" s="28" t="e">
        <f t="shared" si="62"/>
        <v>#DIV/0!</v>
      </c>
      <c r="K568" s="50" t="e">
        <f t="shared" si="63"/>
        <v>#DIV/0!</v>
      </c>
    </row>
    <row r="569" spans="1:11" ht="96" customHeight="1">
      <c r="A569" s="108"/>
      <c r="B569" s="105"/>
      <c r="C569" s="29" t="s">
        <v>190</v>
      </c>
      <c r="D569" s="18">
        <v>0</v>
      </c>
      <c r="E569" s="18">
        <v>0</v>
      </c>
      <c r="F569" s="18">
        <v>0</v>
      </c>
      <c r="G569" s="18">
        <v>0</v>
      </c>
      <c r="H569" s="18">
        <v>0</v>
      </c>
      <c r="I569" s="49" t="e">
        <f t="shared" si="61"/>
        <v>#DIV/0!</v>
      </c>
      <c r="J569" s="28" t="e">
        <f t="shared" si="62"/>
        <v>#DIV/0!</v>
      </c>
      <c r="K569" s="50" t="e">
        <f t="shared" si="63"/>
        <v>#DIV/0!</v>
      </c>
    </row>
    <row r="570" spans="1:11" ht="56.25">
      <c r="A570" s="108"/>
      <c r="B570" s="105"/>
      <c r="C570" s="18" t="s">
        <v>8</v>
      </c>
      <c r="D570" s="18">
        <v>0</v>
      </c>
      <c r="E570" s="18">
        <v>0</v>
      </c>
      <c r="F570" s="18">
        <v>0</v>
      </c>
      <c r="G570" s="18">
        <v>0</v>
      </c>
      <c r="H570" s="18">
        <v>0</v>
      </c>
      <c r="I570" s="49" t="e">
        <f t="shared" si="61"/>
        <v>#DIV/0!</v>
      </c>
      <c r="J570" s="28" t="e">
        <f t="shared" si="62"/>
        <v>#DIV/0!</v>
      </c>
      <c r="K570" s="50" t="e">
        <f t="shared" si="63"/>
        <v>#DIV/0!</v>
      </c>
    </row>
    <row r="571" spans="1:11" ht="56.25">
      <c r="A571" s="109"/>
      <c r="B571" s="106"/>
      <c r="C571" s="18" t="s">
        <v>9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49" t="e">
        <f t="shared" si="61"/>
        <v>#DIV/0!</v>
      </c>
      <c r="J571" s="28" t="e">
        <f t="shared" si="62"/>
        <v>#DIV/0!</v>
      </c>
      <c r="K571" s="50" t="e">
        <f t="shared" si="63"/>
        <v>#DIV/0!</v>
      </c>
    </row>
    <row r="572" spans="1:11" ht="18.75" customHeight="1">
      <c r="A572" s="107" t="s">
        <v>105</v>
      </c>
      <c r="B572" s="104" t="s">
        <v>11</v>
      </c>
      <c r="C572" s="18" t="s">
        <v>5</v>
      </c>
      <c r="D572" s="18">
        <f>D573+D577+D578</f>
        <v>0</v>
      </c>
      <c r="E572" s="18">
        <f>E573+E577+E578</f>
        <v>0</v>
      </c>
      <c r="F572" s="18">
        <f>F573+F577+F578</f>
        <v>0</v>
      </c>
      <c r="G572" s="18">
        <f>G573+G577+G578</f>
        <v>0</v>
      </c>
      <c r="H572" s="18">
        <f>H573+H577+H578</f>
        <v>0</v>
      </c>
      <c r="I572" s="49" t="e">
        <f t="shared" si="61"/>
        <v>#DIV/0!</v>
      </c>
      <c r="J572" s="28" t="e">
        <f t="shared" si="62"/>
        <v>#DIV/0!</v>
      </c>
      <c r="K572" s="50" t="e">
        <f t="shared" si="63"/>
        <v>#DIV/0!</v>
      </c>
    </row>
    <row r="573" spans="1:11" ht="32.25" customHeight="1">
      <c r="A573" s="108"/>
      <c r="B573" s="105"/>
      <c r="C573" s="18" t="s">
        <v>6</v>
      </c>
      <c r="D573" s="18">
        <v>0</v>
      </c>
      <c r="E573" s="18">
        <v>0</v>
      </c>
      <c r="F573" s="18">
        <v>0</v>
      </c>
      <c r="G573" s="18">
        <v>0</v>
      </c>
      <c r="H573" s="18">
        <v>0</v>
      </c>
      <c r="I573" s="49" t="e">
        <f t="shared" si="61"/>
        <v>#DIV/0!</v>
      </c>
      <c r="J573" s="28" t="e">
        <f t="shared" si="62"/>
        <v>#DIV/0!</v>
      </c>
      <c r="K573" s="50" t="e">
        <f t="shared" si="63"/>
        <v>#DIV/0!</v>
      </c>
    </row>
    <row r="574" spans="1:11" ht="72.75" customHeight="1">
      <c r="A574" s="108"/>
      <c r="B574" s="105"/>
      <c r="C574" s="29" t="s">
        <v>189</v>
      </c>
      <c r="D574" s="18">
        <v>0</v>
      </c>
      <c r="E574" s="18">
        <v>0</v>
      </c>
      <c r="F574" s="18">
        <v>0</v>
      </c>
      <c r="G574" s="18">
        <v>0</v>
      </c>
      <c r="H574" s="18">
        <v>0</v>
      </c>
      <c r="I574" s="49" t="e">
        <f t="shared" si="61"/>
        <v>#DIV/0!</v>
      </c>
      <c r="J574" s="28" t="e">
        <f t="shared" si="62"/>
        <v>#DIV/0!</v>
      </c>
      <c r="K574" s="50" t="e">
        <f t="shared" si="63"/>
        <v>#DIV/0!</v>
      </c>
    </row>
    <row r="575" spans="1:11" ht="58.5" customHeight="1">
      <c r="A575" s="108"/>
      <c r="B575" s="105"/>
      <c r="C575" s="18" t="s">
        <v>7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49" t="e">
        <f t="shared" si="61"/>
        <v>#DIV/0!</v>
      </c>
      <c r="J575" s="28" t="e">
        <f t="shared" si="62"/>
        <v>#DIV/0!</v>
      </c>
      <c r="K575" s="50" t="e">
        <f t="shared" si="63"/>
        <v>#DIV/0!</v>
      </c>
    </row>
    <row r="576" spans="1:11" ht="97.5" customHeight="1">
      <c r="A576" s="108"/>
      <c r="B576" s="105"/>
      <c r="C576" s="29" t="s">
        <v>190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49" t="e">
        <f t="shared" si="61"/>
        <v>#DIV/0!</v>
      </c>
      <c r="J576" s="28" t="e">
        <f t="shared" si="62"/>
        <v>#DIV/0!</v>
      </c>
      <c r="K576" s="50" t="e">
        <f t="shared" si="63"/>
        <v>#DIV/0!</v>
      </c>
    </row>
    <row r="577" spans="1:11" ht="45.75" customHeight="1">
      <c r="A577" s="108"/>
      <c r="B577" s="105"/>
      <c r="C577" s="18" t="s">
        <v>8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49" t="e">
        <f aca="true" t="shared" si="65" ref="I577:I640">H577/D577*100</f>
        <v>#DIV/0!</v>
      </c>
      <c r="J577" s="28" t="e">
        <f t="shared" si="62"/>
        <v>#DIV/0!</v>
      </c>
      <c r="K577" s="50" t="e">
        <f t="shared" si="63"/>
        <v>#DIV/0!</v>
      </c>
    </row>
    <row r="578" spans="1:11" ht="56.25">
      <c r="A578" s="109"/>
      <c r="B578" s="106"/>
      <c r="C578" s="18" t="s">
        <v>9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49" t="e">
        <f t="shared" si="65"/>
        <v>#DIV/0!</v>
      </c>
      <c r="J578" s="28" t="e">
        <f t="shared" si="62"/>
        <v>#DIV/0!</v>
      </c>
      <c r="K578" s="50" t="e">
        <f t="shared" si="63"/>
        <v>#DIV/0!</v>
      </c>
    </row>
    <row r="579" spans="1:11" ht="18.75" customHeight="1">
      <c r="A579" s="95" t="s">
        <v>171</v>
      </c>
      <c r="B579" s="104" t="s">
        <v>11</v>
      </c>
      <c r="C579" s="18" t="s">
        <v>5</v>
      </c>
      <c r="D579" s="18">
        <f>D580+D584+D585</f>
        <v>0</v>
      </c>
      <c r="E579" s="18">
        <f>E580+E584+E585</f>
        <v>0</v>
      </c>
      <c r="F579" s="18">
        <f>F580+F584+F585</f>
        <v>0</v>
      </c>
      <c r="G579" s="18">
        <f>G580+G584+G585</f>
        <v>0</v>
      </c>
      <c r="H579" s="18">
        <f>H580+H584+H585</f>
        <v>0</v>
      </c>
      <c r="I579" s="49" t="e">
        <f t="shared" si="65"/>
        <v>#DIV/0!</v>
      </c>
      <c r="J579" s="28" t="e">
        <f t="shared" si="62"/>
        <v>#DIV/0!</v>
      </c>
      <c r="K579" s="50" t="e">
        <f t="shared" si="63"/>
        <v>#DIV/0!</v>
      </c>
    </row>
    <row r="580" spans="1:11" ht="33" customHeight="1">
      <c r="A580" s="96"/>
      <c r="B580" s="105"/>
      <c r="C580" s="18" t="s">
        <v>6</v>
      </c>
      <c r="D580" s="18">
        <v>0</v>
      </c>
      <c r="E580" s="18">
        <v>0</v>
      </c>
      <c r="F580" s="18">
        <v>0</v>
      </c>
      <c r="G580" s="18">
        <v>0</v>
      </c>
      <c r="H580" s="18">
        <v>0</v>
      </c>
      <c r="I580" s="49" t="e">
        <f t="shared" si="65"/>
        <v>#DIV/0!</v>
      </c>
      <c r="J580" s="28" t="e">
        <f t="shared" si="62"/>
        <v>#DIV/0!</v>
      </c>
      <c r="K580" s="50" t="e">
        <f t="shared" si="63"/>
        <v>#DIV/0!</v>
      </c>
    </row>
    <row r="581" spans="1:11" ht="79.5" customHeight="1">
      <c r="A581" s="96"/>
      <c r="B581" s="105"/>
      <c r="C581" s="29" t="s">
        <v>189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49" t="e">
        <f t="shared" si="65"/>
        <v>#DIV/0!</v>
      </c>
      <c r="J581" s="28" t="e">
        <f t="shared" si="62"/>
        <v>#DIV/0!</v>
      </c>
      <c r="K581" s="50" t="e">
        <f t="shared" si="63"/>
        <v>#DIV/0!</v>
      </c>
    </row>
    <row r="582" spans="1:11" ht="70.5" customHeight="1">
      <c r="A582" s="96"/>
      <c r="B582" s="105"/>
      <c r="C582" s="18" t="s">
        <v>7</v>
      </c>
      <c r="D582" s="18">
        <v>0</v>
      </c>
      <c r="E582" s="18">
        <v>0</v>
      </c>
      <c r="F582" s="18">
        <v>0</v>
      </c>
      <c r="G582" s="18">
        <v>0</v>
      </c>
      <c r="H582" s="18">
        <v>0</v>
      </c>
      <c r="I582" s="49" t="e">
        <f t="shared" si="65"/>
        <v>#DIV/0!</v>
      </c>
      <c r="J582" s="28" t="e">
        <f t="shared" si="62"/>
        <v>#DIV/0!</v>
      </c>
      <c r="K582" s="50" t="e">
        <f t="shared" si="63"/>
        <v>#DIV/0!</v>
      </c>
    </row>
    <row r="583" spans="1:11" ht="94.5" customHeight="1">
      <c r="A583" s="96"/>
      <c r="B583" s="105"/>
      <c r="C583" s="29" t="s">
        <v>190</v>
      </c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49" t="e">
        <f t="shared" si="65"/>
        <v>#DIV/0!</v>
      </c>
      <c r="J583" s="28" t="e">
        <f t="shared" si="62"/>
        <v>#DIV/0!</v>
      </c>
      <c r="K583" s="50" t="e">
        <f t="shared" si="63"/>
        <v>#DIV/0!</v>
      </c>
    </row>
    <row r="584" spans="1:11" ht="56.25">
      <c r="A584" s="96"/>
      <c r="B584" s="105"/>
      <c r="C584" s="18" t="s">
        <v>8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49" t="e">
        <f t="shared" si="65"/>
        <v>#DIV/0!</v>
      </c>
      <c r="J584" s="28" t="e">
        <f t="shared" si="62"/>
        <v>#DIV/0!</v>
      </c>
      <c r="K584" s="50" t="e">
        <f t="shared" si="63"/>
        <v>#DIV/0!</v>
      </c>
    </row>
    <row r="585" spans="1:11" ht="68.25" customHeight="1">
      <c r="A585" s="96"/>
      <c r="B585" s="106"/>
      <c r="C585" s="18" t="s">
        <v>9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49" t="e">
        <f t="shared" si="65"/>
        <v>#DIV/0!</v>
      </c>
      <c r="J585" s="28" t="e">
        <f t="shared" si="62"/>
        <v>#DIV/0!</v>
      </c>
      <c r="K585" s="50" t="e">
        <f t="shared" si="63"/>
        <v>#DIV/0!</v>
      </c>
    </row>
    <row r="586" spans="1:11" ht="42.75" customHeight="1">
      <c r="A586" s="96"/>
      <c r="B586" s="104" t="s">
        <v>230</v>
      </c>
      <c r="C586" s="18" t="s">
        <v>5</v>
      </c>
      <c r="D586" s="18">
        <f>D587+D591+D592</f>
        <v>100</v>
      </c>
      <c r="E586" s="18">
        <f>E587+E591+E592</f>
        <v>0</v>
      </c>
      <c r="F586" s="18">
        <f>F587+F591+F592</f>
        <v>0</v>
      </c>
      <c r="G586" s="18">
        <f>G587+G591+G592</f>
        <v>0</v>
      </c>
      <c r="H586" s="18">
        <f>H587+H591+H592</f>
        <v>0</v>
      </c>
      <c r="I586" s="49">
        <f t="shared" si="65"/>
        <v>0</v>
      </c>
      <c r="J586" s="28" t="e">
        <f t="shared" si="62"/>
        <v>#DIV/0!</v>
      </c>
      <c r="K586" s="50" t="e">
        <f t="shared" si="63"/>
        <v>#DIV/0!</v>
      </c>
    </row>
    <row r="587" spans="1:11" ht="34.5" customHeight="1">
      <c r="A587" s="96"/>
      <c r="B587" s="105"/>
      <c r="C587" s="18" t="s">
        <v>6</v>
      </c>
      <c r="D587" s="18">
        <v>0</v>
      </c>
      <c r="E587" s="18">
        <v>0</v>
      </c>
      <c r="F587" s="18">
        <v>0</v>
      </c>
      <c r="G587" s="18">
        <v>0</v>
      </c>
      <c r="H587" s="18">
        <v>0</v>
      </c>
      <c r="I587" s="49" t="e">
        <f t="shared" si="65"/>
        <v>#DIV/0!</v>
      </c>
      <c r="J587" s="28" t="e">
        <f t="shared" si="62"/>
        <v>#DIV/0!</v>
      </c>
      <c r="K587" s="50" t="e">
        <f t="shared" si="63"/>
        <v>#DIV/0!</v>
      </c>
    </row>
    <row r="588" spans="1:11" ht="68.25" customHeight="1">
      <c r="A588" s="96"/>
      <c r="B588" s="105"/>
      <c r="C588" s="29" t="s">
        <v>189</v>
      </c>
      <c r="D588" s="18">
        <v>0</v>
      </c>
      <c r="E588" s="18">
        <v>0</v>
      </c>
      <c r="F588" s="18">
        <v>0</v>
      </c>
      <c r="G588" s="18">
        <v>0</v>
      </c>
      <c r="H588" s="18">
        <v>0</v>
      </c>
      <c r="I588" s="49" t="e">
        <f t="shared" si="65"/>
        <v>#DIV/0!</v>
      </c>
      <c r="J588" s="28" t="e">
        <f t="shared" si="62"/>
        <v>#DIV/0!</v>
      </c>
      <c r="K588" s="50" t="e">
        <f t="shared" si="63"/>
        <v>#DIV/0!</v>
      </c>
    </row>
    <row r="589" spans="1:11" ht="68.25" customHeight="1">
      <c r="A589" s="96"/>
      <c r="B589" s="105"/>
      <c r="C589" s="18" t="s">
        <v>7</v>
      </c>
      <c r="D589" s="18">
        <v>0</v>
      </c>
      <c r="E589" s="18">
        <v>0</v>
      </c>
      <c r="F589" s="18">
        <v>0</v>
      </c>
      <c r="G589" s="18">
        <v>0</v>
      </c>
      <c r="H589" s="18">
        <v>0</v>
      </c>
      <c r="I589" s="49" t="e">
        <f t="shared" si="65"/>
        <v>#DIV/0!</v>
      </c>
      <c r="J589" s="28" t="e">
        <f t="shared" si="62"/>
        <v>#DIV/0!</v>
      </c>
      <c r="K589" s="50" t="e">
        <f t="shared" si="63"/>
        <v>#DIV/0!</v>
      </c>
    </row>
    <row r="590" spans="1:11" ht="68.25" customHeight="1">
      <c r="A590" s="96"/>
      <c r="B590" s="105"/>
      <c r="C590" s="29" t="s">
        <v>190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49" t="e">
        <f t="shared" si="65"/>
        <v>#DIV/0!</v>
      </c>
      <c r="J590" s="28" t="e">
        <f t="shared" si="62"/>
        <v>#DIV/0!</v>
      </c>
      <c r="K590" s="50" t="e">
        <f t="shared" si="63"/>
        <v>#DIV/0!</v>
      </c>
    </row>
    <row r="591" spans="1:11" ht="68.25" customHeight="1">
      <c r="A591" s="96"/>
      <c r="B591" s="105"/>
      <c r="C591" s="18" t="s">
        <v>8</v>
      </c>
      <c r="D591" s="18">
        <v>100</v>
      </c>
      <c r="E591" s="18">
        <v>0</v>
      </c>
      <c r="F591" s="18">
        <v>0</v>
      </c>
      <c r="G591" s="18">
        <v>0</v>
      </c>
      <c r="H591" s="18">
        <v>0</v>
      </c>
      <c r="I591" s="49">
        <f t="shared" si="65"/>
        <v>0</v>
      </c>
      <c r="J591" s="28" t="e">
        <f aca="true" t="shared" si="66" ref="J591:J654">H591/E591*100</f>
        <v>#DIV/0!</v>
      </c>
      <c r="K591" s="50" t="e">
        <f t="shared" si="63"/>
        <v>#DIV/0!</v>
      </c>
    </row>
    <row r="592" spans="1:11" ht="68.25" customHeight="1">
      <c r="A592" s="96"/>
      <c r="B592" s="106"/>
      <c r="C592" s="18" t="s">
        <v>9</v>
      </c>
      <c r="D592" s="18">
        <v>0</v>
      </c>
      <c r="E592" s="18">
        <v>0</v>
      </c>
      <c r="F592" s="18">
        <v>0</v>
      </c>
      <c r="G592" s="18">
        <v>0</v>
      </c>
      <c r="H592" s="18">
        <v>0</v>
      </c>
      <c r="I592" s="49" t="e">
        <f t="shared" si="65"/>
        <v>#DIV/0!</v>
      </c>
      <c r="J592" s="28" t="e">
        <f t="shared" si="66"/>
        <v>#DIV/0!</v>
      </c>
      <c r="K592" s="50" t="e">
        <f t="shared" si="63"/>
        <v>#DIV/0!</v>
      </c>
    </row>
    <row r="593" spans="1:11" ht="68.25" customHeight="1">
      <c r="A593" s="96"/>
      <c r="B593" s="104" t="s">
        <v>231</v>
      </c>
      <c r="C593" s="18" t="s">
        <v>5</v>
      </c>
      <c r="D593" s="18">
        <f>D594+D598+D599</f>
        <v>8430</v>
      </c>
      <c r="E593" s="18">
        <f>E594+E598+E599</f>
        <v>0</v>
      </c>
      <c r="F593" s="18">
        <f>F594+F598+F599</f>
        <v>0</v>
      </c>
      <c r="G593" s="18">
        <f>G594+G598+G599</f>
        <v>479</v>
      </c>
      <c r="H593" s="18">
        <f>H594+H598+H599</f>
        <v>479</v>
      </c>
      <c r="I593" s="49">
        <f t="shared" si="65"/>
        <v>5.68208778173191</v>
      </c>
      <c r="J593" s="28" t="e">
        <f t="shared" si="66"/>
        <v>#DIV/0!</v>
      </c>
      <c r="K593" s="50" t="e">
        <f t="shared" si="63"/>
        <v>#DIV/0!</v>
      </c>
    </row>
    <row r="594" spans="1:11" ht="68.25" customHeight="1">
      <c r="A594" s="96"/>
      <c r="B594" s="105"/>
      <c r="C594" s="18" t="s">
        <v>6</v>
      </c>
      <c r="D594" s="18">
        <v>0</v>
      </c>
      <c r="E594" s="18">
        <v>0</v>
      </c>
      <c r="F594" s="18">
        <v>0</v>
      </c>
      <c r="G594" s="18">
        <v>0</v>
      </c>
      <c r="H594" s="18">
        <v>0</v>
      </c>
      <c r="I594" s="49" t="e">
        <f t="shared" si="65"/>
        <v>#DIV/0!</v>
      </c>
      <c r="J594" s="28" t="e">
        <f t="shared" si="66"/>
        <v>#DIV/0!</v>
      </c>
      <c r="K594" s="50" t="e">
        <f t="shared" si="63"/>
        <v>#DIV/0!</v>
      </c>
    </row>
    <row r="595" spans="1:11" ht="68.25" customHeight="1">
      <c r="A595" s="96"/>
      <c r="B595" s="105"/>
      <c r="C595" s="29" t="s">
        <v>189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49" t="e">
        <f t="shared" si="65"/>
        <v>#DIV/0!</v>
      </c>
      <c r="J595" s="28" t="e">
        <f t="shared" si="66"/>
        <v>#DIV/0!</v>
      </c>
      <c r="K595" s="50" t="e">
        <f t="shared" si="63"/>
        <v>#DIV/0!</v>
      </c>
    </row>
    <row r="596" spans="1:11" ht="68.25" customHeight="1">
      <c r="A596" s="96"/>
      <c r="B596" s="105"/>
      <c r="C596" s="18" t="s">
        <v>7</v>
      </c>
      <c r="D596" s="18">
        <v>0</v>
      </c>
      <c r="E596" s="18">
        <v>0</v>
      </c>
      <c r="F596" s="18">
        <v>0</v>
      </c>
      <c r="G596" s="18">
        <v>0</v>
      </c>
      <c r="H596" s="18">
        <v>0</v>
      </c>
      <c r="I596" s="49" t="e">
        <f t="shared" si="65"/>
        <v>#DIV/0!</v>
      </c>
      <c r="J596" s="28" t="e">
        <f t="shared" si="66"/>
        <v>#DIV/0!</v>
      </c>
      <c r="K596" s="50" t="e">
        <f t="shared" si="63"/>
        <v>#DIV/0!</v>
      </c>
    </row>
    <row r="597" spans="1:11" ht="68.25" customHeight="1">
      <c r="A597" s="96"/>
      <c r="B597" s="105"/>
      <c r="C597" s="29" t="s">
        <v>190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49" t="e">
        <f t="shared" si="65"/>
        <v>#DIV/0!</v>
      </c>
      <c r="J597" s="28" t="e">
        <f t="shared" si="66"/>
        <v>#DIV/0!</v>
      </c>
      <c r="K597" s="50" t="e">
        <f t="shared" si="63"/>
        <v>#DIV/0!</v>
      </c>
    </row>
    <row r="598" spans="1:11" ht="68.25" customHeight="1">
      <c r="A598" s="96"/>
      <c r="B598" s="105"/>
      <c r="C598" s="18" t="s">
        <v>8</v>
      </c>
      <c r="D598" s="18">
        <v>0</v>
      </c>
      <c r="E598" s="18">
        <v>0</v>
      </c>
      <c r="F598" s="18">
        <v>0</v>
      </c>
      <c r="G598" s="18">
        <v>0</v>
      </c>
      <c r="H598" s="18">
        <v>0</v>
      </c>
      <c r="I598" s="49" t="e">
        <f t="shared" si="65"/>
        <v>#DIV/0!</v>
      </c>
      <c r="J598" s="28" t="e">
        <f t="shared" si="66"/>
        <v>#DIV/0!</v>
      </c>
      <c r="K598" s="50" t="e">
        <f t="shared" si="63"/>
        <v>#DIV/0!</v>
      </c>
    </row>
    <row r="599" spans="1:11" ht="68.25" customHeight="1">
      <c r="A599" s="97"/>
      <c r="B599" s="106"/>
      <c r="C599" s="18" t="s">
        <v>9</v>
      </c>
      <c r="D599" s="18">
        <v>8430</v>
      </c>
      <c r="E599" s="18">
        <v>0</v>
      </c>
      <c r="F599" s="18">
        <v>0</v>
      </c>
      <c r="G599" s="18">
        <v>479</v>
      </c>
      <c r="H599" s="18">
        <v>479</v>
      </c>
      <c r="I599" s="49">
        <f t="shared" si="65"/>
        <v>5.68208778173191</v>
      </c>
      <c r="J599" s="28" t="e">
        <f t="shared" si="66"/>
        <v>#DIV/0!</v>
      </c>
      <c r="K599" s="50" t="e">
        <f t="shared" si="63"/>
        <v>#DIV/0!</v>
      </c>
    </row>
    <row r="600" spans="1:11" ht="18.75" customHeight="1">
      <c r="A600" s="124" t="s">
        <v>107</v>
      </c>
      <c r="B600" s="104" t="s">
        <v>232</v>
      </c>
      <c r="C600" s="7" t="s">
        <v>5</v>
      </c>
      <c r="D600" s="7">
        <f>D601+D605+D606</f>
        <v>850</v>
      </c>
      <c r="E600" s="7">
        <f>E601+E605+E606</f>
        <v>525</v>
      </c>
      <c r="F600" s="7">
        <f>F601+F605+F606</f>
        <v>525</v>
      </c>
      <c r="G600" s="7">
        <f>G601+G605+G606</f>
        <v>434.5</v>
      </c>
      <c r="H600" s="7">
        <f>H601+H605+H606</f>
        <v>434.5</v>
      </c>
      <c r="I600" s="49">
        <f t="shared" si="65"/>
        <v>51.117647058823536</v>
      </c>
      <c r="J600" s="28">
        <f t="shared" si="66"/>
        <v>82.76190476190476</v>
      </c>
      <c r="K600" s="50">
        <f t="shared" si="63"/>
        <v>82.76190476190476</v>
      </c>
    </row>
    <row r="601" spans="1:11" ht="30" customHeight="1">
      <c r="A601" s="125"/>
      <c r="B601" s="105"/>
      <c r="C601" s="18" t="s">
        <v>6</v>
      </c>
      <c r="D601" s="18">
        <f>D608+D629+D650+D671+D678+D699</f>
        <v>525</v>
      </c>
      <c r="E601" s="18">
        <f>E608+E629+E650+E671+E678+E699</f>
        <v>525</v>
      </c>
      <c r="F601" s="18">
        <f>F608+F629+F650+F671+F678+F699</f>
        <v>525</v>
      </c>
      <c r="G601" s="18">
        <f>G608+G629+G650+G671+G678+G699</f>
        <v>304.5</v>
      </c>
      <c r="H601" s="18">
        <f>H608+H629+H650+H671+H678+H699</f>
        <v>304.5</v>
      </c>
      <c r="I601" s="49">
        <f t="shared" si="65"/>
        <v>57.99999999999999</v>
      </c>
      <c r="J601" s="28">
        <f t="shared" si="66"/>
        <v>57.99999999999999</v>
      </c>
      <c r="K601" s="50">
        <f t="shared" si="63"/>
        <v>57.99999999999999</v>
      </c>
    </row>
    <row r="602" spans="1:11" ht="80.25" customHeight="1">
      <c r="A602" s="125"/>
      <c r="B602" s="105"/>
      <c r="C602" s="29" t="s">
        <v>189</v>
      </c>
      <c r="D602" s="18">
        <v>0</v>
      </c>
      <c r="E602" s="18">
        <v>0</v>
      </c>
      <c r="F602" s="18">
        <v>0</v>
      </c>
      <c r="G602" s="18">
        <v>0</v>
      </c>
      <c r="H602" s="18">
        <v>0</v>
      </c>
      <c r="I602" s="49" t="e">
        <f t="shared" si="65"/>
        <v>#DIV/0!</v>
      </c>
      <c r="J602" s="28" t="e">
        <f t="shared" si="66"/>
        <v>#DIV/0!</v>
      </c>
      <c r="K602" s="50" t="e">
        <f t="shared" si="63"/>
        <v>#DIV/0!</v>
      </c>
    </row>
    <row r="603" spans="1:11" ht="69.75" customHeight="1">
      <c r="A603" s="125"/>
      <c r="B603" s="105"/>
      <c r="C603" s="18" t="s">
        <v>7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49" t="e">
        <f t="shared" si="65"/>
        <v>#DIV/0!</v>
      </c>
      <c r="J603" s="28" t="e">
        <f t="shared" si="66"/>
        <v>#DIV/0!</v>
      </c>
      <c r="K603" s="50" t="e">
        <f t="shared" si="63"/>
        <v>#DIV/0!</v>
      </c>
    </row>
    <row r="604" spans="1:11" ht="95.25" customHeight="1">
      <c r="A604" s="125"/>
      <c r="B604" s="105"/>
      <c r="C604" s="29" t="s">
        <v>190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49" t="e">
        <f t="shared" si="65"/>
        <v>#DIV/0!</v>
      </c>
      <c r="J604" s="28" t="e">
        <f t="shared" si="66"/>
        <v>#DIV/0!</v>
      </c>
      <c r="K604" s="50" t="e">
        <f t="shared" si="63"/>
        <v>#DIV/0!</v>
      </c>
    </row>
    <row r="605" spans="1:11" ht="45.75" customHeight="1">
      <c r="A605" s="125"/>
      <c r="B605" s="105"/>
      <c r="C605" s="18" t="s">
        <v>8</v>
      </c>
      <c r="D605" s="18">
        <f>D619+D640+D661+D689+D710</f>
        <v>0</v>
      </c>
      <c r="E605" s="18">
        <v>0</v>
      </c>
      <c r="F605" s="18">
        <f>F612+F633+F654+F682+F703</f>
        <v>0</v>
      </c>
      <c r="G605" s="18">
        <v>0</v>
      </c>
      <c r="H605" s="18">
        <f>H612+H633+H654+H682+H703</f>
        <v>0</v>
      </c>
      <c r="I605" s="49" t="e">
        <f t="shared" si="65"/>
        <v>#DIV/0!</v>
      </c>
      <c r="J605" s="28" t="e">
        <f t="shared" si="66"/>
        <v>#DIV/0!</v>
      </c>
      <c r="K605" s="50" t="e">
        <f t="shared" si="63"/>
        <v>#DIV/0!</v>
      </c>
    </row>
    <row r="606" spans="1:11" ht="66" customHeight="1">
      <c r="A606" s="126"/>
      <c r="B606" s="106"/>
      <c r="C606" s="18" t="s">
        <v>9</v>
      </c>
      <c r="D606" s="18">
        <f>D627+D648+D669+D697+D718</f>
        <v>325</v>
      </c>
      <c r="E606" s="18">
        <f>E627+E648+E669+E697+E718</f>
        <v>0</v>
      </c>
      <c r="F606" s="18">
        <f>F627+F648+F669+F697+F718</f>
        <v>0</v>
      </c>
      <c r="G606" s="18">
        <f>G627+G648+G669+G697+G718</f>
        <v>130</v>
      </c>
      <c r="H606" s="18">
        <f>H627+H648+H669+H697+H718</f>
        <v>130</v>
      </c>
      <c r="I606" s="49">
        <f t="shared" si="65"/>
        <v>40</v>
      </c>
      <c r="J606" s="28" t="e">
        <f t="shared" si="66"/>
        <v>#DIV/0!</v>
      </c>
      <c r="K606" s="50" t="e">
        <f aca="true" t="shared" si="67" ref="K606:K669">H606/F606*100</f>
        <v>#DIV/0!</v>
      </c>
    </row>
    <row r="607" spans="1:11" ht="18.75" customHeight="1">
      <c r="A607" s="95" t="s">
        <v>109</v>
      </c>
      <c r="B607" s="104" t="s">
        <v>11</v>
      </c>
      <c r="C607" s="7" t="s">
        <v>5</v>
      </c>
      <c r="D607" s="7">
        <f>D608+D612+D613</f>
        <v>1.2</v>
      </c>
      <c r="E607" s="7">
        <f>E608+E612+E613</f>
        <v>1.2</v>
      </c>
      <c r="F607" s="7">
        <f>F608+F612+F613</f>
        <v>1.2</v>
      </c>
      <c r="G607" s="7">
        <f>G608+G612+G613</f>
        <v>1.2</v>
      </c>
      <c r="H607" s="7">
        <f>H608+H612+H613</f>
        <v>1.2</v>
      </c>
      <c r="I607" s="49">
        <f t="shared" si="65"/>
        <v>100</v>
      </c>
      <c r="J607" s="28">
        <f t="shared" si="66"/>
        <v>100</v>
      </c>
      <c r="K607" s="50">
        <f t="shared" si="67"/>
        <v>100</v>
      </c>
    </row>
    <row r="608" spans="1:11" ht="33" customHeight="1">
      <c r="A608" s="96"/>
      <c r="B608" s="105"/>
      <c r="C608" s="18" t="s">
        <v>6</v>
      </c>
      <c r="D608" s="18">
        <v>1.2</v>
      </c>
      <c r="E608" s="18">
        <v>1.2</v>
      </c>
      <c r="F608" s="18">
        <v>1.2</v>
      </c>
      <c r="G608" s="18">
        <v>1.2</v>
      </c>
      <c r="H608" s="18">
        <v>1.2</v>
      </c>
      <c r="I608" s="49">
        <f t="shared" si="65"/>
        <v>100</v>
      </c>
      <c r="J608" s="28">
        <f t="shared" si="66"/>
        <v>100</v>
      </c>
      <c r="K608" s="50">
        <f t="shared" si="67"/>
        <v>100</v>
      </c>
    </row>
    <row r="609" spans="1:11" ht="74.25" customHeight="1">
      <c r="A609" s="96"/>
      <c r="B609" s="105"/>
      <c r="C609" s="29" t="s">
        <v>189</v>
      </c>
      <c r="D609" s="18">
        <v>0</v>
      </c>
      <c r="E609" s="18">
        <v>0</v>
      </c>
      <c r="F609" s="18">
        <v>0</v>
      </c>
      <c r="G609" s="18">
        <v>0</v>
      </c>
      <c r="H609" s="18">
        <v>0</v>
      </c>
      <c r="I609" s="49" t="e">
        <f t="shared" si="65"/>
        <v>#DIV/0!</v>
      </c>
      <c r="J609" s="28" t="e">
        <f t="shared" si="66"/>
        <v>#DIV/0!</v>
      </c>
      <c r="K609" s="50" t="e">
        <f t="shared" si="67"/>
        <v>#DIV/0!</v>
      </c>
    </row>
    <row r="610" spans="1:11" ht="63" customHeight="1">
      <c r="A610" s="96"/>
      <c r="B610" s="105"/>
      <c r="C610" s="18" t="s">
        <v>7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49" t="e">
        <f t="shared" si="65"/>
        <v>#DIV/0!</v>
      </c>
      <c r="J610" s="28" t="e">
        <f t="shared" si="66"/>
        <v>#DIV/0!</v>
      </c>
      <c r="K610" s="50" t="e">
        <f t="shared" si="67"/>
        <v>#DIV/0!</v>
      </c>
    </row>
    <row r="611" spans="1:11" ht="101.25" customHeight="1">
      <c r="A611" s="96"/>
      <c r="B611" s="105"/>
      <c r="C611" s="29" t="s">
        <v>190</v>
      </c>
      <c r="D611" s="18">
        <v>0</v>
      </c>
      <c r="E611" s="18">
        <v>0</v>
      </c>
      <c r="F611" s="18">
        <v>0</v>
      </c>
      <c r="G611" s="18">
        <v>0</v>
      </c>
      <c r="H611" s="18">
        <v>0</v>
      </c>
      <c r="I611" s="49" t="e">
        <f t="shared" si="65"/>
        <v>#DIV/0!</v>
      </c>
      <c r="J611" s="28" t="e">
        <f t="shared" si="66"/>
        <v>#DIV/0!</v>
      </c>
      <c r="K611" s="50" t="e">
        <f t="shared" si="67"/>
        <v>#DIV/0!</v>
      </c>
    </row>
    <row r="612" spans="1:11" ht="56.25">
      <c r="A612" s="96"/>
      <c r="B612" s="105"/>
      <c r="C612" s="18" t="s">
        <v>8</v>
      </c>
      <c r="D612" s="18">
        <v>0</v>
      </c>
      <c r="E612" s="18">
        <v>0</v>
      </c>
      <c r="F612" s="18">
        <v>0</v>
      </c>
      <c r="G612" s="18">
        <v>0</v>
      </c>
      <c r="H612" s="18">
        <v>0</v>
      </c>
      <c r="I612" s="49" t="e">
        <f t="shared" si="65"/>
        <v>#DIV/0!</v>
      </c>
      <c r="J612" s="28" t="e">
        <f t="shared" si="66"/>
        <v>#DIV/0!</v>
      </c>
      <c r="K612" s="50" t="e">
        <f t="shared" si="67"/>
        <v>#DIV/0!</v>
      </c>
    </row>
    <row r="613" spans="1:11" ht="56.25">
      <c r="A613" s="96"/>
      <c r="B613" s="106"/>
      <c r="C613" s="18" t="s">
        <v>9</v>
      </c>
      <c r="D613" s="18">
        <v>0</v>
      </c>
      <c r="E613" s="18">
        <v>0</v>
      </c>
      <c r="F613" s="18">
        <v>0</v>
      </c>
      <c r="G613" s="18">
        <v>0</v>
      </c>
      <c r="H613" s="18">
        <v>0</v>
      </c>
      <c r="I613" s="49" t="e">
        <f t="shared" si="65"/>
        <v>#DIV/0!</v>
      </c>
      <c r="J613" s="28" t="e">
        <f t="shared" si="66"/>
        <v>#DIV/0!</v>
      </c>
      <c r="K613" s="50" t="e">
        <f t="shared" si="67"/>
        <v>#DIV/0!</v>
      </c>
    </row>
    <row r="614" spans="1:11" ht="18.75">
      <c r="A614" s="96"/>
      <c r="B614" s="101" t="s">
        <v>233</v>
      </c>
      <c r="C614" s="18" t="s">
        <v>5</v>
      </c>
      <c r="D614" s="18">
        <f>D615+D619+D620</f>
        <v>0</v>
      </c>
      <c r="E614" s="18">
        <f>E615+E619+E620</f>
        <v>0</v>
      </c>
      <c r="F614" s="18">
        <f>F615+F619+F620</f>
        <v>0</v>
      </c>
      <c r="G614" s="18">
        <f>G615+G619+G620</f>
        <v>0</v>
      </c>
      <c r="H614" s="18">
        <f>H615+H619+H620</f>
        <v>0</v>
      </c>
      <c r="I614" s="49" t="e">
        <f t="shared" si="65"/>
        <v>#DIV/0!</v>
      </c>
      <c r="J614" s="28" t="e">
        <f t="shared" si="66"/>
        <v>#DIV/0!</v>
      </c>
      <c r="K614" s="50" t="e">
        <f t="shared" si="67"/>
        <v>#DIV/0!</v>
      </c>
    </row>
    <row r="615" spans="1:11" ht="37.5">
      <c r="A615" s="96"/>
      <c r="B615" s="102"/>
      <c r="C615" s="18" t="s">
        <v>6</v>
      </c>
      <c r="D615" s="18">
        <v>0</v>
      </c>
      <c r="E615" s="18">
        <v>0</v>
      </c>
      <c r="F615" s="18">
        <v>0</v>
      </c>
      <c r="G615" s="18">
        <f>G616+G620+G649</f>
        <v>0</v>
      </c>
      <c r="H615" s="18">
        <f>H616+H620+H649</f>
        <v>0</v>
      </c>
      <c r="I615" s="49" t="e">
        <f t="shared" si="65"/>
        <v>#DIV/0!</v>
      </c>
      <c r="J615" s="28" t="e">
        <f t="shared" si="66"/>
        <v>#DIV/0!</v>
      </c>
      <c r="K615" s="50" t="e">
        <f t="shared" si="67"/>
        <v>#DIV/0!</v>
      </c>
    </row>
    <row r="616" spans="1:11" ht="75">
      <c r="A616" s="96"/>
      <c r="B616" s="102"/>
      <c r="C616" s="29" t="s">
        <v>189</v>
      </c>
      <c r="D616" s="18">
        <v>0</v>
      </c>
      <c r="E616" s="18">
        <v>0</v>
      </c>
      <c r="F616" s="18">
        <v>0</v>
      </c>
      <c r="G616" s="18">
        <v>0</v>
      </c>
      <c r="H616" s="18">
        <v>0</v>
      </c>
      <c r="I616" s="49" t="e">
        <f t="shared" si="65"/>
        <v>#DIV/0!</v>
      </c>
      <c r="J616" s="28" t="e">
        <f t="shared" si="66"/>
        <v>#DIV/0!</v>
      </c>
      <c r="K616" s="50" t="e">
        <f t="shared" si="67"/>
        <v>#DIV/0!</v>
      </c>
    </row>
    <row r="617" spans="1:11" ht="56.25">
      <c r="A617" s="96"/>
      <c r="B617" s="102"/>
      <c r="C617" s="18" t="s">
        <v>7</v>
      </c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49" t="e">
        <f t="shared" si="65"/>
        <v>#DIV/0!</v>
      </c>
      <c r="J617" s="28" t="e">
        <f t="shared" si="66"/>
        <v>#DIV/0!</v>
      </c>
      <c r="K617" s="50" t="e">
        <f t="shared" si="67"/>
        <v>#DIV/0!</v>
      </c>
    </row>
    <row r="618" spans="1:11" ht="93.75">
      <c r="A618" s="96"/>
      <c r="B618" s="102"/>
      <c r="C618" s="29" t="s">
        <v>190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49" t="e">
        <f t="shared" si="65"/>
        <v>#DIV/0!</v>
      </c>
      <c r="J618" s="28" t="e">
        <f t="shared" si="66"/>
        <v>#DIV/0!</v>
      </c>
      <c r="K618" s="50" t="e">
        <f t="shared" si="67"/>
        <v>#DIV/0!</v>
      </c>
    </row>
    <row r="619" spans="1:11" ht="56.25">
      <c r="A619" s="96"/>
      <c r="B619" s="102"/>
      <c r="C619" s="18" t="s">
        <v>8</v>
      </c>
      <c r="D619" s="18">
        <v>0</v>
      </c>
      <c r="E619" s="18">
        <v>0</v>
      </c>
      <c r="F619" s="18">
        <v>0</v>
      </c>
      <c r="G619" s="18">
        <v>0</v>
      </c>
      <c r="H619" s="18">
        <v>0</v>
      </c>
      <c r="I619" s="49" t="e">
        <f t="shared" si="65"/>
        <v>#DIV/0!</v>
      </c>
      <c r="J619" s="28" t="e">
        <f t="shared" si="66"/>
        <v>#DIV/0!</v>
      </c>
      <c r="K619" s="50" t="e">
        <f t="shared" si="67"/>
        <v>#DIV/0!</v>
      </c>
    </row>
    <row r="620" spans="1:11" ht="56.25">
      <c r="A620" s="96"/>
      <c r="B620" s="103"/>
      <c r="C620" s="18" t="s">
        <v>9</v>
      </c>
      <c r="D620" s="18">
        <v>0</v>
      </c>
      <c r="E620" s="18">
        <v>0</v>
      </c>
      <c r="F620" s="18">
        <v>0</v>
      </c>
      <c r="G620" s="18">
        <v>0</v>
      </c>
      <c r="H620" s="18">
        <v>0</v>
      </c>
      <c r="I620" s="49" t="e">
        <f t="shared" si="65"/>
        <v>#DIV/0!</v>
      </c>
      <c r="J620" s="28" t="e">
        <f t="shared" si="66"/>
        <v>#DIV/0!</v>
      </c>
      <c r="K620" s="50" t="e">
        <f t="shared" si="67"/>
        <v>#DIV/0!</v>
      </c>
    </row>
    <row r="621" spans="1:11" ht="18.75">
      <c r="A621" s="96"/>
      <c r="B621" s="101" t="s">
        <v>231</v>
      </c>
      <c r="C621" s="18" t="s">
        <v>5</v>
      </c>
      <c r="D621" s="18">
        <f>D622+D626+D627</f>
        <v>260</v>
      </c>
      <c r="E621" s="18">
        <f>E622+E626+E627</f>
        <v>0</v>
      </c>
      <c r="F621" s="18">
        <f>F622+F626+F627</f>
        <v>0</v>
      </c>
      <c r="G621" s="18">
        <f>G622+G626+G627</f>
        <v>65</v>
      </c>
      <c r="H621" s="18">
        <f>H622+H626+H627</f>
        <v>65</v>
      </c>
      <c r="I621" s="49">
        <f t="shared" si="65"/>
        <v>25</v>
      </c>
      <c r="J621" s="28" t="e">
        <f t="shared" si="66"/>
        <v>#DIV/0!</v>
      </c>
      <c r="K621" s="50" t="e">
        <f t="shared" si="67"/>
        <v>#DIV/0!</v>
      </c>
    </row>
    <row r="622" spans="1:11" ht="37.5">
      <c r="A622" s="96"/>
      <c r="B622" s="102"/>
      <c r="C622" s="18" t="s">
        <v>6</v>
      </c>
      <c r="D622" s="18">
        <v>0</v>
      </c>
      <c r="E622" s="18">
        <v>0</v>
      </c>
      <c r="F622" s="18">
        <f>F623+F627+F670</f>
        <v>0</v>
      </c>
      <c r="G622" s="18">
        <v>0</v>
      </c>
      <c r="H622" s="18">
        <v>0</v>
      </c>
      <c r="I622" s="49" t="e">
        <f t="shared" si="65"/>
        <v>#DIV/0!</v>
      </c>
      <c r="J622" s="28" t="e">
        <f t="shared" si="66"/>
        <v>#DIV/0!</v>
      </c>
      <c r="K622" s="50" t="e">
        <f t="shared" si="67"/>
        <v>#DIV/0!</v>
      </c>
    </row>
    <row r="623" spans="1:11" ht="75">
      <c r="A623" s="96"/>
      <c r="B623" s="102"/>
      <c r="C623" s="29" t="s">
        <v>189</v>
      </c>
      <c r="D623" s="18">
        <v>0</v>
      </c>
      <c r="E623" s="18">
        <v>0</v>
      </c>
      <c r="F623" s="18">
        <v>0</v>
      </c>
      <c r="G623" s="18">
        <v>0</v>
      </c>
      <c r="H623" s="18">
        <v>0</v>
      </c>
      <c r="I623" s="49" t="e">
        <f t="shared" si="65"/>
        <v>#DIV/0!</v>
      </c>
      <c r="J623" s="28" t="e">
        <f t="shared" si="66"/>
        <v>#DIV/0!</v>
      </c>
      <c r="K623" s="50" t="e">
        <f t="shared" si="67"/>
        <v>#DIV/0!</v>
      </c>
    </row>
    <row r="624" spans="1:11" ht="56.25">
      <c r="A624" s="96"/>
      <c r="B624" s="102"/>
      <c r="C624" s="18" t="s">
        <v>7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49" t="e">
        <f t="shared" si="65"/>
        <v>#DIV/0!</v>
      </c>
      <c r="J624" s="28" t="e">
        <f t="shared" si="66"/>
        <v>#DIV/0!</v>
      </c>
      <c r="K624" s="50" t="e">
        <f t="shared" si="67"/>
        <v>#DIV/0!</v>
      </c>
    </row>
    <row r="625" spans="1:11" ht="93.75">
      <c r="A625" s="96"/>
      <c r="B625" s="102"/>
      <c r="C625" s="29" t="s">
        <v>190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49" t="e">
        <f t="shared" si="65"/>
        <v>#DIV/0!</v>
      </c>
      <c r="J625" s="28" t="e">
        <f t="shared" si="66"/>
        <v>#DIV/0!</v>
      </c>
      <c r="K625" s="50" t="e">
        <f t="shared" si="67"/>
        <v>#DIV/0!</v>
      </c>
    </row>
    <row r="626" spans="1:11" ht="56.25">
      <c r="A626" s="96"/>
      <c r="B626" s="102"/>
      <c r="C626" s="18" t="s">
        <v>8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49" t="e">
        <f t="shared" si="65"/>
        <v>#DIV/0!</v>
      </c>
      <c r="J626" s="28" t="e">
        <f t="shared" si="66"/>
        <v>#DIV/0!</v>
      </c>
      <c r="K626" s="50" t="e">
        <f t="shared" si="67"/>
        <v>#DIV/0!</v>
      </c>
    </row>
    <row r="627" spans="1:11" ht="56.25">
      <c r="A627" s="97"/>
      <c r="B627" s="103"/>
      <c r="C627" s="18" t="s">
        <v>9</v>
      </c>
      <c r="D627" s="18">
        <v>260</v>
      </c>
      <c r="E627" s="18">
        <v>0</v>
      </c>
      <c r="F627" s="18">
        <v>0</v>
      </c>
      <c r="G627" s="18">
        <v>65</v>
      </c>
      <c r="H627" s="18">
        <v>65</v>
      </c>
      <c r="I627" s="49">
        <f t="shared" si="65"/>
        <v>25</v>
      </c>
      <c r="J627" s="28" t="e">
        <f t="shared" si="66"/>
        <v>#DIV/0!</v>
      </c>
      <c r="K627" s="50" t="e">
        <f t="shared" si="67"/>
        <v>#DIV/0!</v>
      </c>
    </row>
    <row r="628" spans="1:11" ht="18.75" customHeight="1">
      <c r="A628" s="95" t="s">
        <v>111</v>
      </c>
      <c r="B628" s="104" t="s">
        <v>11</v>
      </c>
      <c r="C628" s="18" t="s">
        <v>5</v>
      </c>
      <c r="D628" s="18">
        <f>D629+D633+D634</f>
        <v>51.6</v>
      </c>
      <c r="E628" s="18">
        <f>E629+E633+E634</f>
        <v>51.6</v>
      </c>
      <c r="F628" s="18">
        <f>F629+F633+F634</f>
        <v>51.6</v>
      </c>
      <c r="G628" s="18">
        <f>G629+G633+G634</f>
        <v>36.5</v>
      </c>
      <c r="H628" s="18">
        <f>H629+H633+H634</f>
        <v>36.5</v>
      </c>
      <c r="I628" s="49">
        <f t="shared" si="65"/>
        <v>70.73643410852713</v>
      </c>
      <c r="J628" s="28">
        <f t="shared" si="66"/>
        <v>70.73643410852713</v>
      </c>
      <c r="K628" s="50">
        <f t="shared" si="67"/>
        <v>70.73643410852713</v>
      </c>
    </row>
    <row r="629" spans="1:11" ht="30" customHeight="1">
      <c r="A629" s="96"/>
      <c r="B629" s="105"/>
      <c r="C629" s="18" t="s">
        <v>6</v>
      </c>
      <c r="D629" s="18">
        <v>51.6</v>
      </c>
      <c r="E629" s="18">
        <v>51.6</v>
      </c>
      <c r="F629" s="18">
        <v>51.6</v>
      </c>
      <c r="G629" s="18">
        <v>36.5</v>
      </c>
      <c r="H629" s="18">
        <v>36.5</v>
      </c>
      <c r="I629" s="49">
        <f t="shared" si="65"/>
        <v>70.73643410852713</v>
      </c>
      <c r="J629" s="28">
        <f t="shared" si="66"/>
        <v>70.73643410852713</v>
      </c>
      <c r="K629" s="50">
        <f t="shared" si="67"/>
        <v>70.73643410852713</v>
      </c>
    </row>
    <row r="630" spans="1:11" ht="79.5" customHeight="1">
      <c r="A630" s="96"/>
      <c r="B630" s="105"/>
      <c r="C630" s="29" t="s">
        <v>189</v>
      </c>
      <c r="D630" s="18">
        <v>0</v>
      </c>
      <c r="E630" s="18">
        <v>0</v>
      </c>
      <c r="F630" s="18">
        <v>0</v>
      </c>
      <c r="G630" s="18">
        <v>0</v>
      </c>
      <c r="H630" s="18">
        <v>0</v>
      </c>
      <c r="I630" s="49" t="e">
        <f t="shared" si="65"/>
        <v>#DIV/0!</v>
      </c>
      <c r="J630" s="28" t="e">
        <f t="shared" si="66"/>
        <v>#DIV/0!</v>
      </c>
      <c r="K630" s="50" t="e">
        <f t="shared" si="67"/>
        <v>#DIV/0!</v>
      </c>
    </row>
    <row r="631" spans="1:11" ht="62.25" customHeight="1">
      <c r="A631" s="96"/>
      <c r="B631" s="105"/>
      <c r="C631" s="18" t="s">
        <v>7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49" t="e">
        <f t="shared" si="65"/>
        <v>#DIV/0!</v>
      </c>
      <c r="J631" s="28" t="e">
        <f t="shared" si="66"/>
        <v>#DIV/0!</v>
      </c>
      <c r="K631" s="50" t="e">
        <f t="shared" si="67"/>
        <v>#DIV/0!</v>
      </c>
    </row>
    <row r="632" spans="1:11" ht="99" customHeight="1">
      <c r="A632" s="96"/>
      <c r="B632" s="105"/>
      <c r="C632" s="29" t="s">
        <v>190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49" t="e">
        <f t="shared" si="65"/>
        <v>#DIV/0!</v>
      </c>
      <c r="J632" s="28" t="e">
        <f t="shared" si="66"/>
        <v>#DIV/0!</v>
      </c>
      <c r="K632" s="50" t="e">
        <f t="shared" si="67"/>
        <v>#DIV/0!</v>
      </c>
    </row>
    <row r="633" spans="1:11" ht="56.25">
      <c r="A633" s="96"/>
      <c r="B633" s="105"/>
      <c r="C633" s="18" t="s">
        <v>8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49" t="e">
        <f t="shared" si="65"/>
        <v>#DIV/0!</v>
      </c>
      <c r="J633" s="28" t="e">
        <f t="shared" si="66"/>
        <v>#DIV/0!</v>
      </c>
      <c r="K633" s="50" t="e">
        <f t="shared" si="67"/>
        <v>#DIV/0!</v>
      </c>
    </row>
    <row r="634" spans="1:11" ht="56.25">
      <c r="A634" s="96"/>
      <c r="B634" s="106"/>
      <c r="C634" s="18" t="s">
        <v>9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49" t="e">
        <f t="shared" si="65"/>
        <v>#DIV/0!</v>
      </c>
      <c r="J634" s="28" t="e">
        <f t="shared" si="66"/>
        <v>#DIV/0!</v>
      </c>
      <c r="K634" s="50" t="e">
        <f t="shared" si="67"/>
        <v>#DIV/0!</v>
      </c>
    </row>
    <row r="635" spans="1:11" ht="18.75">
      <c r="A635" s="96"/>
      <c r="B635" s="104" t="s">
        <v>230</v>
      </c>
      <c r="C635" s="18" t="s">
        <v>5</v>
      </c>
      <c r="D635" s="18">
        <f>D636+D640+D641</f>
        <v>0</v>
      </c>
      <c r="E635" s="18">
        <f>E636+E640+E641</f>
        <v>0</v>
      </c>
      <c r="F635" s="18">
        <f>F636+F640+F641</f>
        <v>0</v>
      </c>
      <c r="G635" s="18">
        <f>G636+G640+G641</f>
        <v>0</v>
      </c>
      <c r="H635" s="18">
        <f>H636+H640+H641</f>
        <v>0</v>
      </c>
      <c r="I635" s="49" t="e">
        <f t="shared" si="65"/>
        <v>#DIV/0!</v>
      </c>
      <c r="J635" s="28" t="e">
        <f t="shared" si="66"/>
        <v>#DIV/0!</v>
      </c>
      <c r="K635" s="50" t="e">
        <f t="shared" si="67"/>
        <v>#DIV/0!</v>
      </c>
    </row>
    <row r="636" spans="1:11" ht="37.5">
      <c r="A636" s="96"/>
      <c r="B636" s="105"/>
      <c r="C636" s="18" t="s">
        <v>6</v>
      </c>
      <c r="D636" s="18">
        <v>0</v>
      </c>
      <c r="E636" s="18">
        <v>0</v>
      </c>
      <c r="F636" s="18">
        <v>0</v>
      </c>
      <c r="G636" s="18">
        <v>0</v>
      </c>
      <c r="H636" s="18">
        <v>0</v>
      </c>
      <c r="I636" s="49" t="e">
        <f t="shared" si="65"/>
        <v>#DIV/0!</v>
      </c>
      <c r="J636" s="28" t="e">
        <f t="shared" si="66"/>
        <v>#DIV/0!</v>
      </c>
      <c r="K636" s="50" t="e">
        <f t="shared" si="67"/>
        <v>#DIV/0!</v>
      </c>
    </row>
    <row r="637" spans="1:11" ht="75">
      <c r="A637" s="96"/>
      <c r="B637" s="105"/>
      <c r="C637" s="29" t="s">
        <v>189</v>
      </c>
      <c r="D637" s="18">
        <v>0</v>
      </c>
      <c r="E637" s="18">
        <v>0</v>
      </c>
      <c r="F637" s="18">
        <v>0</v>
      </c>
      <c r="G637" s="18">
        <v>0</v>
      </c>
      <c r="H637" s="18">
        <v>0</v>
      </c>
      <c r="I637" s="49" t="e">
        <f t="shared" si="65"/>
        <v>#DIV/0!</v>
      </c>
      <c r="J637" s="28" t="e">
        <f t="shared" si="66"/>
        <v>#DIV/0!</v>
      </c>
      <c r="K637" s="50" t="e">
        <f t="shared" si="67"/>
        <v>#DIV/0!</v>
      </c>
    </row>
    <row r="638" spans="1:11" ht="56.25">
      <c r="A638" s="96"/>
      <c r="B638" s="105"/>
      <c r="C638" s="18" t="s">
        <v>7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49" t="e">
        <f t="shared" si="65"/>
        <v>#DIV/0!</v>
      </c>
      <c r="J638" s="28" t="e">
        <f t="shared" si="66"/>
        <v>#DIV/0!</v>
      </c>
      <c r="K638" s="50" t="e">
        <f t="shared" si="67"/>
        <v>#DIV/0!</v>
      </c>
    </row>
    <row r="639" spans="1:11" ht="93.75">
      <c r="A639" s="96"/>
      <c r="B639" s="105"/>
      <c r="C639" s="29" t="s">
        <v>190</v>
      </c>
      <c r="D639" s="18">
        <v>0</v>
      </c>
      <c r="E639" s="18">
        <v>0</v>
      </c>
      <c r="F639" s="18">
        <v>0</v>
      </c>
      <c r="G639" s="18">
        <v>0</v>
      </c>
      <c r="H639" s="18">
        <v>0</v>
      </c>
      <c r="I639" s="49" t="e">
        <f t="shared" si="65"/>
        <v>#DIV/0!</v>
      </c>
      <c r="J639" s="28" t="e">
        <f t="shared" si="66"/>
        <v>#DIV/0!</v>
      </c>
      <c r="K639" s="50" t="e">
        <f t="shared" si="67"/>
        <v>#DIV/0!</v>
      </c>
    </row>
    <row r="640" spans="1:11" ht="56.25">
      <c r="A640" s="96"/>
      <c r="B640" s="105"/>
      <c r="C640" s="18" t="s">
        <v>8</v>
      </c>
      <c r="D640" s="18">
        <v>0</v>
      </c>
      <c r="E640" s="18">
        <v>0</v>
      </c>
      <c r="F640" s="18">
        <v>0</v>
      </c>
      <c r="G640" s="18">
        <v>0</v>
      </c>
      <c r="H640" s="18">
        <v>0</v>
      </c>
      <c r="I640" s="49" t="e">
        <f t="shared" si="65"/>
        <v>#DIV/0!</v>
      </c>
      <c r="J640" s="28" t="e">
        <f t="shared" si="66"/>
        <v>#DIV/0!</v>
      </c>
      <c r="K640" s="50" t="e">
        <f t="shared" si="67"/>
        <v>#DIV/0!</v>
      </c>
    </row>
    <row r="641" spans="1:11" ht="56.25">
      <c r="A641" s="96"/>
      <c r="B641" s="106"/>
      <c r="C641" s="18" t="s">
        <v>9</v>
      </c>
      <c r="D641" s="18">
        <v>0</v>
      </c>
      <c r="E641" s="18">
        <v>0</v>
      </c>
      <c r="F641" s="18">
        <v>0</v>
      </c>
      <c r="G641" s="18">
        <v>0</v>
      </c>
      <c r="H641" s="18">
        <v>0</v>
      </c>
      <c r="I641" s="49" t="e">
        <f aca="true" t="shared" si="68" ref="I641:I704">H641/D641*100</f>
        <v>#DIV/0!</v>
      </c>
      <c r="J641" s="28" t="e">
        <f t="shared" si="66"/>
        <v>#DIV/0!</v>
      </c>
      <c r="K641" s="50" t="e">
        <f t="shared" si="67"/>
        <v>#DIV/0!</v>
      </c>
    </row>
    <row r="642" spans="1:11" ht="18.75">
      <c r="A642" s="96"/>
      <c r="B642" s="104" t="s">
        <v>231</v>
      </c>
      <c r="C642" s="18" t="s">
        <v>5</v>
      </c>
      <c r="D642" s="18">
        <f>D643+D647+D648</f>
        <v>20</v>
      </c>
      <c r="E642" s="18">
        <f>E643+E647+E648</f>
        <v>0</v>
      </c>
      <c r="F642" s="18">
        <f>F643+F647+F648</f>
        <v>0</v>
      </c>
      <c r="G642" s="18">
        <f>G643+G647+G648</f>
        <v>20</v>
      </c>
      <c r="H642" s="18">
        <f>H643+H647+H648</f>
        <v>20</v>
      </c>
      <c r="I642" s="49">
        <f t="shared" si="68"/>
        <v>100</v>
      </c>
      <c r="J642" s="28" t="e">
        <f t="shared" si="66"/>
        <v>#DIV/0!</v>
      </c>
      <c r="K642" s="50" t="e">
        <f t="shared" si="67"/>
        <v>#DIV/0!</v>
      </c>
    </row>
    <row r="643" spans="1:11" ht="37.5">
      <c r="A643" s="96"/>
      <c r="B643" s="105"/>
      <c r="C643" s="18" t="s">
        <v>6</v>
      </c>
      <c r="D643" s="18">
        <v>0</v>
      </c>
      <c r="E643" s="18">
        <v>0</v>
      </c>
      <c r="F643" s="18">
        <v>0</v>
      </c>
      <c r="G643" s="18">
        <v>0</v>
      </c>
      <c r="H643" s="18">
        <v>0</v>
      </c>
      <c r="I643" s="49" t="e">
        <f t="shared" si="68"/>
        <v>#DIV/0!</v>
      </c>
      <c r="J643" s="28" t="e">
        <f t="shared" si="66"/>
        <v>#DIV/0!</v>
      </c>
      <c r="K643" s="50" t="e">
        <f t="shared" si="67"/>
        <v>#DIV/0!</v>
      </c>
    </row>
    <row r="644" spans="1:11" ht="75">
      <c r="A644" s="96"/>
      <c r="B644" s="105"/>
      <c r="C644" s="29" t="s">
        <v>189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49" t="e">
        <f t="shared" si="68"/>
        <v>#DIV/0!</v>
      </c>
      <c r="J644" s="28" t="e">
        <f t="shared" si="66"/>
        <v>#DIV/0!</v>
      </c>
      <c r="K644" s="50" t="e">
        <f t="shared" si="67"/>
        <v>#DIV/0!</v>
      </c>
    </row>
    <row r="645" spans="1:11" ht="56.25">
      <c r="A645" s="96"/>
      <c r="B645" s="105"/>
      <c r="C645" s="18" t="s">
        <v>7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49" t="e">
        <f t="shared" si="68"/>
        <v>#DIV/0!</v>
      </c>
      <c r="J645" s="28" t="e">
        <f t="shared" si="66"/>
        <v>#DIV/0!</v>
      </c>
      <c r="K645" s="50" t="e">
        <f t="shared" si="67"/>
        <v>#DIV/0!</v>
      </c>
    </row>
    <row r="646" spans="1:11" ht="93.75">
      <c r="A646" s="96"/>
      <c r="B646" s="105"/>
      <c r="C646" s="29" t="s">
        <v>190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49" t="e">
        <f t="shared" si="68"/>
        <v>#DIV/0!</v>
      </c>
      <c r="J646" s="28" t="e">
        <f t="shared" si="66"/>
        <v>#DIV/0!</v>
      </c>
      <c r="K646" s="50" t="e">
        <f t="shared" si="67"/>
        <v>#DIV/0!</v>
      </c>
    </row>
    <row r="647" spans="1:11" ht="56.25">
      <c r="A647" s="96"/>
      <c r="B647" s="105"/>
      <c r="C647" s="18" t="s">
        <v>8</v>
      </c>
      <c r="D647" s="18">
        <v>0</v>
      </c>
      <c r="E647" s="18">
        <v>0</v>
      </c>
      <c r="F647" s="18">
        <v>0</v>
      </c>
      <c r="G647" s="18">
        <v>0</v>
      </c>
      <c r="H647" s="18">
        <v>0</v>
      </c>
      <c r="I647" s="49" t="e">
        <f t="shared" si="68"/>
        <v>#DIV/0!</v>
      </c>
      <c r="J647" s="28" t="e">
        <f t="shared" si="66"/>
        <v>#DIV/0!</v>
      </c>
      <c r="K647" s="50" t="e">
        <f t="shared" si="67"/>
        <v>#DIV/0!</v>
      </c>
    </row>
    <row r="648" spans="1:11" ht="56.25">
      <c r="A648" s="97"/>
      <c r="B648" s="106"/>
      <c r="C648" s="18" t="s">
        <v>9</v>
      </c>
      <c r="D648" s="18">
        <v>20</v>
      </c>
      <c r="E648" s="18">
        <v>0</v>
      </c>
      <c r="F648" s="18">
        <v>0</v>
      </c>
      <c r="G648" s="18">
        <v>20</v>
      </c>
      <c r="H648" s="18">
        <v>20</v>
      </c>
      <c r="I648" s="49">
        <f t="shared" si="68"/>
        <v>100</v>
      </c>
      <c r="J648" s="28" t="e">
        <f t="shared" si="66"/>
        <v>#DIV/0!</v>
      </c>
      <c r="K648" s="50" t="e">
        <f t="shared" si="67"/>
        <v>#DIV/0!</v>
      </c>
    </row>
    <row r="649" spans="1:11" ht="18.75" customHeight="1">
      <c r="A649" s="95" t="s">
        <v>113</v>
      </c>
      <c r="B649" s="104" t="s">
        <v>114</v>
      </c>
      <c r="C649" s="18" t="s">
        <v>5</v>
      </c>
      <c r="D649" s="18">
        <f>D650+D654+D655</f>
        <v>120</v>
      </c>
      <c r="E649" s="18">
        <f>E650+E654+E655</f>
        <v>120</v>
      </c>
      <c r="F649" s="18">
        <f>F650+F654+F655</f>
        <v>120</v>
      </c>
      <c r="G649" s="18">
        <f>G650+G654+G655</f>
        <v>0</v>
      </c>
      <c r="H649" s="18">
        <f>H650+H654+H655</f>
        <v>0</v>
      </c>
      <c r="I649" s="49">
        <f t="shared" si="68"/>
        <v>0</v>
      </c>
      <c r="J649" s="28">
        <f t="shared" si="66"/>
        <v>0</v>
      </c>
      <c r="K649" s="50">
        <f t="shared" si="67"/>
        <v>0</v>
      </c>
    </row>
    <row r="650" spans="1:11" ht="30.75" customHeight="1">
      <c r="A650" s="96"/>
      <c r="B650" s="105"/>
      <c r="C650" s="18" t="s">
        <v>6</v>
      </c>
      <c r="D650" s="18">
        <v>120</v>
      </c>
      <c r="E650" s="18">
        <v>120</v>
      </c>
      <c r="F650" s="18">
        <v>120</v>
      </c>
      <c r="G650" s="18">
        <v>0</v>
      </c>
      <c r="H650" s="18">
        <v>0</v>
      </c>
      <c r="I650" s="49">
        <f t="shared" si="68"/>
        <v>0</v>
      </c>
      <c r="J650" s="28">
        <f t="shared" si="66"/>
        <v>0</v>
      </c>
      <c r="K650" s="50">
        <f t="shared" si="67"/>
        <v>0</v>
      </c>
    </row>
    <row r="651" spans="1:11" ht="75.75" customHeight="1">
      <c r="A651" s="96"/>
      <c r="B651" s="105"/>
      <c r="C651" s="29" t="s">
        <v>189</v>
      </c>
      <c r="D651" s="18">
        <v>0</v>
      </c>
      <c r="E651" s="18">
        <v>0</v>
      </c>
      <c r="F651" s="18">
        <v>0</v>
      </c>
      <c r="G651" s="18">
        <v>0</v>
      </c>
      <c r="H651" s="18">
        <v>0</v>
      </c>
      <c r="I651" s="49" t="e">
        <f t="shared" si="68"/>
        <v>#DIV/0!</v>
      </c>
      <c r="J651" s="28" t="e">
        <f t="shared" si="66"/>
        <v>#DIV/0!</v>
      </c>
      <c r="K651" s="50" t="e">
        <f t="shared" si="67"/>
        <v>#DIV/0!</v>
      </c>
    </row>
    <row r="652" spans="1:11" ht="63" customHeight="1">
      <c r="A652" s="96"/>
      <c r="B652" s="105"/>
      <c r="C652" s="18" t="s">
        <v>7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49" t="e">
        <f t="shared" si="68"/>
        <v>#DIV/0!</v>
      </c>
      <c r="J652" s="28" t="e">
        <f t="shared" si="66"/>
        <v>#DIV/0!</v>
      </c>
      <c r="K652" s="50" t="e">
        <f t="shared" si="67"/>
        <v>#DIV/0!</v>
      </c>
    </row>
    <row r="653" spans="1:11" ht="92.25" customHeight="1">
      <c r="A653" s="96"/>
      <c r="B653" s="105"/>
      <c r="C653" s="29" t="s">
        <v>190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49" t="e">
        <f t="shared" si="68"/>
        <v>#DIV/0!</v>
      </c>
      <c r="J653" s="28" t="e">
        <f t="shared" si="66"/>
        <v>#DIV/0!</v>
      </c>
      <c r="K653" s="50" t="e">
        <f t="shared" si="67"/>
        <v>#DIV/0!</v>
      </c>
    </row>
    <row r="654" spans="1:11" ht="56.25">
      <c r="A654" s="96"/>
      <c r="B654" s="105"/>
      <c r="C654" s="18" t="s">
        <v>8</v>
      </c>
      <c r="D654" s="18">
        <v>0</v>
      </c>
      <c r="E654" s="18">
        <v>0</v>
      </c>
      <c r="F654" s="18">
        <v>0</v>
      </c>
      <c r="G654" s="18">
        <v>0</v>
      </c>
      <c r="H654" s="18">
        <v>0</v>
      </c>
      <c r="I654" s="49" t="e">
        <f t="shared" si="68"/>
        <v>#DIV/0!</v>
      </c>
      <c r="J654" s="28" t="e">
        <f t="shared" si="66"/>
        <v>#DIV/0!</v>
      </c>
      <c r="K654" s="50" t="e">
        <f t="shared" si="67"/>
        <v>#DIV/0!</v>
      </c>
    </row>
    <row r="655" spans="1:11" ht="57.75" customHeight="1">
      <c r="A655" s="96"/>
      <c r="B655" s="106"/>
      <c r="C655" s="18" t="s">
        <v>9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49" t="e">
        <f t="shared" si="68"/>
        <v>#DIV/0!</v>
      </c>
      <c r="J655" s="28" t="e">
        <f aca="true" t="shared" si="69" ref="J655:J718">H655/E655*100</f>
        <v>#DIV/0!</v>
      </c>
      <c r="K655" s="50" t="e">
        <f t="shared" si="67"/>
        <v>#DIV/0!</v>
      </c>
    </row>
    <row r="656" spans="1:11" ht="57.75" customHeight="1">
      <c r="A656" s="96"/>
      <c r="B656" s="104" t="s">
        <v>233</v>
      </c>
      <c r="C656" s="18" t="s">
        <v>5</v>
      </c>
      <c r="D656" s="18">
        <f>D657+D661+D662</f>
        <v>0</v>
      </c>
      <c r="E656" s="18">
        <f>E657+E661+E662</f>
        <v>0</v>
      </c>
      <c r="F656" s="18">
        <f>F657+F661+F662</f>
        <v>0</v>
      </c>
      <c r="G656" s="18">
        <f>G657+G661+G662</f>
        <v>0</v>
      </c>
      <c r="H656" s="18">
        <f>H657+H661+H662</f>
        <v>0</v>
      </c>
      <c r="I656" s="49" t="e">
        <f t="shared" si="68"/>
        <v>#DIV/0!</v>
      </c>
      <c r="J656" s="28" t="e">
        <f t="shared" si="69"/>
        <v>#DIV/0!</v>
      </c>
      <c r="K656" s="50" t="e">
        <f t="shared" si="67"/>
        <v>#DIV/0!</v>
      </c>
    </row>
    <row r="657" spans="1:11" ht="57.75" customHeight="1">
      <c r="A657" s="96"/>
      <c r="B657" s="105"/>
      <c r="C657" s="18" t="s">
        <v>6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49" t="e">
        <f t="shared" si="68"/>
        <v>#DIV/0!</v>
      </c>
      <c r="J657" s="28" t="e">
        <f t="shared" si="69"/>
        <v>#DIV/0!</v>
      </c>
      <c r="K657" s="50" t="e">
        <f t="shared" si="67"/>
        <v>#DIV/0!</v>
      </c>
    </row>
    <row r="658" spans="1:11" ht="57.75" customHeight="1">
      <c r="A658" s="96"/>
      <c r="B658" s="105"/>
      <c r="C658" s="29" t="s">
        <v>189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49" t="e">
        <f t="shared" si="68"/>
        <v>#DIV/0!</v>
      </c>
      <c r="J658" s="28" t="e">
        <f t="shared" si="69"/>
        <v>#DIV/0!</v>
      </c>
      <c r="K658" s="50" t="e">
        <f t="shared" si="67"/>
        <v>#DIV/0!</v>
      </c>
    </row>
    <row r="659" spans="1:11" ht="57.75" customHeight="1">
      <c r="A659" s="96"/>
      <c r="B659" s="105"/>
      <c r="C659" s="18" t="s">
        <v>7</v>
      </c>
      <c r="D659" s="18">
        <v>0</v>
      </c>
      <c r="E659" s="18">
        <v>0</v>
      </c>
      <c r="F659" s="18">
        <v>0</v>
      </c>
      <c r="G659" s="18">
        <v>0</v>
      </c>
      <c r="H659" s="18">
        <v>0</v>
      </c>
      <c r="I659" s="49" t="e">
        <f t="shared" si="68"/>
        <v>#DIV/0!</v>
      </c>
      <c r="J659" s="28" t="e">
        <f t="shared" si="69"/>
        <v>#DIV/0!</v>
      </c>
      <c r="K659" s="50" t="e">
        <f t="shared" si="67"/>
        <v>#DIV/0!</v>
      </c>
    </row>
    <row r="660" spans="1:11" ht="57.75" customHeight="1">
      <c r="A660" s="96"/>
      <c r="B660" s="105"/>
      <c r="C660" s="29" t="s">
        <v>190</v>
      </c>
      <c r="D660" s="18">
        <v>0</v>
      </c>
      <c r="E660" s="18">
        <v>0</v>
      </c>
      <c r="F660" s="18">
        <v>0</v>
      </c>
      <c r="G660" s="18">
        <v>0</v>
      </c>
      <c r="H660" s="18">
        <v>0</v>
      </c>
      <c r="I660" s="49" t="e">
        <f t="shared" si="68"/>
        <v>#DIV/0!</v>
      </c>
      <c r="J660" s="28" t="e">
        <f t="shared" si="69"/>
        <v>#DIV/0!</v>
      </c>
      <c r="K660" s="50" t="e">
        <f t="shared" si="67"/>
        <v>#DIV/0!</v>
      </c>
    </row>
    <row r="661" spans="1:11" ht="57.75" customHeight="1">
      <c r="A661" s="96"/>
      <c r="B661" s="105"/>
      <c r="C661" s="18" t="s">
        <v>8</v>
      </c>
      <c r="D661" s="18"/>
      <c r="E661" s="18">
        <v>0</v>
      </c>
      <c r="F661" s="18">
        <v>0</v>
      </c>
      <c r="G661" s="18">
        <v>0</v>
      </c>
      <c r="H661" s="18">
        <v>0</v>
      </c>
      <c r="I661" s="49" t="e">
        <f t="shared" si="68"/>
        <v>#DIV/0!</v>
      </c>
      <c r="J661" s="28" t="e">
        <f t="shared" si="69"/>
        <v>#DIV/0!</v>
      </c>
      <c r="K661" s="50" t="e">
        <f t="shared" si="67"/>
        <v>#DIV/0!</v>
      </c>
    </row>
    <row r="662" spans="1:11" ht="57.75" customHeight="1">
      <c r="A662" s="96"/>
      <c r="B662" s="106"/>
      <c r="C662" s="18" t="s">
        <v>9</v>
      </c>
      <c r="D662" s="18">
        <v>0</v>
      </c>
      <c r="E662" s="18">
        <v>0</v>
      </c>
      <c r="F662" s="18">
        <v>0</v>
      </c>
      <c r="G662" s="18">
        <v>0</v>
      </c>
      <c r="H662" s="18">
        <v>0</v>
      </c>
      <c r="I662" s="49" t="e">
        <f t="shared" si="68"/>
        <v>#DIV/0!</v>
      </c>
      <c r="J662" s="28" t="e">
        <f t="shared" si="69"/>
        <v>#DIV/0!</v>
      </c>
      <c r="K662" s="50" t="e">
        <f t="shared" si="67"/>
        <v>#DIV/0!</v>
      </c>
    </row>
    <row r="663" spans="1:11" ht="36" customHeight="1">
      <c r="A663" s="96"/>
      <c r="B663" s="104" t="s">
        <v>231</v>
      </c>
      <c r="C663" s="18" t="s">
        <v>5</v>
      </c>
      <c r="D663" s="18">
        <f>D664+D668+D669</f>
        <v>0</v>
      </c>
      <c r="E663" s="18">
        <f>E664+E668+E669</f>
        <v>0</v>
      </c>
      <c r="F663" s="18">
        <f>F664+F668+F669</f>
        <v>0</v>
      </c>
      <c r="G663" s="18">
        <f>G664+G668+G669</f>
        <v>0</v>
      </c>
      <c r="H663" s="18">
        <f>H664+H668+H669</f>
        <v>0</v>
      </c>
      <c r="I663" s="49" t="e">
        <f t="shared" si="68"/>
        <v>#DIV/0!</v>
      </c>
      <c r="J663" s="28" t="e">
        <f t="shared" si="69"/>
        <v>#DIV/0!</v>
      </c>
      <c r="K663" s="50" t="e">
        <f t="shared" si="67"/>
        <v>#DIV/0!</v>
      </c>
    </row>
    <row r="664" spans="1:11" ht="34.5" customHeight="1">
      <c r="A664" s="96"/>
      <c r="B664" s="105"/>
      <c r="C664" s="18" t="s">
        <v>6</v>
      </c>
      <c r="D664" s="18">
        <v>0</v>
      </c>
      <c r="E664" s="18">
        <v>0</v>
      </c>
      <c r="F664" s="18">
        <v>0</v>
      </c>
      <c r="G664" s="18">
        <v>0</v>
      </c>
      <c r="H664" s="18">
        <v>0</v>
      </c>
      <c r="I664" s="49" t="e">
        <f t="shared" si="68"/>
        <v>#DIV/0!</v>
      </c>
      <c r="J664" s="28" t="e">
        <f t="shared" si="69"/>
        <v>#DIV/0!</v>
      </c>
      <c r="K664" s="50" t="e">
        <f t="shared" si="67"/>
        <v>#DIV/0!</v>
      </c>
    </row>
    <row r="665" spans="1:11" ht="57.75" customHeight="1">
      <c r="A665" s="96"/>
      <c r="B665" s="105"/>
      <c r="C665" s="29" t="s">
        <v>189</v>
      </c>
      <c r="D665" s="18">
        <v>0</v>
      </c>
      <c r="E665" s="18">
        <v>0</v>
      </c>
      <c r="F665" s="18">
        <v>0</v>
      </c>
      <c r="G665" s="18">
        <v>0</v>
      </c>
      <c r="H665" s="18">
        <v>0</v>
      </c>
      <c r="I665" s="49" t="e">
        <f t="shared" si="68"/>
        <v>#DIV/0!</v>
      </c>
      <c r="J665" s="28" t="e">
        <f t="shared" si="69"/>
        <v>#DIV/0!</v>
      </c>
      <c r="K665" s="50" t="e">
        <f t="shared" si="67"/>
        <v>#DIV/0!</v>
      </c>
    </row>
    <row r="666" spans="1:11" ht="57.75" customHeight="1">
      <c r="A666" s="96"/>
      <c r="B666" s="105"/>
      <c r="C666" s="18" t="s">
        <v>7</v>
      </c>
      <c r="D666" s="18">
        <v>0</v>
      </c>
      <c r="E666" s="18">
        <v>0</v>
      </c>
      <c r="F666" s="18">
        <v>0</v>
      </c>
      <c r="G666" s="18">
        <v>0</v>
      </c>
      <c r="H666" s="18">
        <v>0</v>
      </c>
      <c r="I666" s="49" t="e">
        <f t="shared" si="68"/>
        <v>#DIV/0!</v>
      </c>
      <c r="J666" s="28" t="e">
        <f t="shared" si="69"/>
        <v>#DIV/0!</v>
      </c>
      <c r="K666" s="50" t="e">
        <f t="shared" si="67"/>
        <v>#DIV/0!</v>
      </c>
    </row>
    <row r="667" spans="1:11" ht="57.75" customHeight="1">
      <c r="A667" s="96"/>
      <c r="B667" s="105"/>
      <c r="C667" s="29" t="s">
        <v>190</v>
      </c>
      <c r="D667" s="18">
        <v>0</v>
      </c>
      <c r="E667" s="18">
        <v>0</v>
      </c>
      <c r="F667" s="18">
        <v>0</v>
      </c>
      <c r="G667" s="18">
        <v>0</v>
      </c>
      <c r="H667" s="18">
        <v>0</v>
      </c>
      <c r="I667" s="49" t="e">
        <f t="shared" si="68"/>
        <v>#DIV/0!</v>
      </c>
      <c r="J667" s="28" t="e">
        <f t="shared" si="69"/>
        <v>#DIV/0!</v>
      </c>
      <c r="K667" s="50" t="e">
        <f t="shared" si="67"/>
        <v>#DIV/0!</v>
      </c>
    </row>
    <row r="668" spans="1:11" ht="57.75" customHeight="1">
      <c r="A668" s="96"/>
      <c r="B668" s="105"/>
      <c r="C668" s="18" t="s">
        <v>8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49" t="e">
        <f t="shared" si="68"/>
        <v>#DIV/0!</v>
      </c>
      <c r="J668" s="28" t="e">
        <f t="shared" si="69"/>
        <v>#DIV/0!</v>
      </c>
      <c r="K668" s="50" t="e">
        <f t="shared" si="67"/>
        <v>#DIV/0!</v>
      </c>
    </row>
    <row r="669" spans="1:11" ht="57.75" customHeight="1">
      <c r="A669" s="97"/>
      <c r="B669" s="106"/>
      <c r="C669" s="18" t="s">
        <v>9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49" t="e">
        <f t="shared" si="68"/>
        <v>#DIV/0!</v>
      </c>
      <c r="J669" s="28" t="e">
        <f t="shared" si="69"/>
        <v>#DIV/0!</v>
      </c>
      <c r="K669" s="50" t="e">
        <f t="shared" si="67"/>
        <v>#DIV/0!</v>
      </c>
    </row>
    <row r="670" spans="1:11" ht="18.75" customHeight="1">
      <c r="A670" s="107" t="s">
        <v>116</v>
      </c>
      <c r="B670" s="104" t="s">
        <v>11</v>
      </c>
      <c r="C670" s="18" t="s">
        <v>5</v>
      </c>
      <c r="D670" s="18">
        <f>D671+D675+D676</f>
        <v>0</v>
      </c>
      <c r="E670" s="18">
        <f>E671+E675+E676</f>
        <v>0</v>
      </c>
      <c r="F670" s="18">
        <f>F671+F675+F676</f>
        <v>0</v>
      </c>
      <c r="G670" s="18">
        <f>G671+G675+G676</f>
        <v>0</v>
      </c>
      <c r="H670" s="18">
        <f>H671+H675+H676</f>
        <v>0</v>
      </c>
      <c r="I670" s="49" t="e">
        <f t="shared" si="68"/>
        <v>#DIV/0!</v>
      </c>
      <c r="J670" s="28" t="e">
        <f t="shared" si="69"/>
        <v>#DIV/0!</v>
      </c>
      <c r="K670" s="50" t="e">
        <f aca="true" t="shared" si="70" ref="K670:K733">H670/F670*100</f>
        <v>#DIV/0!</v>
      </c>
    </row>
    <row r="671" spans="1:11" ht="26.25" customHeight="1">
      <c r="A671" s="108"/>
      <c r="B671" s="105"/>
      <c r="C671" s="18" t="s">
        <v>6</v>
      </c>
      <c r="D671" s="18">
        <v>0</v>
      </c>
      <c r="E671" s="18">
        <v>0</v>
      </c>
      <c r="F671" s="18">
        <v>0</v>
      </c>
      <c r="G671" s="18">
        <v>0</v>
      </c>
      <c r="H671" s="18">
        <v>0</v>
      </c>
      <c r="I671" s="49" t="e">
        <f t="shared" si="68"/>
        <v>#DIV/0!</v>
      </c>
      <c r="J671" s="28" t="e">
        <f t="shared" si="69"/>
        <v>#DIV/0!</v>
      </c>
      <c r="K671" s="50" t="e">
        <f t="shared" si="70"/>
        <v>#DIV/0!</v>
      </c>
    </row>
    <row r="672" spans="1:11" ht="78" customHeight="1">
      <c r="A672" s="108"/>
      <c r="B672" s="105"/>
      <c r="C672" s="29" t="s">
        <v>189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49" t="e">
        <f t="shared" si="68"/>
        <v>#DIV/0!</v>
      </c>
      <c r="J672" s="28" t="e">
        <f t="shared" si="69"/>
        <v>#DIV/0!</v>
      </c>
      <c r="K672" s="50" t="e">
        <f t="shared" si="70"/>
        <v>#DIV/0!</v>
      </c>
    </row>
    <row r="673" spans="1:11" ht="61.5" customHeight="1">
      <c r="A673" s="108"/>
      <c r="B673" s="105"/>
      <c r="C673" s="18" t="s">
        <v>7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49" t="e">
        <f t="shared" si="68"/>
        <v>#DIV/0!</v>
      </c>
      <c r="J673" s="28" t="e">
        <f t="shared" si="69"/>
        <v>#DIV/0!</v>
      </c>
      <c r="K673" s="50" t="e">
        <f t="shared" si="70"/>
        <v>#DIV/0!</v>
      </c>
    </row>
    <row r="674" spans="1:11" ht="98.25" customHeight="1">
      <c r="A674" s="108"/>
      <c r="B674" s="105"/>
      <c r="C674" s="29" t="s">
        <v>190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49" t="e">
        <f t="shared" si="68"/>
        <v>#DIV/0!</v>
      </c>
      <c r="J674" s="28" t="e">
        <f t="shared" si="69"/>
        <v>#DIV/0!</v>
      </c>
      <c r="K674" s="50" t="e">
        <f t="shared" si="70"/>
        <v>#DIV/0!</v>
      </c>
    </row>
    <row r="675" spans="1:11" ht="56.25">
      <c r="A675" s="108"/>
      <c r="B675" s="105"/>
      <c r="C675" s="18" t="s">
        <v>8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49" t="e">
        <f t="shared" si="68"/>
        <v>#DIV/0!</v>
      </c>
      <c r="J675" s="28" t="e">
        <f t="shared" si="69"/>
        <v>#DIV/0!</v>
      </c>
      <c r="K675" s="50" t="e">
        <f t="shared" si="70"/>
        <v>#DIV/0!</v>
      </c>
    </row>
    <row r="676" spans="1:11" ht="56.25">
      <c r="A676" s="109"/>
      <c r="B676" s="106"/>
      <c r="C676" s="18" t="s">
        <v>9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49" t="e">
        <f t="shared" si="68"/>
        <v>#DIV/0!</v>
      </c>
      <c r="J676" s="28" t="e">
        <f t="shared" si="69"/>
        <v>#DIV/0!</v>
      </c>
      <c r="K676" s="50" t="e">
        <f t="shared" si="70"/>
        <v>#DIV/0!</v>
      </c>
    </row>
    <row r="677" spans="1:11" ht="18.75" customHeight="1">
      <c r="A677" s="95" t="s">
        <v>118</v>
      </c>
      <c r="B677" s="104" t="s">
        <v>11</v>
      </c>
      <c r="C677" s="7" t="s">
        <v>5</v>
      </c>
      <c r="D677" s="7">
        <f>D678+D682+D683</f>
        <v>277.2</v>
      </c>
      <c r="E677" s="7">
        <f>E678+E682+E683</f>
        <v>277.2</v>
      </c>
      <c r="F677" s="7">
        <f>F678+F682+F683</f>
        <v>277.2</v>
      </c>
      <c r="G677" s="7">
        <f>G678+G682+G683</f>
        <v>260.8</v>
      </c>
      <c r="H677" s="7">
        <f>H678+H682+H683</f>
        <v>260.8</v>
      </c>
      <c r="I677" s="49">
        <f t="shared" si="68"/>
        <v>94.0836940836941</v>
      </c>
      <c r="J677" s="28">
        <f t="shared" si="69"/>
        <v>94.0836940836941</v>
      </c>
      <c r="K677" s="50">
        <f t="shared" si="70"/>
        <v>94.0836940836941</v>
      </c>
    </row>
    <row r="678" spans="1:11" ht="30" customHeight="1">
      <c r="A678" s="96"/>
      <c r="B678" s="105"/>
      <c r="C678" s="18" t="s">
        <v>6</v>
      </c>
      <c r="D678" s="18">
        <v>277.2</v>
      </c>
      <c r="E678" s="18">
        <v>277.2</v>
      </c>
      <c r="F678" s="18">
        <v>277.2</v>
      </c>
      <c r="G678" s="18">
        <v>260.8</v>
      </c>
      <c r="H678" s="18">
        <v>260.8</v>
      </c>
      <c r="I678" s="49">
        <f t="shared" si="68"/>
        <v>94.0836940836941</v>
      </c>
      <c r="J678" s="28">
        <f t="shared" si="69"/>
        <v>94.0836940836941</v>
      </c>
      <c r="K678" s="50">
        <f t="shared" si="70"/>
        <v>94.0836940836941</v>
      </c>
    </row>
    <row r="679" spans="1:11" ht="73.5" customHeight="1">
      <c r="A679" s="96"/>
      <c r="B679" s="105"/>
      <c r="C679" s="29" t="s">
        <v>189</v>
      </c>
      <c r="D679" s="18">
        <v>0</v>
      </c>
      <c r="E679" s="18">
        <v>0</v>
      </c>
      <c r="F679" s="18">
        <v>0</v>
      </c>
      <c r="G679" s="18">
        <v>0</v>
      </c>
      <c r="H679" s="18">
        <v>0</v>
      </c>
      <c r="I679" s="49" t="e">
        <f t="shared" si="68"/>
        <v>#DIV/0!</v>
      </c>
      <c r="J679" s="28" t="e">
        <f t="shared" si="69"/>
        <v>#DIV/0!</v>
      </c>
      <c r="K679" s="50" t="e">
        <f t="shared" si="70"/>
        <v>#DIV/0!</v>
      </c>
    </row>
    <row r="680" spans="1:11" ht="63" customHeight="1">
      <c r="A680" s="96"/>
      <c r="B680" s="105"/>
      <c r="C680" s="18" t="s">
        <v>7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49" t="e">
        <f t="shared" si="68"/>
        <v>#DIV/0!</v>
      </c>
      <c r="J680" s="28" t="e">
        <f t="shared" si="69"/>
        <v>#DIV/0!</v>
      </c>
      <c r="K680" s="50" t="e">
        <f t="shared" si="70"/>
        <v>#DIV/0!</v>
      </c>
    </row>
    <row r="681" spans="1:11" ht="98.25" customHeight="1">
      <c r="A681" s="96"/>
      <c r="B681" s="105"/>
      <c r="C681" s="29" t="s">
        <v>190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49" t="e">
        <f t="shared" si="68"/>
        <v>#DIV/0!</v>
      </c>
      <c r="J681" s="28" t="e">
        <f t="shared" si="69"/>
        <v>#DIV/0!</v>
      </c>
      <c r="K681" s="50" t="e">
        <f t="shared" si="70"/>
        <v>#DIV/0!</v>
      </c>
    </row>
    <row r="682" spans="1:11" ht="56.25">
      <c r="A682" s="96"/>
      <c r="B682" s="105"/>
      <c r="C682" s="18" t="s">
        <v>8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49" t="e">
        <f t="shared" si="68"/>
        <v>#DIV/0!</v>
      </c>
      <c r="J682" s="28" t="e">
        <f t="shared" si="69"/>
        <v>#DIV/0!</v>
      </c>
      <c r="K682" s="50" t="e">
        <f t="shared" si="70"/>
        <v>#DIV/0!</v>
      </c>
    </row>
    <row r="683" spans="1:11" ht="66.75" customHeight="1">
      <c r="A683" s="96"/>
      <c r="B683" s="106"/>
      <c r="C683" s="18" t="s">
        <v>9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49" t="e">
        <f t="shared" si="68"/>
        <v>#DIV/0!</v>
      </c>
      <c r="J683" s="28" t="e">
        <f t="shared" si="69"/>
        <v>#DIV/0!</v>
      </c>
      <c r="K683" s="50" t="e">
        <f t="shared" si="70"/>
        <v>#DIV/0!</v>
      </c>
    </row>
    <row r="684" spans="1:11" ht="30" customHeight="1">
      <c r="A684" s="96"/>
      <c r="B684" s="104" t="s">
        <v>230</v>
      </c>
      <c r="C684" s="7" t="s">
        <v>5</v>
      </c>
      <c r="D684" s="7">
        <f>D685+D689+D690</f>
        <v>0</v>
      </c>
      <c r="E684" s="7">
        <f>E685+E689+E690</f>
        <v>0</v>
      </c>
      <c r="F684" s="7">
        <f>F685+F689+F690</f>
        <v>0</v>
      </c>
      <c r="G684" s="7">
        <f>G685+G689+G690</f>
        <v>0</v>
      </c>
      <c r="H684" s="7">
        <f>H685+H689+H690</f>
        <v>0</v>
      </c>
      <c r="I684" s="49" t="e">
        <f t="shared" si="68"/>
        <v>#DIV/0!</v>
      </c>
      <c r="J684" s="28" t="e">
        <f t="shared" si="69"/>
        <v>#DIV/0!</v>
      </c>
      <c r="K684" s="50" t="e">
        <f t="shared" si="70"/>
        <v>#DIV/0!</v>
      </c>
    </row>
    <row r="685" spans="1:11" ht="33.75" customHeight="1">
      <c r="A685" s="96"/>
      <c r="B685" s="105"/>
      <c r="C685" s="18" t="s">
        <v>6</v>
      </c>
      <c r="D685" s="18">
        <v>0</v>
      </c>
      <c r="E685" s="18">
        <v>0</v>
      </c>
      <c r="F685" s="18">
        <v>0</v>
      </c>
      <c r="G685" s="18">
        <v>0</v>
      </c>
      <c r="H685" s="18">
        <v>0</v>
      </c>
      <c r="I685" s="49" t="e">
        <f t="shared" si="68"/>
        <v>#DIV/0!</v>
      </c>
      <c r="J685" s="28" t="e">
        <f t="shared" si="69"/>
        <v>#DIV/0!</v>
      </c>
      <c r="K685" s="50" t="e">
        <f t="shared" si="70"/>
        <v>#DIV/0!</v>
      </c>
    </row>
    <row r="686" spans="1:11" ht="73.5" customHeight="1">
      <c r="A686" s="96"/>
      <c r="B686" s="105"/>
      <c r="C686" s="29" t="s">
        <v>189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49" t="e">
        <f t="shared" si="68"/>
        <v>#DIV/0!</v>
      </c>
      <c r="J686" s="28" t="e">
        <f t="shared" si="69"/>
        <v>#DIV/0!</v>
      </c>
      <c r="K686" s="50" t="e">
        <f t="shared" si="70"/>
        <v>#DIV/0!</v>
      </c>
    </row>
    <row r="687" spans="1:11" ht="66.75" customHeight="1">
      <c r="A687" s="96"/>
      <c r="B687" s="105"/>
      <c r="C687" s="18" t="s">
        <v>7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49" t="e">
        <f t="shared" si="68"/>
        <v>#DIV/0!</v>
      </c>
      <c r="J687" s="28" t="e">
        <f t="shared" si="69"/>
        <v>#DIV/0!</v>
      </c>
      <c r="K687" s="50" t="e">
        <f t="shared" si="70"/>
        <v>#DIV/0!</v>
      </c>
    </row>
    <row r="688" spans="1:11" ht="73.5" customHeight="1">
      <c r="A688" s="96"/>
      <c r="B688" s="105"/>
      <c r="C688" s="29" t="s">
        <v>190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49" t="e">
        <f t="shared" si="68"/>
        <v>#DIV/0!</v>
      </c>
      <c r="J688" s="28" t="e">
        <f t="shared" si="69"/>
        <v>#DIV/0!</v>
      </c>
      <c r="K688" s="50" t="e">
        <f t="shared" si="70"/>
        <v>#DIV/0!</v>
      </c>
    </row>
    <row r="689" spans="1:11" ht="66.75" customHeight="1">
      <c r="A689" s="96"/>
      <c r="B689" s="105"/>
      <c r="C689" s="18" t="s">
        <v>8</v>
      </c>
      <c r="D689" s="18">
        <v>0</v>
      </c>
      <c r="E689" s="18">
        <v>0</v>
      </c>
      <c r="F689" s="18">
        <v>0</v>
      </c>
      <c r="G689" s="18">
        <v>0</v>
      </c>
      <c r="H689" s="18">
        <v>0</v>
      </c>
      <c r="I689" s="49" t="e">
        <f t="shared" si="68"/>
        <v>#DIV/0!</v>
      </c>
      <c r="J689" s="28" t="e">
        <f t="shared" si="69"/>
        <v>#DIV/0!</v>
      </c>
      <c r="K689" s="50" t="e">
        <f t="shared" si="70"/>
        <v>#DIV/0!</v>
      </c>
    </row>
    <row r="690" spans="1:11" ht="66.75" customHeight="1">
      <c r="A690" s="96"/>
      <c r="B690" s="106"/>
      <c r="C690" s="18" t="s">
        <v>9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49" t="e">
        <f t="shared" si="68"/>
        <v>#DIV/0!</v>
      </c>
      <c r="J690" s="28" t="e">
        <f t="shared" si="69"/>
        <v>#DIV/0!</v>
      </c>
      <c r="K690" s="50" t="e">
        <f t="shared" si="70"/>
        <v>#DIV/0!</v>
      </c>
    </row>
    <row r="691" spans="1:11" ht="36" customHeight="1">
      <c r="A691" s="96"/>
      <c r="B691" s="104" t="s">
        <v>234</v>
      </c>
      <c r="C691" s="18" t="s">
        <v>5</v>
      </c>
      <c r="D691" s="18">
        <f>D692+D696+D697</f>
        <v>45</v>
      </c>
      <c r="E691" s="18">
        <f>E692+E696+E697</f>
        <v>0</v>
      </c>
      <c r="F691" s="18">
        <f>F692+F696+F697</f>
        <v>0</v>
      </c>
      <c r="G691" s="18">
        <f>G692+G696+G697</f>
        <v>45</v>
      </c>
      <c r="H691" s="18">
        <f>H692+H696+H697</f>
        <v>45</v>
      </c>
      <c r="I691" s="49">
        <f t="shared" si="68"/>
        <v>100</v>
      </c>
      <c r="J691" s="28" t="e">
        <f t="shared" si="69"/>
        <v>#DIV/0!</v>
      </c>
      <c r="K691" s="50" t="e">
        <f t="shared" si="70"/>
        <v>#DIV/0!</v>
      </c>
    </row>
    <row r="692" spans="1:11" ht="30.75" customHeight="1">
      <c r="A692" s="96"/>
      <c r="B692" s="105"/>
      <c r="C692" s="18" t="s">
        <v>6</v>
      </c>
      <c r="D692" s="18">
        <v>0</v>
      </c>
      <c r="E692" s="18">
        <v>0</v>
      </c>
      <c r="F692" s="18">
        <v>0</v>
      </c>
      <c r="G692" s="18">
        <v>0</v>
      </c>
      <c r="H692" s="18">
        <v>0</v>
      </c>
      <c r="I692" s="49" t="e">
        <f t="shared" si="68"/>
        <v>#DIV/0!</v>
      </c>
      <c r="J692" s="28" t="e">
        <f t="shared" si="69"/>
        <v>#DIV/0!</v>
      </c>
      <c r="K692" s="50" t="e">
        <f t="shared" si="70"/>
        <v>#DIV/0!</v>
      </c>
    </row>
    <row r="693" spans="1:11" ht="78" customHeight="1">
      <c r="A693" s="96"/>
      <c r="B693" s="105"/>
      <c r="C693" s="29" t="s">
        <v>189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49" t="e">
        <f t="shared" si="68"/>
        <v>#DIV/0!</v>
      </c>
      <c r="J693" s="28" t="e">
        <f t="shared" si="69"/>
        <v>#DIV/0!</v>
      </c>
      <c r="K693" s="50" t="e">
        <f t="shared" si="70"/>
        <v>#DIV/0!</v>
      </c>
    </row>
    <row r="694" spans="1:11" ht="66.75" customHeight="1">
      <c r="A694" s="96"/>
      <c r="B694" s="105"/>
      <c r="C694" s="18" t="s">
        <v>7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49" t="e">
        <f t="shared" si="68"/>
        <v>#DIV/0!</v>
      </c>
      <c r="J694" s="28" t="e">
        <f t="shared" si="69"/>
        <v>#DIV/0!</v>
      </c>
      <c r="K694" s="50" t="e">
        <f t="shared" si="70"/>
        <v>#DIV/0!</v>
      </c>
    </row>
    <row r="695" spans="1:11" ht="95.25" customHeight="1">
      <c r="A695" s="96"/>
      <c r="B695" s="105"/>
      <c r="C695" s="29" t="s">
        <v>190</v>
      </c>
      <c r="D695" s="18">
        <v>0</v>
      </c>
      <c r="E695" s="18">
        <v>0</v>
      </c>
      <c r="F695" s="18">
        <v>0</v>
      </c>
      <c r="G695" s="18">
        <v>0</v>
      </c>
      <c r="H695" s="18">
        <v>0</v>
      </c>
      <c r="I695" s="49" t="e">
        <f t="shared" si="68"/>
        <v>#DIV/0!</v>
      </c>
      <c r="J695" s="28" t="e">
        <f t="shared" si="69"/>
        <v>#DIV/0!</v>
      </c>
      <c r="K695" s="50" t="e">
        <f t="shared" si="70"/>
        <v>#DIV/0!</v>
      </c>
    </row>
    <row r="696" spans="1:11" ht="66.75" customHeight="1">
      <c r="A696" s="96"/>
      <c r="B696" s="105"/>
      <c r="C696" s="18" t="s">
        <v>8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49" t="e">
        <f t="shared" si="68"/>
        <v>#DIV/0!</v>
      </c>
      <c r="J696" s="28" t="e">
        <f t="shared" si="69"/>
        <v>#DIV/0!</v>
      </c>
      <c r="K696" s="50" t="e">
        <f t="shared" si="70"/>
        <v>#DIV/0!</v>
      </c>
    </row>
    <row r="697" spans="1:11" ht="66.75" customHeight="1">
      <c r="A697" s="97"/>
      <c r="B697" s="106"/>
      <c r="C697" s="18" t="s">
        <v>9</v>
      </c>
      <c r="D697" s="18">
        <v>45</v>
      </c>
      <c r="E697" s="18">
        <v>0</v>
      </c>
      <c r="F697" s="18">
        <v>0</v>
      </c>
      <c r="G697" s="18">
        <v>45</v>
      </c>
      <c r="H697" s="18">
        <v>45</v>
      </c>
      <c r="I697" s="49">
        <f t="shared" si="68"/>
        <v>100</v>
      </c>
      <c r="J697" s="28" t="e">
        <f t="shared" si="69"/>
        <v>#DIV/0!</v>
      </c>
      <c r="K697" s="50" t="e">
        <f t="shared" si="70"/>
        <v>#DIV/0!</v>
      </c>
    </row>
    <row r="698" spans="1:11" ht="18.75" customHeight="1">
      <c r="A698" s="95" t="s">
        <v>120</v>
      </c>
      <c r="B698" s="104" t="s">
        <v>11</v>
      </c>
      <c r="C698" s="7" t="s">
        <v>5</v>
      </c>
      <c r="D698" s="7">
        <f>D699+D703+D704</f>
        <v>75</v>
      </c>
      <c r="E698" s="7">
        <f>E699+E703+E704</f>
        <v>75</v>
      </c>
      <c r="F698" s="7">
        <f>F699+F703+F704</f>
        <v>75</v>
      </c>
      <c r="G698" s="7">
        <f>G699+G703+G704</f>
        <v>6</v>
      </c>
      <c r="H698" s="7">
        <f>H699+H703+H704</f>
        <v>6</v>
      </c>
      <c r="I698" s="49">
        <f t="shared" si="68"/>
        <v>8</v>
      </c>
      <c r="J698" s="28">
        <f t="shared" si="69"/>
        <v>8</v>
      </c>
      <c r="K698" s="50">
        <f t="shared" si="70"/>
        <v>8</v>
      </c>
    </row>
    <row r="699" spans="1:11" ht="48" customHeight="1">
      <c r="A699" s="96"/>
      <c r="B699" s="105"/>
      <c r="C699" s="18" t="s">
        <v>6</v>
      </c>
      <c r="D699" s="18">
        <v>75</v>
      </c>
      <c r="E699" s="18">
        <v>75</v>
      </c>
      <c r="F699" s="18">
        <v>75</v>
      </c>
      <c r="G699" s="18">
        <v>6</v>
      </c>
      <c r="H699" s="18">
        <v>6</v>
      </c>
      <c r="I699" s="49">
        <f t="shared" si="68"/>
        <v>8</v>
      </c>
      <c r="J699" s="28">
        <f t="shared" si="69"/>
        <v>8</v>
      </c>
      <c r="K699" s="50">
        <f t="shared" si="70"/>
        <v>8</v>
      </c>
    </row>
    <row r="700" spans="1:11" ht="72.75" customHeight="1">
      <c r="A700" s="96"/>
      <c r="B700" s="105"/>
      <c r="C700" s="29" t="s">
        <v>189</v>
      </c>
      <c r="D700" s="18">
        <v>0</v>
      </c>
      <c r="E700" s="18">
        <v>0</v>
      </c>
      <c r="F700" s="18">
        <v>0</v>
      </c>
      <c r="G700" s="18">
        <v>0</v>
      </c>
      <c r="H700" s="18">
        <v>0</v>
      </c>
      <c r="I700" s="49" t="e">
        <f t="shared" si="68"/>
        <v>#DIV/0!</v>
      </c>
      <c r="J700" s="28" t="e">
        <f t="shared" si="69"/>
        <v>#DIV/0!</v>
      </c>
      <c r="K700" s="50" t="e">
        <f t="shared" si="70"/>
        <v>#DIV/0!</v>
      </c>
    </row>
    <row r="701" spans="1:11" ht="66" customHeight="1">
      <c r="A701" s="96"/>
      <c r="B701" s="105"/>
      <c r="C701" s="18" t="s">
        <v>7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49" t="e">
        <f t="shared" si="68"/>
        <v>#DIV/0!</v>
      </c>
      <c r="J701" s="28" t="e">
        <f t="shared" si="69"/>
        <v>#DIV/0!</v>
      </c>
      <c r="K701" s="50" t="e">
        <f t="shared" si="70"/>
        <v>#DIV/0!</v>
      </c>
    </row>
    <row r="702" spans="1:11" ht="93.75" customHeight="1">
      <c r="A702" s="96"/>
      <c r="B702" s="105"/>
      <c r="C702" s="29" t="s">
        <v>190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49" t="e">
        <f t="shared" si="68"/>
        <v>#DIV/0!</v>
      </c>
      <c r="J702" s="28" t="e">
        <f t="shared" si="69"/>
        <v>#DIV/0!</v>
      </c>
      <c r="K702" s="50" t="e">
        <f t="shared" si="70"/>
        <v>#DIV/0!</v>
      </c>
    </row>
    <row r="703" spans="1:11" ht="56.25">
      <c r="A703" s="96"/>
      <c r="B703" s="105"/>
      <c r="C703" s="18" t="s">
        <v>8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49" t="e">
        <f t="shared" si="68"/>
        <v>#DIV/0!</v>
      </c>
      <c r="J703" s="28" t="e">
        <f t="shared" si="69"/>
        <v>#DIV/0!</v>
      </c>
      <c r="K703" s="50" t="e">
        <f t="shared" si="70"/>
        <v>#DIV/0!</v>
      </c>
    </row>
    <row r="704" spans="1:11" ht="75" customHeight="1">
      <c r="A704" s="96"/>
      <c r="B704" s="106"/>
      <c r="C704" s="18" t="s">
        <v>9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49" t="e">
        <f t="shared" si="68"/>
        <v>#DIV/0!</v>
      </c>
      <c r="J704" s="28" t="e">
        <f t="shared" si="69"/>
        <v>#DIV/0!</v>
      </c>
      <c r="K704" s="50" t="e">
        <f t="shared" si="70"/>
        <v>#DIV/0!</v>
      </c>
    </row>
    <row r="705" spans="1:11" ht="29.25" customHeight="1">
      <c r="A705" s="96"/>
      <c r="B705" s="104" t="s">
        <v>233</v>
      </c>
      <c r="C705" s="7" t="s">
        <v>5</v>
      </c>
      <c r="D705" s="7">
        <f>D706+D710+D711</f>
        <v>0</v>
      </c>
      <c r="E705" s="7">
        <f>E706+E710+E711</f>
        <v>0</v>
      </c>
      <c r="F705" s="7">
        <f>F706+F710+F711</f>
        <v>0</v>
      </c>
      <c r="G705" s="7">
        <f>G706+G710+G711</f>
        <v>0</v>
      </c>
      <c r="H705" s="7">
        <f>H706+H710+H711</f>
        <v>0</v>
      </c>
      <c r="I705" s="49" t="e">
        <f aca="true" t="shared" si="71" ref="I705:I768">H705/D705*100</f>
        <v>#DIV/0!</v>
      </c>
      <c r="J705" s="28" t="e">
        <f t="shared" si="69"/>
        <v>#DIV/0!</v>
      </c>
      <c r="K705" s="50" t="e">
        <f t="shared" si="70"/>
        <v>#DIV/0!</v>
      </c>
    </row>
    <row r="706" spans="1:11" ht="75" customHeight="1">
      <c r="A706" s="96"/>
      <c r="B706" s="105"/>
      <c r="C706" s="18" t="s">
        <v>6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49" t="e">
        <f t="shared" si="71"/>
        <v>#DIV/0!</v>
      </c>
      <c r="J706" s="28" t="e">
        <f t="shared" si="69"/>
        <v>#DIV/0!</v>
      </c>
      <c r="K706" s="50" t="e">
        <f t="shared" si="70"/>
        <v>#DIV/0!</v>
      </c>
    </row>
    <row r="707" spans="1:11" ht="75" customHeight="1">
      <c r="A707" s="96"/>
      <c r="B707" s="105"/>
      <c r="C707" s="29" t="s">
        <v>189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49" t="e">
        <f t="shared" si="71"/>
        <v>#DIV/0!</v>
      </c>
      <c r="J707" s="28" t="e">
        <f t="shared" si="69"/>
        <v>#DIV/0!</v>
      </c>
      <c r="K707" s="50" t="e">
        <f t="shared" si="70"/>
        <v>#DIV/0!</v>
      </c>
    </row>
    <row r="708" spans="1:11" ht="59.25" customHeight="1">
      <c r="A708" s="96"/>
      <c r="B708" s="105"/>
      <c r="C708" s="18" t="s">
        <v>7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49" t="e">
        <f t="shared" si="71"/>
        <v>#DIV/0!</v>
      </c>
      <c r="J708" s="28" t="e">
        <f t="shared" si="69"/>
        <v>#DIV/0!</v>
      </c>
      <c r="K708" s="50" t="e">
        <f t="shared" si="70"/>
        <v>#DIV/0!</v>
      </c>
    </row>
    <row r="709" spans="1:11" ht="75" customHeight="1">
      <c r="A709" s="96"/>
      <c r="B709" s="105"/>
      <c r="C709" s="29" t="s">
        <v>190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49" t="e">
        <f t="shared" si="71"/>
        <v>#DIV/0!</v>
      </c>
      <c r="J709" s="28" t="e">
        <f t="shared" si="69"/>
        <v>#DIV/0!</v>
      </c>
      <c r="K709" s="50" t="e">
        <f t="shared" si="70"/>
        <v>#DIV/0!</v>
      </c>
    </row>
    <row r="710" spans="1:11" ht="42.75" customHeight="1">
      <c r="A710" s="96"/>
      <c r="B710" s="105"/>
      <c r="C710" s="18" t="s">
        <v>8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49" t="e">
        <f t="shared" si="71"/>
        <v>#DIV/0!</v>
      </c>
      <c r="J710" s="28" t="e">
        <f t="shared" si="69"/>
        <v>#DIV/0!</v>
      </c>
      <c r="K710" s="50" t="e">
        <f t="shared" si="70"/>
        <v>#DIV/0!</v>
      </c>
    </row>
    <row r="711" spans="1:11" ht="57.75" customHeight="1">
      <c r="A711" s="96"/>
      <c r="B711" s="106"/>
      <c r="C711" s="18" t="s">
        <v>9</v>
      </c>
      <c r="D711" s="18">
        <v>0</v>
      </c>
      <c r="E711" s="18">
        <v>0</v>
      </c>
      <c r="F711" s="18">
        <v>0</v>
      </c>
      <c r="G711" s="18">
        <v>0</v>
      </c>
      <c r="H711" s="18">
        <v>0</v>
      </c>
      <c r="I711" s="49" t="e">
        <f t="shared" si="71"/>
        <v>#DIV/0!</v>
      </c>
      <c r="J711" s="28" t="e">
        <f t="shared" si="69"/>
        <v>#DIV/0!</v>
      </c>
      <c r="K711" s="50" t="e">
        <f t="shared" si="70"/>
        <v>#DIV/0!</v>
      </c>
    </row>
    <row r="712" spans="1:11" ht="33.75" customHeight="1">
      <c r="A712" s="96"/>
      <c r="B712" s="104" t="s">
        <v>235</v>
      </c>
      <c r="C712" s="7" t="s">
        <v>5</v>
      </c>
      <c r="D712" s="7">
        <f>D713+D717+D718</f>
        <v>0</v>
      </c>
      <c r="E712" s="7">
        <f>E713+E717+E718</f>
        <v>0</v>
      </c>
      <c r="F712" s="7">
        <f>F713+F717+F718</f>
        <v>0</v>
      </c>
      <c r="G712" s="7">
        <f>G713+G717+G718</f>
        <v>0</v>
      </c>
      <c r="H712" s="7">
        <f>H713+H717+H718</f>
        <v>0</v>
      </c>
      <c r="I712" s="49" t="e">
        <f t="shared" si="71"/>
        <v>#DIV/0!</v>
      </c>
      <c r="J712" s="28" t="e">
        <f t="shared" si="69"/>
        <v>#DIV/0!</v>
      </c>
      <c r="K712" s="50" t="e">
        <f t="shared" si="70"/>
        <v>#DIV/0!</v>
      </c>
    </row>
    <row r="713" spans="1:11" ht="31.5" customHeight="1">
      <c r="A713" s="96"/>
      <c r="B713" s="105"/>
      <c r="C713" s="18" t="s">
        <v>6</v>
      </c>
      <c r="D713" s="18">
        <v>0</v>
      </c>
      <c r="E713" s="18">
        <v>0</v>
      </c>
      <c r="F713" s="18">
        <v>0</v>
      </c>
      <c r="G713" s="18">
        <v>0</v>
      </c>
      <c r="H713" s="18">
        <v>0</v>
      </c>
      <c r="I713" s="49" t="e">
        <f t="shared" si="71"/>
        <v>#DIV/0!</v>
      </c>
      <c r="J713" s="28" t="e">
        <f t="shared" si="69"/>
        <v>#DIV/0!</v>
      </c>
      <c r="K713" s="50" t="e">
        <f t="shared" si="70"/>
        <v>#DIV/0!</v>
      </c>
    </row>
    <row r="714" spans="1:11" ht="75" customHeight="1">
      <c r="A714" s="96"/>
      <c r="B714" s="105"/>
      <c r="C714" s="29" t="s">
        <v>189</v>
      </c>
      <c r="D714" s="18">
        <v>0</v>
      </c>
      <c r="E714" s="18">
        <v>0</v>
      </c>
      <c r="F714" s="18">
        <v>0</v>
      </c>
      <c r="G714" s="18">
        <v>0</v>
      </c>
      <c r="H714" s="18">
        <v>0</v>
      </c>
      <c r="I714" s="49" t="e">
        <f t="shared" si="71"/>
        <v>#DIV/0!</v>
      </c>
      <c r="J714" s="28" t="e">
        <f t="shared" si="69"/>
        <v>#DIV/0!</v>
      </c>
      <c r="K714" s="50" t="e">
        <f t="shared" si="70"/>
        <v>#DIV/0!</v>
      </c>
    </row>
    <row r="715" spans="1:11" ht="63.75" customHeight="1">
      <c r="A715" s="96"/>
      <c r="B715" s="105"/>
      <c r="C715" s="18" t="s">
        <v>7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49" t="e">
        <f t="shared" si="71"/>
        <v>#DIV/0!</v>
      </c>
      <c r="J715" s="28" t="e">
        <f t="shared" si="69"/>
        <v>#DIV/0!</v>
      </c>
      <c r="K715" s="50" t="e">
        <f t="shared" si="70"/>
        <v>#DIV/0!</v>
      </c>
    </row>
    <row r="716" spans="1:11" ht="75" customHeight="1">
      <c r="A716" s="96"/>
      <c r="B716" s="105"/>
      <c r="C716" s="29" t="s">
        <v>190</v>
      </c>
      <c r="D716" s="18">
        <v>0</v>
      </c>
      <c r="E716" s="18">
        <v>0</v>
      </c>
      <c r="F716" s="18">
        <v>0</v>
      </c>
      <c r="G716" s="18">
        <v>0</v>
      </c>
      <c r="H716" s="18">
        <v>0</v>
      </c>
      <c r="I716" s="49" t="e">
        <f t="shared" si="71"/>
        <v>#DIV/0!</v>
      </c>
      <c r="J716" s="28" t="e">
        <f t="shared" si="69"/>
        <v>#DIV/0!</v>
      </c>
      <c r="K716" s="50" t="e">
        <f t="shared" si="70"/>
        <v>#DIV/0!</v>
      </c>
    </row>
    <row r="717" spans="1:11" ht="45.75" customHeight="1">
      <c r="A717" s="96"/>
      <c r="B717" s="105"/>
      <c r="C717" s="18" t="s">
        <v>8</v>
      </c>
      <c r="D717" s="18">
        <v>0</v>
      </c>
      <c r="E717" s="18">
        <v>0</v>
      </c>
      <c r="F717" s="18">
        <v>0</v>
      </c>
      <c r="G717" s="18">
        <v>0</v>
      </c>
      <c r="H717" s="18">
        <v>0</v>
      </c>
      <c r="I717" s="49" t="e">
        <f t="shared" si="71"/>
        <v>#DIV/0!</v>
      </c>
      <c r="J717" s="28" t="e">
        <f t="shared" si="69"/>
        <v>#DIV/0!</v>
      </c>
      <c r="K717" s="50" t="e">
        <f t="shared" si="70"/>
        <v>#DIV/0!</v>
      </c>
    </row>
    <row r="718" spans="1:11" ht="63" customHeight="1">
      <c r="A718" s="97"/>
      <c r="B718" s="106"/>
      <c r="C718" s="18" t="s">
        <v>9</v>
      </c>
      <c r="D718" s="18">
        <v>0</v>
      </c>
      <c r="E718" s="18">
        <v>0</v>
      </c>
      <c r="F718" s="18">
        <v>0</v>
      </c>
      <c r="G718" s="18">
        <v>0</v>
      </c>
      <c r="H718" s="18">
        <v>0</v>
      </c>
      <c r="I718" s="49" t="e">
        <f t="shared" si="71"/>
        <v>#DIV/0!</v>
      </c>
      <c r="J718" s="28" t="e">
        <f t="shared" si="69"/>
        <v>#DIV/0!</v>
      </c>
      <c r="K718" s="50" t="e">
        <f t="shared" si="70"/>
        <v>#DIV/0!</v>
      </c>
    </row>
    <row r="719" spans="1:11" ht="18.75" customHeight="1">
      <c r="A719" s="124" t="s">
        <v>122</v>
      </c>
      <c r="B719" s="104" t="s">
        <v>246</v>
      </c>
      <c r="C719" s="7" t="s">
        <v>5</v>
      </c>
      <c r="D719" s="7">
        <f>D720+D724+D725</f>
        <v>350</v>
      </c>
      <c r="E719" s="7">
        <f>E720+E724+E725</f>
        <v>0</v>
      </c>
      <c r="F719" s="7">
        <f>F720+F724+F725</f>
        <v>0</v>
      </c>
      <c r="G719" s="7">
        <f>G720+G724+G725</f>
        <v>276.5</v>
      </c>
      <c r="H719" s="7">
        <f>H720+H724+H725</f>
        <v>276.5</v>
      </c>
      <c r="I719" s="49">
        <f t="shared" si="71"/>
        <v>79</v>
      </c>
      <c r="J719" s="28" t="e">
        <f aca="true" t="shared" si="72" ref="J719:J782">H719/E719*100</f>
        <v>#DIV/0!</v>
      </c>
      <c r="K719" s="50" t="e">
        <f t="shared" si="70"/>
        <v>#DIV/0!</v>
      </c>
    </row>
    <row r="720" spans="1:11" ht="33.75" customHeight="1">
      <c r="A720" s="125"/>
      <c r="B720" s="105"/>
      <c r="C720" s="18" t="s">
        <v>6</v>
      </c>
      <c r="D720" s="18">
        <f>D727+D734+D741+D748</f>
        <v>0</v>
      </c>
      <c r="E720" s="18">
        <f>E727+E734+E741+E748</f>
        <v>0</v>
      </c>
      <c r="F720" s="18">
        <f>F727+F734+F741+F748</f>
        <v>0</v>
      </c>
      <c r="G720" s="18">
        <f>G727+G734+G741+G748</f>
        <v>0</v>
      </c>
      <c r="H720" s="18">
        <f>H727+H734+H741+H748</f>
        <v>0</v>
      </c>
      <c r="I720" s="49" t="e">
        <f t="shared" si="71"/>
        <v>#DIV/0!</v>
      </c>
      <c r="J720" s="28" t="e">
        <f t="shared" si="72"/>
        <v>#DIV/0!</v>
      </c>
      <c r="K720" s="50" t="e">
        <f t="shared" si="70"/>
        <v>#DIV/0!</v>
      </c>
    </row>
    <row r="721" spans="1:11" ht="77.25" customHeight="1">
      <c r="A721" s="125"/>
      <c r="B721" s="105"/>
      <c r="C721" s="29" t="s">
        <v>189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49" t="e">
        <f t="shared" si="71"/>
        <v>#DIV/0!</v>
      </c>
      <c r="J721" s="28" t="e">
        <f t="shared" si="72"/>
        <v>#DIV/0!</v>
      </c>
      <c r="K721" s="50" t="e">
        <f t="shared" si="70"/>
        <v>#DIV/0!</v>
      </c>
    </row>
    <row r="722" spans="1:11" ht="64.5" customHeight="1">
      <c r="A722" s="125"/>
      <c r="B722" s="105"/>
      <c r="C722" s="18" t="s">
        <v>7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49" t="e">
        <f t="shared" si="71"/>
        <v>#DIV/0!</v>
      </c>
      <c r="J722" s="28" t="e">
        <f t="shared" si="72"/>
        <v>#DIV/0!</v>
      </c>
      <c r="K722" s="50" t="e">
        <f t="shared" si="70"/>
        <v>#DIV/0!</v>
      </c>
    </row>
    <row r="723" spans="1:11" ht="96" customHeight="1">
      <c r="A723" s="125"/>
      <c r="B723" s="105"/>
      <c r="C723" s="29" t="s">
        <v>190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49" t="e">
        <f t="shared" si="71"/>
        <v>#DIV/0!</v>
      </c>
      <c r="J723" s="28" t="e">
        <f t="shared" si="72"/>
        <v>#DIV/0!</v>
      </c>
      <c r="K723" s="50" t="e">
        <f t="shared" si="70"/>
        <v>#DIV/0!</v>
      </c>
    </row>
    <row r="724" spans="1:11" ht="56.25">
      <c r="A724" s="125"/>
      <c r="B724" s="105"/>
      <c r="C724" s="18" t="s">
        <v>8</v>
      </c>
      <c r="D724" s="18">
        <f>D731+D738+D745+D752</f>
        <v>250</v>
      </c>
      <c r="E724" s="18">
        <v>0</v>
      </c>
      <c r="F724" s="18">
        <f aca="true" t="shared" si="73" ref="F724:H725">F731+F738+F745+F752</f>
        <v>0</v>
      </c>
      <c r="G724" s="18">
        <f t="shared" si="73"/>
        <v>176.5</v>
      </c>
      <c r="H724" s="18">
        <f t="shared" si="73"/>
        <v>176.5</v>
      </c>
      <c r="I724" s="49">
        <f t="shared" si="71"/>
        <v>70.6</v>
      </c>
      <c r="J724" s="28" t="e">
        <f t="shared" si="72"/>
        <v>#DIV/0!</v>
      </c>
      <c r="K724" s="50" t="e">
        <f t="shared" si="70"/>
        <v>#DIV/0!</v>
      </c>
    </row>
    <row r="725" spans="1:11" ht="56.25">
      <c r="A725" s="126"/>
      <c r="B725" s="106"/>
      <c r="C725" s="18" t="s">
        <v>9</v>
      </c>
      <c r="D725" s="18">
        <f>D732+D739+D746+D753</f>
        <v>100</v>
      </c>
      <c r="E725" s="18">
        <v>0</v>
      </c>
      <c r="F725" s="18">
        <f t="shared" si="73"/>
        <v>0</v>
      </c>
      <c r="G725" s="18">
        <f t="shared" si="73"/>
        <v>100</v>
      </c>
      <c r="H725" s="18">
        <f t="shared" si="73"/>
        <v>100</v>
      </c>
      <c r="I725" s="49">
        <f t="shared" si="71"/>
        <v>100</v>
      </c>
      <c r="J725" s="28" t="e">
        <f t="shared" si="72"/>
        <v>#DIV/0!</v>
      </c>
      <c r="K725" s="50" t="e">
        <f t="shared" si="70"/>
        <v>#DIV/0!</v>
      </c>
    </row>
    <row r="726" spans="1:11" ht="18.75" customHeight="1">
      <c r="A726" s="107" t="s">
        <v>124</v>
      </c>
      <c r="B726" s="104" t="s">
        <v>11</v>
      </c>
      <c r="C726" s="18" t="s">
        <v>5</v>
      </c>
      <c r="D726" s="18">
        <f>D727+D731+D732</f>
        <v>0</v>
      </c>
      <c r="E726" s="18">
        <f>E727+E731+E732</f>
        <v>0</v>
      </c>
      <c r="F726" s="18">
        <f>F727+F731+F732</f>
        <v>0</v>
      </c>
      <c r="G726" s="18">
        <f>G727+G731+G732</f>
        <v>0</v>
      </c>
      <c r="H726" s="18">
        <f>H727+H731+H732</f>
        <v>0</v>
      </c>
      <c r="I726" s="49" t="e">
        <f t="shared" si="71"/>
        <v>#DIV/0!</v>
      </c>
      <c r="J726" s="28" t="e">
        <f t="shared" si="72"/>
        <v>#DIV/0!</v>
      </c>
      <c r="K726" s="50" t="e">
        <f t="shared" si="70"/>
        <v>#DIV/0!</v>
      </c>
    </row>
    <row r="727" spans="1:11" ht="32.25" customHeight="1">
      <c r="A727" s="108"/>
      <c r="B727" s="105"/>
      <c r="C727" s="18" t="s">
        <v>6</v>
      </c>
      <c r="D727" s="18">
        <v>0</v>
      </c>
      <c r="E727" s="18">
        <v>0</v>
      </c>
      <c r="F727" s="18">
        <v>0</v>
      </c>
      <c r="G727" s="18"/>
      <c r="H727" s="18">
        <v>0</v>
      </c>
      <c r="I727" s="49" t="e">
        <f t="shared" si="71"/>
        <v>#DIV/0!</v>
      </c>
      <c r="J727" s="28" t="e">
        <f t="shared" si="72"/>
        <v>#DIV/0!</v>
      </c>
      <c r="K727" s="50" t="e">
        <f t="shared" si="70"/>
        <v>#DIV/0!</v>
      </c>
    </row>
    <row r="728" spans="1:11" ht="78" customHeight="1">
      <c r="A728" s="108"/>
      <c r="B728" s="105"/>
      <c r="C728" s="29" t="s">
        <v>189</v>
      </c>
      <c r="D728" s="18">
        <v>0</v>
      </c>
      <c r="E728" s="18">
        <v>0</v>
      </c>
      <c r="F728" s="18">
        <v>0</v>
      </c>
      <c r="G728" s="18">
        <v>0</v>
      </c>
      <c r="H728" s="18">
        <v>0</v>
      </c>
      <c r="I728" s="49" t="e">
        <f t="shared" si="71"/>
        <v>#DIV/0!</v>
      </c>
      <c r="J728" s="28" t="e">
        <f t="shared" si="72"/>
        <v>#DIV/0!</v>
      </c>
      <c r="K728" s="50" t="e">
        <f t="shared" si="70"/>
        <v>#DIV/0!</v>
      </c>
    </row>
    <row r="729" spans="1:11" ht="61.5" customHeight="1">
      <c r="A729" s="108"/>
      <c r="B729" s="105"/>
      <c r="C729" s="18" t="s">
        <v>7</v>
      </c>
      <c r="D729" s="18">
        <v>0</v>
      </c>
      <c r="E729" s="18">
        <v>0</v>
      </c>
      <c r="F729" s="18">
        <v>0</v>
      </c>
      <c r="G729" s="18">
        <v>0</v>
      </c>
      <c r="H729" s="18">
        <v>0</v>
      </c>
      <c r="I729" s="49" t="e">
        <f t="shared" si="71"/>
        <v>#DIV/0!</v>
      </c>
      <c r="J729" s="28" t="e">
        <f t="shared" si="72"/>
        <v>#DIV/0!</v>
      </c>
      <c r="K729" s="50" t="e">
        <f t="shared" si="70"/>
        <v>#DIV/0!</v>
      </c>
    </row>
    <row r="730" spans="1:11" ht="97.5" customHeight="1">
      <c r="A730" s="108"/>
      <c r="B730" s="105"/>
      <c r="C730" s="29" t="s">
        <v>190</v>
      </c>
      <c r="D730" s="18">
        <v>0</v>
      </c>
      <c r="E730" s="18">
        <v>0</v>
      </c>
      <c r="F730" s="18">
        <v>0</v>
      </c>
      <c r="G730" s="18">
        <v>0</v>
      </c>
      <c r="H730" s="18">
        <v>0</v>
      </c>
      <c r="I730" s="49" t="e">
        <f t="shared" si="71"/>
        <v>#DIV/0!</v>
      </c>
      <c r="J730" s="28" t="e">
        <f t="shared" si="72"/>
        <v>#DIV/0!</v>
      </c>
      <c r="K730" s="50" t="e">
        <f t="shared" si="70"/>
        <v>#DIV/0!</v>
      </c>
    </row>
    <row r="731" spans="1:11" ht="44.25" customHeight="1">
      <c r="A731" s="108"/>
      <c r="B731" s="105"/>
      <c r="C731" s="18" t="s">
        <v>8</v>
      </c>
      <c r="D731" s="18">
        <v>0</v>
      </c>
      <c r="E731" s="18">
        <v>0</v>
      </c>
      <c r="F731" s="18">
        <v>0</v>
      </c>
      <c r="G731" s="18">
        <v>0</v>
      </c>
      <c r="H731" s="18">
        <v>0</v>
      </c>
      <c r="I731" s="49" t="e">
        <f t="shared" si="71"/>
        <v>#DIV/0!</v>
      </c>
      <c r="J731" s="28" t="e">
        <f t="shared" si="72"/>
        <v>#DIV/0!</v>
      </c>
      <c r="K731" s="50" t="e">
        <f t="shared" si="70"/>
        <v>#DIV/0!</v>
      </c>
    </row>
    <row r="732" spans="1:11" ht="56.25">
      <c r="A732" s="109"/>
      <c r="B732" s="106"/>
      <c r="C732" s="18" t="s">
        <v>9</v>
      </c>
      <c r="D732" s="18">
        <v>0</v>
      </c>
      <c r="E732" s="18">
        <v>0</v>
      </c>
      <c r="F732" s="18">
        <v>0</v>
      </c>
      <c r="G732" s="18">
        <v>0</v>
      </c>
      <c r="H732" s="18">
        <v>0</v>
      </c>
      <c r="I732" s="49" t="e">
        <f t="shared" si="71"/>
        <v>#DIV/0!</v>
      </c>
      <c r="J732" s="28" t="e">
        <f t="shared" si="72"/>
        <v>#DIV/0!</v>
      </c>
      <c r="K732" s="50" t="e">
        <f t="shared" si="70"/>
        <v>#DIV/0!</v>
      </c>
    </row>
    <row r="733" spans="1:11" ht="26.25" customHeight="1">
      <c r="A733" s="107" t="s">
        <v>126</v>
      </c>
      <c r="B733" s="104" t="s">
        <v>11</v>
      </c>
      <c r="C733" s="7" t="s">
        <v>5</v>
      </c>
      <c r="D733" s="7">
        <f>D734+D738+D739</f>
        <v>0</v>
      </c>
      <c r="E733" s="7">
        <f>E734+E738+E739</f>
        <v>0</v>
      </c>
      <c r="F733" s="7">
        <f>F734+F738+F739</f>
        <v>0</v>
      </c>
      <c r="G733" s="7">
        <f>G734+G738+G739</f>
        <v>0</v>
      </c>
      <c r="H733" s="7">
        <f>H734+H738+H739</f>
        <v>0</v>
      </c>
      <c r="I733" s="49" t="e">
        <f t="shared" si="71"/>
        <v>#DIV/0!</v>
      </c>
      <c r="J733" s="28" t="e">
        <f t="shared" si="72"/>
        <v>#DIV/0!</v>
      </c>
      <c r="K733" s="50" t="e">
        <f t="shared" si="70"/>
        <v>#DIV/0!</v>
      </c>
    </row>
    <row r="734" spans="1:11" ht="32.25" customHeight="1">
      <c r="A734" s="108"/>
      <c r="B734" s="105"/>
      <c r="C734" s="18" t="s">
        <v>6</v>
      </c>
      <c r="D734" s="18">
        <v>0</v>
      </c>
      <c r="E734" s="18">
        <v>0</v>
      </c>
      <c r="F734" s="18">
        <v>0</v>
      </c>
      <c r="G734" s="18">
        <v>0</v>
      </c>
      <c r="H734" s="18">
        <v>0</v>
      </c>
      <c r="I734" s="49" t="e">
        <f t="shared" si="71"/>
        <v>#DIV/0!</v>
      </c>
      <c r="J734" s="28" t="e">
        <f t="shared" si="72"/>
        <v>#DIV/0!</v>
      </c>
      <c r="K734" s="50" t="e">
        <f aca="true" t="shared" si="74" ref="K734:K797">H734/F734*100</f>
        <v>#DIV/0!</v>
      </c>
    </row>
    <row r="735" spans="1:11" ht="78.75" customHeight="1">
      <c r="A735" s="108"/>
      <c r="B735" s="105"/>
      <c r="C735" s="29" t="s">
        <v>189</v>
      </c>
      <c r="D735" s="18">
        <v>0</v>
      </c>
      <c r="E735" s="18">
        <v>0</v>
      </c>
      <c r="F735" s="18">
        <v>0</v>
      </c>
      <c r="G735" s="18">
        <v>0</v>
      </c>
      <c r="H735" s="18">
        <v>0</v>
      </c>
      <c r="I735" s="49" t="e">
        <f t="shared" si="71"/>
        <v>#DIV/0!</v>
      </c>
      <c r="J735" s="28" t="e">
        <f t="shared" si="72"/>
        <v>#DIV/0!</v>
      </c>
      <c r="K735" s="50" t="e">
        <f t="shared" si="74"/>
        <v>#DIV/0!</v>
      </c>
    </row>
    <row r="736" spans="1:11" ht="62.25" customHeight="1">
      <c r="A736" s="108"/>
      <c r="B736" s="105"/>
      <c r="C736" s="18" t="s">
        <v>7</v>
      </c>
      <c r="D736" s="18">
        <v>0</v>
      </c>
      <c r="E736" s="18">
        <v>0</v>
      </c>
      <c r="F736" s="18">
        <v>0</v>
      </c>
      <c r="G736" s="18">
        <v>0</v>
      </c>
      <c r="H736" s="18">
        <v>0</v>
      </c>
      <c r="I736" s="49" t="e">
        <f t="shared" si="71"/>
        <v>#DIV/0!</v>
      </c>
      <c r="J736" s="28" t="e">
        <f t="shared" si="72"/>
        <v>#DIV/0!</v>
      </c>
      <c r="K736" s="50" t="e">
        <f t="shared" si="74"/>
        <v>#DIV/0!</v>
      </c>
    </row>
    <row r="737" spans="1:11" ht="96.75" customHeight="1">
      <c r="A737" s="108"/>
      <c r="B737" s="105"/>
      <c r="C737" s="29" t="s">
        <v>190</v>
      </c>
      <c r="D737" s="18">
        <v>0</v>
      </c>
      <c r="E737" s="18">
        <v>0</v>
      </c>
      <c r="F737" s="18">
        <v>0</v>
      </c>
      <c r="G737" s="18">
        <v>0</v>
      </c>
      <c r="H737" s="18">
        <v>0</v>
      </c>
      <c r="I737" s="49" t="e">
        <f t="shared" si="71"/>
        <v>#DIV/0!</v>
      </c>
      <c r="J737" s="28" t="e">
        <f t="shared" si="72"/>
        <v>#DIV/0!</v>
      </c>
      <c r="K737" s="50" t="e">
        <f t="shared" si="74"/>
        <v>#DIV/0!</v>
      </c>
    </row>
    <row r="738" spans="1:11" ht="56.25">
      <c r="A738" s="108"/>
      <c r="B738" s="105"/>
      <c r="C738" s="18" t="s">
        <v>8</v>
      </c>
      <c r="D738" s="18">
        <v>0</v>
      </c>
      <c r="E738" s="18">
        <v>0</v>
      </c>
      <c r="F738" s="18">
        <v>0</v>
      </c>
      <c r="G738" s="18">
        <v>0</v>
      </c>
      <c r="H738" s="18">
        <v>0</v>
      </c>
      <c r="I738" s="49" t="e">
        <f t="shared" si="71"/>
        <v>#DIV/0!</v>
      </c>
      <c r="J738" s="28" t="e">
        <f t="shared" si="72"/>
        <v>#DIV/0!</v>
      </c>
      <c r="K738" s="50" t="e">
        <f t="shared" si="74"/>
        <v>#DIV/0!</v>
      </c>
    </row>
    <row r="739" spans="1:11" ht="56.25">
      <c r="A739" s="109"/>
      <c r="B739" s="106"/>
      <c r="C739" s="18" t="s">
        <v>9</v>
      </c>
      <c r="D739" s="18">
        <v>0</v>
      </c>
      <c r="E739" s="18">
        <v>0</v>
      </c>
      <c r="F739" s="18">
        <v>0</v>
      </c>
      <c r="G739" s="18">
        <v>0</v>
      </c>
      <c r="H739" s="18">
        <v>0</v>
      </c>
      <c r="I739" s="49" t="e">
        <f t="shared" si="71"/>
        <v>#DIV/0!</v>
      </c>
      <c r="J739" s="28" t="e">
        <f t="shared" si="72"/>
        <v>#DIV/0!</v>
      </c>
      <c r="K739" s="50" t="e">
        <f t="shared" si="74"/>
        <v>#DIV/0!</v>
      </c>
    </row>
    <row r="740" spans="1:11" ht="18.75" customHeight="1">
      <c r="A740" s="107" t="s">
        <v>128</v>
      </c>
      <c r="B740" s="104" t="s">
        <v>11</v>
      </c>
      <c r="C740" s="7" t="s">
        <v>5</v>
      </c>
      <c r="D740" s="7">
        <f>D741+D745+D746</f>
        <v>350</v>
      </c>
      <c r="E740" s="7">
        <f>E741+E745+E746</f>
        <v>0</v>
      </c>
      <c r="F740" s="7">
        <f>F741+F745+F746</f>
        <v>0</v>
      </c>
      <c r="G740" s="7">
        <f>G741+G745+G746</f>
        <v>276.5</v>
      </c>
      <c r="H740" s="7">
        <f>H741+H745+H746</f>
        <v>276.5</v>
      </c>
      <c r="I740" s="49">
        <f t="shared" si="71"/>
        <v>79</v>
      </c>
      <c r="J740" s="28" t="e">
        <f t="shared" si="72"/>
        <v>#DIV/0!</v>
      </c>
      <c r="K740" s="50" t="e">
        <f t="shared" si="74"/>
        <v>#DIV/0!</v>
      </c>
    </row>
    <row r="741" spans="1:11" ht="32.25" customHeight="1">
      <c r="A741" s="108"/>
      <c r="B741" s="105"/>
      <c r="C741" s="18" t="s">
        <v>6</v>
      </c>
      <c r="D741" s="18">
        <v>0</v>
      </c>
      <c r="E741" s="18">
        <v>0</v>
      </c>
      <c r="F741" s="18">
        <v>0</v>
      </c>
      <c r="G741" s="18">
        <v>0</v>
      </c>
      <c r="H741" s="18">
        <v>0</v>
      </c>
      <c r="I741" s="49" t="e">
        <f t="shared" si="71"/>
        <v>#DIV/0!</v>
      </c>
      <c r="J741" s="28" t="e">
        <f t="shared" si="72"/>
        <v>#DIV/0!</v>
      </c>
      <c r="K741" s="50" t="e">
        <f t="shared" si="74"/>
        <v>#DIV/0!</v>
      </c>
    </row>
    <row r="742" spans="1:11" ht="77.25" customHeight="1">
      <c r="A742" s="108"/>
      <c r="B742" s="105"/>
      <c r="C742" s="29" t="s">
        <v>189</v>
      </c>
      <c r="D742" s="18">
        <v>0</v>
      </c>
      <c r="E742" s="18">
        <v>0</v>
      </c>
      <c r="F742" s="18">
        <v>0</v>
      </c>
      <c r="G742" s="18">
        <v>0</v>
      </c>
      <c r="H742" s="18">
        <v>0</v>
      </c>
      <c r="I742" s="49" t="e">
        <f t="shared" si="71"/>
        <v>#DIV/0!</v>
      </c>
      <c r="J742" s="28" t="e">
        <f t="shared" si="72"/>
        <v>#DIV/0!</v>
      </c>
      <c r="K742" s="50" t="e">
        <f t="shared" si="74"/>
        <v>#DIV/0!</v>
      </c>
    </row>
    <row r="743" spans="1:11" ht="66.75" customHeight="1">
      <c r="A743" s="108"/>
      <c r="B743" s="105"/>
      <c r="C743" s="18" t="s">
        <v>7</v>
      </c>
      <c r="D743" s="18">
        <v>0</v>
      </c>
      <c r="E743" s="18">
        <v>0</v>
      </c>
      <c r="F743" s="18">
        <v>0</v>
      </c>
      <c r="G743" s="18">
        <v>0</v>
      </c>
      <c r="H743" s="18">
        <v>0</v>
      </c>
      <c r="I743" s="49" t="e">
        <f t="shared" si="71"/>
        <v>#DIV/0!</v>
      </c>
      <c r="J743" s="28" t="e">
        <f t="shared" si="72"/>
        <v>#DIV/0!</v>
      </c>
      <c r="K743" s="50" t="e">
        <f t="shared" si="74"/>
        <v>#DIV/0!</v>
      </c>
    </row>
    <row r="744" spans="1:11" ht="96.75" customHeight="1">
      <c r="A744" s="108"/>
      <c r="B744" s="105"/>
      <c r="C744" s="29" t="s">
        <v>190</v>
      </c>
      <c r="D744" s="18">
        <v>0</v>
      </c>
      <c r="E744" s="18">
        <v>0</v>
      </c>
      <c r="F744" s="18">
        <v>0</v>
      </c>
      <c r="G744" s="18">
        <v>0</v>
      </c>
      <c r="H744" s="18">
        <v>0</v>
      </c>
      <c r="I744" s="49" t="e">
        <f t="shared" si="71"/>
        <v>#DIV/0!</v>
      </c>
      <c r="J744" s="28" t="e">
        <f t="shared" si="72"/>
        <v>#DIV/0!</v>
      </c>
      <c r="K744" s="50" t="e">
        <f t="shared" si="74"/>
        <v>#DIV/0!</v>
      </c>
    </row>
    <row r="745" spans="1:11" ht="50.25" customHeight="1">
      <c r="A745" s="108"/>
      <c r="B745" s="105"/>
      <c r="C745" s="18" t="s">
        <v>8</v>
      </c>
      <c r="D745" s="18">
        <v>250</v>
      </c>
      <c r="E745" s="18">
        <v>0</v>
      </c>
      <c r="F745" s="18">
        <v>0</v>
      </c>
      <c r="G745" s="18">
        <v>176.5</v>
      </c>
      <c r="H745" s="18">
        <v>176.5</v>
      </c>
      <c r="I745" s="49">
        <f t="shared" si="71"/>
        <v>70.6</v>
      </c>
      <c r="J745" s="28" t="e">
        <f t="shared" si="72"/>
        <v>#DIV/0!</v>
      </c>
      <c r="K745" s="50" t="e">
        <f t="shared" si="74"/>
        <v>#DIV/0!</v>
      </c>
    </row>
    <row r="746" spans="1:11" ht="56.25">
      <c r="A746" s="109"/>
      <c r="B746" s="106"/>
      <c r="C746" s="18" t="s">
        <v>9</v>
      </c>
      <c r="D746" s="18">
        <v>100</v>
      </c>
      <c r="E746" s="18">
        <v>0</v>
      </c>
      <c r="F746" s="18">
        <v>0</v>
      </c>
      <c r="G746" s="18">
        <v>100</v>
      </c>
      <c r="H746" s="18">
        <v>100</v>
      </c>
      <c r="I746" s="49">
        <f t="shared" si="71"/>
        <v>100</v>
      </c>
      <c r="J746" s="28" t="e">
        <f t="shared" si="72"/>
        <v>#DIV/0!</v>
      </c>
      <c r="K746" s="50" t="e">
        <f t="shared" si="74"/>
        <v>#DIV/0!</v>
      </c>
    </row>
    <row r="747" spans="1:11" ht="18.75" customHeight="1">
      <c r="A747" s="107" t="s">
        <v>130</v>
      </c>
      <c r="B747" s="104" t="s">
        <v>11</v>
      </c>
      <c r="C747" s="18" t="s">
        <v>5</v>
      </c>
      <c r="D747" s="18">
        <f>D748+D752+D753</f>
        <v>0</v>
      </c>
      <c r="E747" s="18">
        <f>E748+E752+E753</f>
        <v>0</v>
      </c>
      <c r="F747" s="18">
        <f>F748+F752+F753</f>
        <v>0</v>
      </c>
      <c r="G747" s="18">
        <f>G748+G752+G753</f>
        <v>0</v>
      </c>
      <c r="H747" s="18">
        <f>H748+H752+H753</f>
        <v>0</v>
      </c>
      <c r="I747" s="49" t="e">
        <f t="shared" si="71"/>
        <v>#DIV/0!</v>
      </c>
      <c r="J747" s="28" t="e">
        <f t="shared" si="72"/>
        <v>#DIV/0!</v>
      </c>
      <c r="K747" s="50" t="e">
        <f t="shared" si="74"/>
        <v>#DIV/0!</v>
      </c>
    </row>
    <row r="748" spans="1:11" ht="33" customHeight="1">
      <c r="A748" s="108"/>
      <c r="B748" s="105"/>
      <c r="C748" s="18" t="s">
        <v>6</v>
      </c>
      <c r="D748" s="18">
        <v>0</v>
      </c>
      <c r="E748" s="18">
        <v>0</v>
      </c>
      <c r="F748" s="18">
        <v>0</v>
      </c>
      <c r="G748" s="18">
        <v>0</v>
      </c>
      <c r="H748" s="18">
        <v>0</v>
      </c>
      <c r="I748" s="49" t="e">
        <f t="shared" si="71"/>
        <v>#DIV/0!</v>
      </c>
      <c r="J748" s="28" t="e">
        <f t="shared" si="72"/>
        <v>#DIV/0!</v>
      </c>
      <c r="K748" s="50" t="e">
        <f t="shared" si="74"/>
        <v>#DIV/0!</v>
      </c>
    </row>
    <row r="749" spans="1:11" ht="75" customHeight="1">
      <c r="A749" s="108"/>
      <c r="B749" s="105"/>
      <c r="C749" s="29" t="s">
        <v>189</v>
      </c>
      <c r="D749" s="18">
        <v>0</v>
      </c>
      <c r="E749" s="18">
        <v>0</v>
      </c>
      <c r="F749" s="18">
        <v>0</v>
      </c>
      <c r="G749" s="18">
        <v>0</v>
      </c>
      <c r="H749" s="18">
        <v>0</v>
      </c>
      <c r="I749" s="49" t="e">
        <f t="shared" si="71"/>
        <v>#DIV/0!</v>
      </c>
      <c r="J749" s="28" t="e">
        <f t="shared" si="72"/>
        <v>#DIV/0!</v>
      </c>
      <c r="K749" s="50" t="e">
        <f t="shared" si="74"/>
        <v>#DIV/0!</v>
      </c>
    </row>
    <row r="750" spans="1:11" ht="64.5" customHeight="1">
      <c r="A750" s="108"/>
      <c r="B750" s="105"/>
      <c r="C750" s="18" t="s">
        <v>7</v>
      </c>
      <c r="D750" s="18">
        <v>0</v>
      </c>
      <c r="E750" s="18">
        <v>0</v>
      </c>
      <c r="F750" s="18">
        <v>0</v>
      </c>
      <c r="G750" s="18">
        <v>0</v>
      </c>
      <c r="H750" s="18">
        <v>0</v>
      </c>
      <c r="I750" s="49" t="e">
        <f t="shared" si="71"/>
        <v>#DIV/0!</v>
      </c>
      <c r="J750" s="28" t="e">
        <f t="shared" si="72"/>
        <v>#DIV/0!</v>
      </c>
      <c r="K750" s="50" t="e">
        <f t="shared" si="74"/>
        <v>#DIV/0!</v>
      </c>
    </row>
    <row r="751" spans="1:11" ht="97.5" customHeight="1">
      <c r="A751" s="108"/>
      <c r="B751" s="105"/>
      <c r="C751" s="29" t="s">
        <v>190</v>
      </c>
      <c r="D751" s="18">
        <v>0</v>
      </c>
      <c r="E751" s="18">
        <v>0</v>
      </c>
      <c r="F751" s="18">
        <v>0</v>
      </c>
      <c r="G751" s="18">
        <v>0</v>
      </c>
      <c r="H751" s="18">
        <v>0</v>
      </c>
      <c r="I751" s="49" t="e">
        <f t="shared" si="71"/>
        <v>#DIV/0!</v>
      </c>
      <c r="J751" s="28" t="e">
        <f t="shared" si="72"/>
        <v>#DIV/0!</v>
      </c>
      <c r="K751" s="50" t="e">
        <f t="shared" si="74"/>
        <v>#DIV/0!</v>
      </c>
    </row>
    <row r="752" spans="1:11" ht="56.25">
      <c r="A752" s="108"/>
      <c r="B752" s="105"/>
      <c r="C752" s="18" t="s">
        <v>8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49" t="e">
        <f t="shared" si="71"/>
        <v>#DIV/0!</v>
      </c>
      <c r="J752" s="28" t="e">
        <f t="shared" si="72"/>
        <v>#DIV/0!</v>
      </c>
      <c r="K752" s="50" t="e">
        <f t="shared" si="74"/>
        <v>#DIV/0!</v>
      </c>
    </row>
    <row r="753" spans="1:11" ht="56.25">
      <c r="A753" s="109"/>
      <c r="B753" s="106"/>
      <c r="C753" s="18" t="s">
        <v>9</v>
      </c>
      <c r="D753" s="18">
        <v>0</v>
      </c>
      <c r="E753" s="18">
        <v>0</v>
      </c>
      <c r="F753" s="18">
        <v>0</v>
      </c>
      <c r="G753" s="18">
        <v>0</v>
      </c>
      <c r="H753" s="18">
        <v>0</v>
      </c>
      <c r="I753" s="49" t="e">
        <f t="shared" si="71"/>
        <v>#DIV/0!</v>
      </c>
      <c r="J753" s="28" t="e">
        <f t="shared" si="72"/>
        <v>#DIV/0!</v>
      </c>
      <c r="K753" s="50" t="e">
        <f t="shared" si="74"/>
        <v>#DIV/0!</v>
      </c>
    </row>
    <row r="754" spans="1:11" ht="18.75" customHeight="1">
      <c r="A754" s="124" t="s">
        <v>132</v>
      </c>
      <c r="B754" s="104" t="s">
        <v>11</v>
      </c>
      <c r="C754" s="7" t="s">
        <v>5</v>
      </c>
      <c r="D754" s="7">
        <f>D755+D759+D760</f>
        <v>0</v>
      </c>
      <c r="E754" s="7">
        <f>E755+E759+E760</f>
        <v>0</v>
      </c>
      <c r="F754" s="7">
        <f>F755+F759+F760</f>
        <v>0</v>
      </c>
      <c r="G754" s="7">
        <f>G755+G759+G760</f>
        <v>0</v>
      </c>
      <c r="H754" s="7">
        <f>H755+H759+H760</f>
        <v>0</v>
      </c>
      <c r="I754" s="49" t="e">
        <f t="shared" si="71"/>
        <v>#DIV/0!</v>
      </c>
      <c r="J754" s="28" t="e">
        <f t="shared" si="72"/>
        <v>#DIV/0!</v>
      </c>
      <c r="K754" s="50" t="e">
        <f t="shared" si="74"/>
        <v>#DIV/0!</v>
      </c>
    </row>
    <row r="755" spans="1:11" ht="30" customHeight="1">
      <c r="A755" s="125"/>
      <c r="B755" s="105"/>
      <c r="C755" s="18" t="s">
        <v>6</v>
      </c>
      <c r="D755" s="18">
        <f>D762+D769</f>
        <v>0</v>
      </c>
      <c r="E755" s="18">
        <f>E762+E769</f>
        <v>0</v>
      </c>
      <c r="F755" s="18">
        <f>F762+F769</f>
        <v>0</v>
      </c>
      <c r="G755" s="18">
        <f>G762+G769</f>
        <v>0</v>
      </c>
      <c r="H755" s="18">
        <f>H762+H769</f>
        <v>0</v>
      </c>
      <c r="I755" s="49" t="e">
        <f t="shared" si="71"/>
        <v>#DIV/0!</v>
      </c>
      <c r="J755" s="28" t="e">
        <f t="shared" si="72"/>
        <v>#DIV/0!</v>
      </c>
      <c r="K755" s="50" t="e">
        <f t="shared" si="74"/>
        <v>#DIV/0!</v>
      </c>
    </row>
    <row r="756" spans="1:11" ht="76.5" customHeight="1">
      <c r="A756" s="125"/>
      <c r="B756" s="105"/>
      <c r="C756" s="29" t="s">
        <v>189</v>
      </c>
      <c r="D756" s="18">
        <v>0</v>
      </c>
      <c r="E756" s="18">
        <v>0</v>
      </c>
      <c r="F756" s="18">
        <v>0</v>
      </c>
      <c r="G756" s="18">
        <v>0</v>
      </c>
      <c r="H756" s="18">
        <v>0</v>
      </c>
      <c r="I756" s="49" t="e">
        <f t="shared" si="71"/>
        <v>#DIV/0!</v>
      </c>
      <c r="J756" s="28" t="e">
        <f t="shared" si="72"/>
        <v>#DIV/0!</v>
      </c>
      <c r="K756" s="50" t="e">
        <f t="shared" si="74"/>
        <v>#DIV/0!</v>
      </c>
    </row>
    <row r="757" spans="1:11" ht="65.25" customHeight="1">
      <c r="A757" s="125"/>
      <c r="B757" s="105"/>
      <c r="C757" s="18" t="s">
        <v>7</v>
      </c>
      <c r="D757" s="18">
        <v>0</v>
      </c>
      <c r="E757" s="18">
        <v>0</v>
      </c>
      <c r="F757" s="18">
        <v>0</v>
      </c>
      <c r="G757" s="18">
        <v>0</v>
      </c>
      <c r="H757" s="18">
        <v>0</v>
      </c>
      <c r="I757" s="49" t="e">
        <f t="shared" si="71"/>
        <v>#DIV/0!</v>
      </c>
      <c r="J757" s="28" t="e">
        <f t="shared" si="72"/>
        <v>#DIV/0!</v>
      </c>
      <c r="K757" s="50" t="e">
        <f t="shared" si="74"/>
        <v>#DIV/0!</v>
      </c>
    </row>
    <row r="758" spans="1:11" ht="97.5" customHeight="1">
      <c r="A758" s="125"/>
      <c r="B758" s="105"/>
      <c r="C758" s="29" t="s">
        <v>190</v>
      </c>
      <c r="D758" s="18">
        <v>0</v>
      </c>
      <c r="E758" s="18">
        <v>0</v>
      </c>
      <c r="F758" s="18">
        <v>0</v>
      </c>
      <c r="G758" s="18">
        <v>0</v>
      </c>
      <c r="H758" s="18">
        <v>0</v>
      </c>
      <c r="I758" s="49" t="e">
        <f t="shared" si="71"/>
        <v>#DIV/0!</v>
      </c>
      <c r="J758" s="28" t="e">
        <f t="shared" si="72"/>
        <v>#DIV/0!</v>
      </c>
      <c r="K758" s="50" t="e">
        <f t="shared" si="74"/>
        <v>#DIV/0!</v>
      </c>
    </row>
    <row r="759" spans="1:11" ht="39.75" customHeight="1">
      <c r="A759" s="125"/>
      <c r="B759" s="105"/>
      <c r="C759" s="18" t="s">
        <v>8</v>
      </c>
      <c r="D759" s="18">
        <f>D766+D773</f>
        <v>0</v>
      </c>
      <c r="E759" s="18">
        <v>0</v>
      </c>
      <c r="F759" s="18">
        <f aca="true" t="shared" si="75" ref="F759:H760">F766+F773</f>
        <v>0</v>
      </c>
      <c r="G759" s="18">
        <v>0</v>
      </c>
      <c r="H759" s="18">
        <f t="shared" si="75"/>
        <v>0</v>
      </c>
      <c r="I759" s="49" t="e">
        <f t="shared" si="71"/>
        <v>#DIV/0!</v>
      </c>
      <c r="J759" s="28" t="e">
        <f t="shared" si="72"/>
        <v>#DIV/0!</v>
      </c>
      <c r="K759" s="50" t="e">
        <f t="shared" si="74"/>
        <v>#DIV/0!</v>
      </c>
    </row>
    <row r="760" spans="1:11" ht="66" customHeight="1">
      <c r="A760" s="126"/>
      <c r="B760" s="106"/>
      <c r="C760" s="18" t="s">
        <v>9</v>
      </c>
      <c r="D760" s="18">
        <f>D767+D774</f>
        <v>0</v>
      </c>
      <c r="E760" s="18">
        <f>E767+E774</f>
        <v>0</v>
      </c>
      <c r="F760" s="18">
        <f t="shared" si="75"/>
        <v>0</v>
      </c>
      <c r="G760" s="18">
        <f t="shared" si="75"/>
        <v>0</v>
      </c>
      <c r="H760" s="18">
        <f t="shared" si="75"/>
        <v>0</v>
      </c>
      <c r="I760" s="49" t="e">
        <f t="shared" si="71"/>
        <v>#DIV/0!</v>
      </c>
      <c r="J760" s="28" t="e">
        <f t="shared" si="72"/>
        <v>#DIV/0!</v>
      </c>
      <c r="K760" s="50" t="e">
        <f t="shared" si="74"/>
        <v>#DIV/0!</v>
      </c>
    </row>
    <row r="761" spans="1:11" ht="18.75" customHeight="1">
      <c r="A761" s="107" t="s">
        <v>134</v>
      </c>
      <c r="B761" s="104" t="s">
        <v>11</v>
      </c>
      <c r="C761" s="7" t="s">
        <v>5</v>
      </c>
      <c r="D761" s="7">
        <f>D762+D766+D767</f>
        <v>0</v>
      </c>
      <c r="E761" s="7">
        <f>E762+E766+E767</f>
        <v>0</v>
      </c>
      <c r="F761" s="7">
        <f>F762+F766+F767</f>
        <v>0</v>
      </c>
      <c r="G761" s="7">
        <f>G762+G766+G767</f>
        <v>0</v>
      </c>
      <c r="H761" s="7">
        <f>H762+H766+H767</f>
        <v>0</v>
      </c>
      <c r="I761" s="49" t="e">
        <f t="shared" si="71"/>
        <v>#DIV/0!</v>
      </c>
      <c r="J761" s="28" t="e">
        <f t="shared" si="72"/>
        <v>#DIV/0!</v>
      </c>
      <c r="K761" s="50" t="e">
        <f t="shared" si="74"/>
        <v>#DIV/0!</v>
      </c>
    </row>
    <row r="762" spans="1:11" ht="26.25" customHeight="1">
      <c r="A762" s="108"/>
      <c r="B762" s="105"/>
      <c r="C762" s="18" t="s">
        <v>6</v>
      </c>
      <c r="D762" s="18">
        <v>0</v>
      </c>
      <c r="E762" s="18">
        <v>0</v>
      </c>
      <c r="F762" s="18">
        <v>0</v>
      </c>
      <c r="G762" s="18">
        <v>0</v>
      </c>
      <c r="H762" s="18">
        <v>0</v>
      </c>
      <c r="I762" s="49" t="e">
        <f t="shared" si="71"/>
        <v>#DIV/0!</v>
      </c>
      <c r="J762" s="28" t="e">
        <f t="shared" si="72"/>
        <v>#DIV/0!</v>
      </c>
      <c r="K762" s="50" t="e">
        <f t="shared" si="74"/>
        <v>#DIV/0!</v>
      </c>
    </row>
    <row r="763" spans="1:11" ht="77.25" customHeight="1">
      <c r="A763" s="108"/>
      <c r="B763" s="105"/>
      <c r="C763" s="29" t="s">
        <v>189</v>
      </c>
      <c r="D763" s="18">
        <v>0</v>
      </c>
      <c r="E763" s="18">
        <v>0</v>
      </c>
      <c r="F763" s="18">
        <v>0</v>
      </c>
      <c r="G763" s="18">
        <v>0</v>
      </c>
      <c r="H763" s="18">
        <v>0</v>
      </c>
      <c r="I763" s="49" t="e">
        <f t="shared" si="71"/>
        <v>#DIV/0!</v>
      </c>
      <c r="J763" s="28" t="e">
        <f t="shared" si="72"/>
        <v>#DIV/0!</v>
      </c>
      <c r="K763" s="50" t="e">
        <f t="shared" si="74"/>
        <v>#DIV/0!</v>
      </c>
    </row>
    <row r="764" spans="1:11" ht="71.25" customHeight="1">
      <c r="A764" s="108"/>
      <c r="B764" s="105"/>
      <c r="C764" s="18" t="s">
        <v>7</v>
      </c>
      <c r="D764" s="18">
        <v>0</v>
      </c>
      <c r="E764" s="18">
        <v>0</v>
      </c>
      <c r="F764" s="18">
        <v>0</v>
      </c>
      <c r="G764" s="18">
        <v>0</v>
      </c>
      <c r="H764" s="18">
        <v>0</v>
      </c>
      <c r="I764" s="49" t="e">
        <f t="shared" si="71"/>
        <v>#DIV/0!</v>
      </c>
      <c r="J764" s="28" t="e">
        <f t="shared" si="72"/>
        <v>#DIV/0!</v>
      </c>
      <c r="K764" s="50" t="e">
        <f t="shared" si="74"/>
        <v>#DIV/0!</v>
      </c>
    </row>
    <row r="765" spans="1:11" ht="95.25" customHeight="1">
      <c r="A765" s="108"/>
      <c r="B765" s="105"/>
      <c r="C765" s="29" t="s">
        <v>190</v>
      </c>
      <c r="D765" s="18">
        <v>0</v>
      </c>
      <c r="E765" s="18">
        <v>0</v>
      </c>
      <c r="F765" s="18">
        <v>0</v>
      </c>
      <c r="G765" s="18">
        <v>0</v>
      </c>
      <c r="H765" s="18">
        <v>0</v>
      </c>
      <c r="I765" s="49" t="e">
        <f t="shared" si="71"/>
        <v>#DIV/0!</v>
      </c>
      <c r="J765" s="28" t="e">
        <f t="shared" si="72"/>
        <v>#DIV/0!</v>
      </c>
      <c r="K765" s="50" t="e">
        <f t="shared" si="74"/>
        <v>#DIV/0!</v>
      </c>
    </row>
    <row r="766" spans="1:11" ht="56.25">
      <c r="A766" s="108"/>
      <c r="B766" s="105"/>
      <c r="C766" s="18" t="s">
        <v>8</v>
      </c>
      <c r="D766" s="18">
        <v>0</v>
      </c>
      <c r="E766" s="18">
        <v>0</v>
      </c>
      <c r="F766" s="18">
        <v>0</v>
      </c>
      <c r="G766" s="18">
        <v>0</v>
      </c>
      <c r="H766" s="18">
        <v>0</v>
      </c>
      <c r="I766" s="49" t="e">
        <f t="shared" si="71"/>
        <v>#DIV/0!</v>
      </c>
      <c r="J766" s="28" t="e">
        <f t="shared" si="72"/>
        <v>#DIV/0!</v>
      </c>
      <c r="K766" s="50" t="e">
        <f t="shared" si="74"/>
        <v>#DIV/0!</v>
      </c>
    </row>
    <row r="767" spans="1:11" ht="60" customHeight="1">
      <c r="A767" s="109"/>
      <c r="B767" s="106"/>
      <c r="C767" s="18" t="s">
        <v>9</v>
      </c>
      <c r="D767" s="18">
        <v>0</v>
      </c>
      <c r="E767" s="18">
        <v>0</v>
      </c>
      <c r="F767" s="18">
        <v>0</v>
      </c>
      <c r="G767" s="18">
        <v>0</v>
      </c>
      <c r="H767" s="18">
        <v>0</v>
      </c>
      <c r="I767" s="49" t="e">
        <f t="shared" si="71"/>
        <v>#DIV/0!</v>
      </c>
      <c r="J767" s="28" t="e">
        <f t="shared" si="72"/>
        <v>#DIV/0!</v>
      </c>
      <c r="K767" s="50" t="e">
        <f t="shared" si="74"/>
        <v>#DIV/0!</v>
      </c>
    </row>
    <row r="768" spans="1:11" ht="18.75" customHeight="1">
      <c r="A768" s="107" t="s">
        <v>136</v>
      </c>
      <c r="B768" s="104" t="s">
        <v>137</v>
      </c>
      <c r="C768" s="18" t="s">
        <v>5</v>
      </c>
      <c r="D768" s="18">
        <f>D769+D773+D774</f>
        <v>0</v>
      </c>
      <c r="E768" s="18">
        <f>E769+E773+E774</f>
        <v>0</v>
      </c>
      <c r="F768" s="18">
        <f>F769+F773+F774</f>
        <v>0</v>
      </c>
      <c r="G768" s="18">
        <f>G769+G773+G774</f>
        <v>0</v>
      </c>
      <c r="H768" s="18">
        <f>H769+H773+H774</f>
        <v>0</v>
      </c>
      <c r="I768" s="49" t="e">
        <f t="shared" si="71"/>
        <v>#DIV/0!</v>
      </c>
      <c r="J768" s="28" t="e">
        <f t="shared" si="72"/>
        <v>#DIV/0!</v>
      </c>
      <c r="K768" s="50" t="e">
        <f t="shared" si="74"/>
        <v>#DIV/0!</v>
      </c>
    </row>
    <row r="769" spans="1:11" ht="33" customHeight="1">
      <c r="A769" s="108"/>
      <c r="B769" s="105"/>
      <c r="C769" s="18" t="s">
        <v>6</v>
      </c>
      <c r="D769" s="18">
        <v>0</v>
      </c>
      <c r="E769" s="18">
        <v>0</v>
      </c>
      <c r="F769" s="18">
        <v>0</v>
      </c>
      <c r="G769" s="18">
        <v>0</v>
      </c>
      <c r="H769" s="18">
        <v>0</v>
      </c>
      <c r="I769" s="49" t="e">
        <f aca="true" t="shared" si="76" ref="I769:I832">H769/D769*100</f>
        <v>#DIV/0!</v>
      </c>
      <c r="J769" s="28" t="e">
        <f t="shared" si="72"/>
        <v>#DIV/0!</v>
      </c>
      <c r="K769" s="50" t="e">
        <f t="shared" si="74"/>
        <v>#DIV/0!</v>
      </c>
    </row>
    <row r="770" spans="1:11" ht="78.75" customHeight="1">
      <c r="A770" s="108"/>
      <c r="B770" s="105"/>
      <c r="C770" s="29" t="s">
        <v>189</v>
      </c>
      <c r="D770" s="18">
        <v>0</v>
      </c>
      <c r="E770" s="18">
        <v>0</v>
      </c>
      <c r="F770" s="18">
        <v>0</v>
      </c>
      <c r="G770" s="18">
        <v>0</v>
      </c>
      <c r="H770" s="18">
        <v>0</v>
      </c>
      <c r="I770" s="49" t="e">
        <f t="shared" si="76"/>
        <v>#DIV/0!</v>
      </c>
      <c r="J770" s="28" t="e">
        <f t="shared" si="72"/>
        <v>#DIV/0!</v>
      </c>
      <c r="K770" s="50" t="e">
        <f t="shared" si="74"/>
        <v>#DIV/0!</v>
      </c>
    </row>
    <row r="771" spans="1:11" ht="60" customHeight="1">
      <c r="A771" s="108"/>
      <c r="B771" s="105"/>
      <c r="C771" s="18" t="s">
        <v>7</v>
      </c>
      <c r="D771" s="18">
        <v>0</v>
      </c>
      <c r="E771" s="18">
        <v>0</v>
      </c>
      <c r="F771" s="18">
        <v>0</v>
      </c>
      <c r="G771" s="18">
        <v>0</v>
      </c>
      <c r="H771" s="18">
        <v>0</v>
      </c>
      <c r="I771" s="49" t="e">
        <f t="shared" si="76"/>
        <v>#DIV/0!</v>
      </c>
      <c r="J771" s="28" t="e">
        <f t="shared" si="72"/>
        <v>#DIV/0!</v>
      </c>
      <c r="K771" s="50" t="e">
        <f t="shared" si="74"/>
        <v>#DIV/0!</v>
      </c>
    </row>
    <row r="772" spans="1:11" ht="99.75" customHeight="1">
      <c r="A772" s="108"/>
      <c r="B772" s="105"/>
      <c r="C772" s="29" t="s">
        <v>190</v>
      </c>
      <c r="D772" s="18">
        <v>0</v>
      </c>
      <c r="E772" s="18">
        <v>0</v>
      </c>
      <c r="F772" s="18">
        <v>0</v>
      </c>
      <c r="G772" s="18">
        <v>0</v>
      </c>
      <c r="H772" s="18">
        <v>0</v>
      </c>
      <c r="I772" s="49" t="e">
        <f t="shared" si="76"/>
        <v>#DIV/0!</v>
      </c>
      <c r="J772" s="28" t="e">
        <f t="shared" si="72"/>
        <v>#DIV/0!</v>
      </c>
      <c r="K772" s="50" t="e">
        <f t="shared" si="74"/>
        <v>#DIV/0!</v>
      </c>
    </row>
    <row r="773" spans="1:11" ht="56.25">
      <c r="A773" s="108"/>
      <c r="B773" s="105"/>
      <c r="C773" s="18" t="s">
        <v>8</v>
      </c>
      <c r="D773" s="18">
        <v>0</v>
      </c>
      <c r="E773" s="18">
        <v>0</v>
      </c>
      <c r="F773" s="18">
        <v>0</v>
      </c>
      <c r="G773" s="18">
        <v>0</v>
      </c>
      <c r="H773" s="18">
        <v>0</v>
      </c>
      <c r="I773" s="49" t="e">
        <f t="shared" si="76"/>
        <v>#DIV/0!</v>
      </c>
      <c r="J773" s="28" t="e">
        <f t="shared" si="72"/>
        <v>#DIV/0!</v>
      </c>
      <c r="K773" s="50" t="e">
        <f t="shared" si="74"/>
        <v>#DIV/0!</v>
      </c>
    </row>
    <row r="774" spans="1:11" ht="60" customHeight="1">
      <c r="A774" s="109"/>
      <c r="B774" s="106"/>
      <c r="C774" s="18" t="s">
        <v>9</v>
      </c>
      <c r="D774" s="18">
        <v>0</v>
      </c>
      <c r="E774" s="18">
        <v>0</v>
      </c>
      <c r="F774" s="18">
        <v>0</v>
      </c>
      <c r="G774" s="18">
        <v>0</v>
      </c>
      <c r="H774" s="18">
        <v>0</v>
      </c>
      <c r="I774" s="49" t="e">
        <f t="shared" si="76"/>
        <v>#DIV/0!</v>
      </c>
      <c r="J774" s="28" t="e">
        <f t="shared" si="72"/>
        <v>#DIV/0!</v>
      </c>
      <c r="K774" s="50" t="e">
        <f t="shared" si="74"/>
        <v>#DIV/0!</v>
      </c>
    </row>
    <row r="775" spans="1:11" ht="18.75" customHeight="1">
      <c r="A775" s="124" t="s">
        <v>139</v>
      </c>
      <c r="B775" s="104" t="s">
        <v>11</v>
      </c>
      <c r="C775" s="18" t="s">
        <v>5</v>
      </c>
      <c r="D775" s="18">
        <f>D776+D780+D781</f>
        <v>0</v>
      </c>
      <c r="E775" s="18">
        <f>E776+E780+E781</f>
        <v>0</v>
      </c>
      <c r="F775" s="18">
        <f>F776+F780+F781</f>
        <v>0</v>
      </c>
      <c r="G775" s="18">
        <f>G776+G780+G781</f>
        <v>0</v>
      </c>
      <c r="H775" s="18">
        <f>H776+H780+H781</f>
        <v>0</v>
      </c>
      <c r="I775" s="49" t="e">
        <f t="shared" si="76"/>
        <v>#DIV/0!</v>
      </c>
      <c r="J775" s="28" t="e">
        <f t="shared" si="72"/>
        <v>#DIV/0!</v>
      </c>
      <c r="K775" s="50" t="e">
        <f t="shared" si="74"/>
        <v>#DIV/0!</v>
      </c>
    </row>
    <row r="776" spans="1:11" ht="28.5" customHeight="1">
      <c r="A776" s="125"/>
      <c r="B776" s="105"/>
      <c r="C776" s="18" t="s">
        <v>6</v>
      </c>
      <c r="D776" s="18">
        <f>D783</f>
        <v>0</v>
      </c>
      <c r="E776" s="18">
        <f>E783</f>
        <v>0</v>
      </c>
      <c r="F776" s="18">
        <f>F783</f>
        <v>0</v>
      </c>
      <c r="G776" s="18">
        <f>G783</f>
        <v>0</v>
      </c>
      <c r="H776" s="18">
        <f>H783</f>
        <v>0</v>
      </c>
      <c r="I776" s="49" t="e">
        <f t="shared" si="76"/>
        <v>#DIV/0!</v>
      </c>
      <c r="J776" s="28" t="e">
        <f t="shared" si="72"/>
        <v>#DIV/0!</v>
      </c>
      <c r="K776" s="50" t="e">
        <f t="shared" si="74"/>
        <v>#DIV/0!</v>
      </c>
    </row>
    <row r="777" spans="1:11" ht="71.25" customHeight="1">
      <c r="A777" s="125"/>
      <c r="B777" s="105"/>
      <c r="C777" s="29" t="s">
        <v>189</v>
      </c>
      <c r="D777" s="18">
        <v>0</v>
      </c>
      <c r="E777" s="18">
        <v>0</v>
      </c>
      <c r="F777" s="18">
        <v>0</v>
      </c>
      <c r="G777" s="18">
        <v>0</v>
      </c>
      <c r="H777" s="18">
        <v>0</v>
      </c>
      <c r="I777" s="49" t="e">
        <f t="shared" si="76"/>
        <v>#DIV/0!</v>
      </c>
      <c r="J777" s="28" t="e">
        <f t="shared" si="72"/>
        <v>#DIV/0!</v>
      </c>
      <c r="K777" s="50" t="e">
        <f t="shared" si="74"/>
        <v>#DIV/0!</v>
      </c>
    </row>
    <row r="778" spans="1:11" ht="62.25" customHeight="1">
      <c r="A778" s="125"/>
      <c r="B778" s="105"/>
      <c r="C778" s="18" t="s">
        <v>7</v>
      </c>
      <c r="D778" s="18">
        <v>0</v>
      </c>
      <c r="E778" s="18">
        <v>0</v>
      </c>
      <c r="F778" s="18">
        <v>0</v>
      </c>
      <c r="G778" s="18">
        <v>0</v>
      </c>
      <c r="H778" s="18">
        <v>0</v>
      </c>
      <c r="I778" s="49" t="e">
        <f t="shared" si="76"/>
        <v>#DIV/0!</v>
      </c>
      <c r="J778" s="28" t="e">
        <f t="shared" si="72"/>
        <v>#DIV/0!</v>
      </c>
      <c r="K778" s="50" t="e">
        <f t="shared" si="74"/>
        <v>#DIV/0!</v>
      </c>
    </row>
    <row r="779" spans="1:11" ht="91.5" customHeight="1">
      <c r="A779" s="125"/>
      <c r="B779" s="105"/>
      <c r="C779" s="29" t="s">
        <v>190</v>
      </c>
      <c r="D779" s="18">
        <v>0</v>
      </c>
      <c r="E779" s="18">
        <v>0</v>
      </c>
      <c r="F779" s="18">
        <v>0</v>
      </c>
      <c r="G779" s="18">
        <v>0</v>
      </c>
      <c r="H779" s="18">
        <v>0</v>
      </c>
      <c r="I779" s="49" t="e">
        <f t="shared" si="76"/>
        <v>#DIV/0!</v>
      </c>
      <c r="J779" s="28" t="e">
        <f t="shared" si="72"/>
        <v>#DIV/0!</v>
      </c>
      <c r="K779" s="50" t="e">
        <f t="shared" si="74"/>
        <v>#DIV/0!</v>
      </c>
    </row>
    <row r="780" spans="1:11" ht="56.25">
      <c r="A780" s="125"/>
      <c r="B780" s="105"/>
      <c r="C780" s="18" t="s">
        <v>8</v>
      </c>
      <c r="D780" s="18">
        <f aca="true" t="shared" si="77" ref="D780:G781">D787</f>
        <v>0</v>
      </c>
      <c r="E780" s="18">
        <f t="shared" si="77"/>
        <v>0</v>
      </c>
      <c r="F780" s="18">
        <f t="shared" si="77"/>
        <v>0</v>
      </c>
      <c r="G780" s="18">
        <f t="shared" si="77"/>
        <v>0</v>
      </c>
      <c r="H780" s="18">
        <f>H787</f>
        <v>0</v>
      </c>
      <c r="I780" s="49" t="e">
        <f t="shared" si="76"/>
        <v>#DIV/0!</v>
      </c>
      <c r="J780" s="28" t="e">
        <f t="shared" si="72"/>
        <v>#DIV/0!</v>
      </c>
      <c r="K780" s="50" t="e">
        <f t="shared" si="74"/>
        <v>#DIV/0!</v>
      </c>
    </row>
    <row r="781" spans="1:11" ht="69.75" customHeight="1">
      <c r="A781" s="126"/>
      <c r="B781" s="106"/>
      <c r="C781" s="18" t="s">
        <v>9</v>
      </c>
      <c r="D781" s="18">
        <f t="shared" si="77"/>
        <v>0</v>
      </c>
      <c r="E781" s="18">
        <f t="shared" si="77"/>
        <v>0</v>
      </c>
      <c r="F781" s="18">
        <f t="shared" si="77"/>
        <v>0</v>
      </c>
      <c r="G781" s="18">
        <f t="shared" si="77"/>
        <v>0</v>
      </c>
      <c r="H781" s="18">
        <f>H788</f>
        <v>0</v>
      </c>
      <c r="I781" s="49" t="e">
        <f t="shared" si="76"/>
        <v>#DIV/0!</v>
      </c>
      <c r="J781" s="28" t="e">
        <f t="shared" si="72"/>
        <v>#DIV/0!</v>
      </c>
      <c r="K781" s="50" t="e">
        <f t="shared" si="74"/>
        <v>#DIV/0!</v>
      </c>
    </row>
    <row r="782" spans="1:11" ht="18.75" customHeight="1">
      <c r="A782" s="107" t="s">
        <v>141</v>
      </c>
      <c r="B782" s="104" t="s">
        <v>11</v>
      </c>
      <c r="C782" s="18" t="s">
        <v>5</v>
      </c>
      <c r="D782" s="18">
        <f>D783+D787+D788</f>
        <v>0</v>
      </c>
      <c r="E782" s="18">
        <f>E783+E787+E788</f>
        <v>0</v>
      </c>
      <c r="F782" s="18">
        <f>F783+F787+F788</f>
        <v>0</v>
      </c>
      <c r="G782" s="18">
        <f>G783+G787+G788</f>
        <v>0</v>
      </c>
      <c r="H782" s="18">
        <f>H783+H787+H788</f>
        <v>0</v>
      </c>
      <c r="I782" s="49" t="e">
        <f t="shared" si="76"/>
        <v>#DIV/0!</v>
      </c>
      <c r="J782" s="28" t="e">
        <f t="shared" si="72"/>
        <v>#DIV/0!</v>
      </c>
      <c r="K782" s="50" t="e">
        <f t="shared" si="74"/>
        <v>#DIV/0!</v>
      </c>
    </row>
    <row r="783" spans="1:11" ht="26.25" customHeight="1">
      <c r="A783" s="108"/>
      <c r="B783" s="105"/>
      <c r="C783" s="18" t="s">
        <v>6</v>
      </c>
      <c r="D783" s="18">
        <v>0</v>
      </c>
      <c r="E783" s="18">
        <v>0</v>
      </c>
      <c r="F783" s="18">
        <v>0</v>
      </c>
      <c r="G783" s="18">
        <v>0</v>
      </c>
      <c r="H783" s="18">
        <v>0</v>
      </c>
      <c r="I783" s="49" t="e">
        <f t="shared" si="76"/>
        <v>#DIV/0!</v>
      </c>
      <c r="J783" s="28" t="e">
        <f aca="true" t="shared" si="78" ref="J783:J846">H783/E783*100</f>
        <v>#DIV/0!</v>
      </c>
      <c r="K783" s="50" t="e">
        <f t="shared" si="74"/>
        <v>#DIV/0!</v>
      </c>
    </row>
    <row r="784" spans="1:11" ht="77.25" customHeight="1">
      <c r="A784" s="108"/>
      <c r="B784" s="105"/>
      <c r="C784" s="29" t="s">
        <v>189</v>
      </c>
      <c r="D784" s="18">
        <v>0</v>
      </c>
      <c r="E784" s="18">
        <v>0</v>
      </c>
      <c r="F784" s="18">
        <v>0</v>
      </c>
      <c r="G784" s="18">
        <v>0</v>
      </c>
      <c r="H784" s="18">
        <v>0</v>
      </c>
      <c r="I784" s="49" t="e">
        <f t="shared" si="76"/>
        <v>#DIV/0!</v>
      </c>
      <c r="J784" s="28" t="e">
        <f t="shared" si="78"/>
        <v>#DIV/0!</v>
      </c>
      <c r="K784" s="50" t="e">
        <f t="shared" si="74"/>
        <v>#DIV/0!</v>
      </c>
    </row>
    <row r="785" spans="1:11" ht="59.25" customHeight="1">
      <c r="A785" s="108"/>
      <c r="B785" s="105"/>
      <c r="C785" s="18" t="s">
        <v>7</v>
      </c>
      <c r="D785" s="18">
        <v>0</v>
      </c>
      <c r="E785" s="18">
        <v>0</v>
      </c>
      <c r="F785" s="18">
        <v>0</v>
      </c>
      <c r="G785" s="18">
        <v>0</v>
      </c>
      <c r="H785" s="18">
        <v>0</v>
      </c>
      <c r="I785" s="49" t="e">
        <f t="shared" si="76"/>
        <v>#DIV/0!</v>
      </c>
      <c r="J785" s="28" t="e">
        <f t="shared" si="78"/>
        <v>#DIV/0!</v>
      </c>
      <c r="K785" s="50" t="e">
        <f t="shared" si="74"/>
        <v>#DIV/0!</v>
      </c>
    </row>
    <row r="786" spans="1:11" ht="96" customHeight="1">
      <c r="A786" s="108"/>
      <c r="B786" s="105"/>
      <c r="C786" s="29" t="s">
        <v>190</v>
      </c>
      <c r="D786" s="18">
        <v>0</v>
      </c>
      <c r="E786" s="18">
        <v>0</v>
      </c>
      <c r="F786" s="18">
        <v>0</v>
      </c>
      <c r="G786" s="18">
        <v>0</v>
      </c>
      <c r="H786" s="18">
        <v>0</v>
      </c>
      <c r="I786" s="49" t="e">
        <f t="shared" si="76"/>
        <v>#DIV/0!</v>
      </c>
      <c r="J786" s="28" t="e">
        <f t="shared" si="78"/>
        <v>#DIV/0!</v>
      </c>
      <c r="K786" s="50" t="e">
        <f t="shared" si="74"/>
        <v>#DIV/0!</v>
      </c>
    </row>
    <row r="787" spans="1:11" ht="38.25" customHeight="1">
      <c r="A787" s="108"/>
      <c r="B787" s="105"/>
      <c r="C787" s="18" t="s">
        <v>8</v>
      </c>
      <c r="D787" s="18">
        <v>0</v>
      </c>
      <c r="E787" s="18">
        <v>0</v>
      </c>
      <c r="F787" s="18">
        <v>0</v>
      </c>
      <c r="G787" s="18">
        <v>0</v>
      </c>
      <c r="H787" s="18">
        <v>0</v>
      </c>
      <c r="I787" s="49" t="e">
        <f t="shared" si="76"/>
        <v>#DIV/0!</v>
      </c>
      <c r="J787" s="28" t="e">
        <f t="shared" si="78"/>
        <v>#DIV/0!</v>
      </c>
      <c r="K787" s="50" t="e">
        <f t="shared" si="74"/>
        <v>#DIV/0!</v>
      </c>
    </row>
    <row r="788" spans="1:11" ht="56.25">
      <c r="A788" s="109"/>
      <c r="B788" s="106"/>
      <c r="C788" s="18" t="s">
        <v>9</v>
      </c>
      <c r="D788" s="18">
        <v>0</v>
      </c>
      <c r="E788" s="18">
        <v>0</v>
      </c>
      <c r="F788" s="18">
        <v>0</v>
      </c>
      <c r="G788" s="18">
        <v>0</v>
      </c>
      <c r="H788" s="18">
        <v>0</v>
      </c>
      <c r="I788" s="49" t="e">
        <f t="shared" si="76"/>
        <v>#DIV/0!</v>
      </c>
      <c r="J788" s="28" t="e">
        <f t="shared" si="78"/>
        <v>#DIV/0!</v>
      </c>
      <c r="K788" s="50" t="e">
        <f t="shared" si="74"/>
        <v>#DIV/0!</v>
      </c>
    </row>
    <row r="789" spans="1:11" ht="18.75" customHeight="1">
      <c r="A789" s="124" t="s">
        <v>143</v>
      </c>
      <c r="B789" s="104" t="s">
        <v>11</v>
      </c>
      <c r="C789" s="7" t="s">
        <v>5</v>
      </c>
      <c r="D789" s="47">
        <f>D790+D792+D794+D795</f>
        <v>19056.2</v>
      </c>
      <c r="E789" s="47">
        <f>E790+E792+E794+E795</f>
        <v>19556.2</v>
      </c>
      <c r="F789" s="47">
        <f>F790+F792+F794+F795</f>
        <v>19056.2</v>
      </c>
      <c r="G789" s="47">
        <f>G790+G792+G794+G795</f>
        <v>8193</v>
      </c>
      <c r="H789" s="47">
        <f>H790+H792+H794+H795</f>
        <v>8616.7</v>
      </c>
      <c r="I789" s="49">
        <f t="shared" si="76"/>
        <v>45.217304604275775</v>
      </c>
      <c r="J789" s="28">
        <f t="shared" si="78"/>
        <v>44.061218437119685</v>
      </c>
      <c r="K789" s="50">
        <f t="shared" si="74"/>
        <v>45.217304604275775</v>
      </c>
    </row>
    <row r="790" spans="1:11" ht="25.5" customHeight="1">
      <c r="A790" s="125"/>
      <c r="B790" s="105"/>
      <c r="C790" s="18" t="s">
        <v>6</v>
      </c>
      <c r="D790" s="18">
        <f aca="true" t="shared" si="79" ref="D790:H792">D797+D818+D839+D853+D895</f>
        <v>19056.2</v>
      </c>
      <c r="E790" s="18">
        <f t="shared" si="79"/>
        <v>19556.2</v>
      </c>
      <c r="F790" s="18">
        <f t="shared" si="79"/>
        <v>19056.2</v>
      </c>
      <c r="G790" s="18">
        <f t="shared" si="79"/>
        <v>8193</v>
      </c>
      <c r="H790" s="18">
        <f t="shared" si="79"/>
        <v>8616.7</v>
      </c>
      <c r="I790" s="49">
        <f t="shared" si="76"/>
        <v>45.217304604275775</v>
      </c>
      <c r="J790" s="28">
        <f t="shared" si="78"/>
        <v>44.061218437119685</v>
      </c>
      <c r="K790" s="50">
        <f t="shared" si="74"/>
        <v>45.217304604275775</v>
      </c>
    </row>
    <row r="791" spans="1:11" ht="77.25" customHeight="1">
      <c r="A791" s="125"/>
      <c r="B791" s="105"/>
      <c r="C791" s="29" t="s">
        <v>189</v>
      </c>
      <c r="D791" s="18">
        <f t="shared" si="79"/>
        <v>0</v>
      </c>
      <c r="E791" s="18">
        <f t="shared" si="79"/>
        <v>0</v>
      </c>
      <c r="F791" s="18">
        <f t="shared" si="79"/>
        <v>0</v>
      </c>
      <c r="G791" s="18">
        <f t="shared" si="79"/>
        <v>0</v>
      </c>
      <c r="H791" s="18">
        <f t="shared" si="79"/>
        <v>0</v>
      </c>
      <c r="I791" s="49" t="e">
        <f t="shared" si="76"/>
        <v>#DIV/0!</v>
      </c>
      <c r="J791" s="28" t="e">
        <f t="shared" si="78"/>
        <v>#DIV/0!</v>
      </c>
      <c r="K791" s="50" t="e">
        <f t="shared" si="74"/>
        <v>#DIV/0!</v>
      </c>
    </row>
    <row r="792" spans="1:11" ht="56.25">
      <c r="A792" s="125"/>
      <c r="B792" s="105"/>
      <c r="C792" s="18" t="s">
        <v>7</v>
      </c>
      <c r="D792" s="18">
        <f t="shared" si="79"/>
        <v>0</v>
      </c>
      <c r="E792" s="18">
        <f t="shared" si="79"/>
        <v>0</v>
      </c>
      <c r="F792" s="18">
        <f t="shared" si="79"/>
        <v>0</v>
      </c>
      <c r="G792" s="18">
        <f t="shared" si="79"/>
        <v>0</v>
      </c>
      <c r="H792" s="18">
        <f t="shared" si="79"/>
        <v>0</v>
      </c>
      <c r="I792" s="49" t="e">
        <f t="shared" si="76"/>
        <v>#DIV/0!</v>
      </c>
      <c r="J792" s="28" t="e">
        <f t="shared" si="78"/>
        <v>#DIV/0!</v>
      </c>
      <c r="K792" s="50" t="e">
        <f t="shared" si="74"/>
        <v>#DIV/0!</v>
      </c>
    </row>
    <row r="793" spans="1:11" ht="97.5" customHeight="1">
      <c r="A793" s="125"/>
      <c r="B793" s="105"/>
      <c r="C793" s="29" t="s">
        <v>190</v>
      </c>
      <c r="D793" s="18">
        <v>0</v>
      </c>
      <c r="E793" s="18">
        <v>0</v>
      </c>
      <c r="F793" s="18">
        <v>0</v>
      </c>
      <c r="G793" s="18">
        <v>0</v>
      </c>
      <c r="H793" s="18">
        <v>0</v>
      </c>
      <c r="I793" s="49" t="e">
        <f t="shared" si="76"/>
        <v>#DIV/0!</v>
      </c>
      <c r="J793" s="28" t="e">
        <f t="shared" si="78"/>
        <v>#DIV/0!</v>
      </c>
      <c r="K793" s="50" t="e">
        <f t="shared" si="74"/>
        <v>#DIV/0!</v>
      </c>
    </row>
    <row r="794" spans="1:11" ht="56.25">
      <c r="A794" s="125"/>
      <c r="B794" s="105"/>
      <c r="C794" s="18" t="s">
        <v>8</v>
      </c>
      <c r="D794" s="18">
        <f aca="true" t="shared" si="80" ref="D794:H795">D801+D822+D843+D857+D899</f>
        <v>0</v>
      </c>
      <c r="E794" s="18">
        <f t="shared" si="80"/>
        <v>0</v>
      </c>
      <c r="F794" s="18">
        <f t="shared" si="80"/>
        <v>0</v>
      </c>
      <c r="G794" s="18">
        <f t="shared" si="80"/>
        <v>0</v>
      </c>
      <c r="H794" s="18">
        <f t="shared" si="80"/>
        <v>0</v>
      </c>
      <c r="I794" s="49" t="e">
        <f t="shared" si="76"/>
        <v>#DIV/0!</v>
      </c>
      <c r="J794" s="28" t="e">
        <f t="shared" si="78"/>
        <v>#DIV/0!</v>
      </c>
      <c r="K794" s="50" t="e">
        <f t="shared" si="74"/>
        <v>#DIV/0!</v>
      </c>
    </row>
    <row r="795" spans="1:11" ht="56.25">
      <c r="A795" s="126"/>
      <c r="B795" s="106"/>
      <c r="C795" s="18" t="s">
        <v>9</v>
      </c>
      <c r="D795" s="18">
        <f t="shared" si="80"/>
        <v>0</v>
      </c>
      <c r="E795" s="18">
        <f t="shared" si="80"/>
        <v>0</v>
      </c>
      <c r="F795" s="18">
        <f t="shared" si="80"/>
        <v>0</v>
      </c>
      <c r="G795" s="18">
        <f t="shared" si="80"/>
        <v>0</v>
      </c>
      <c r="H795" s="18">
        <f t="shared" si="80"/>
        <v>0</v>
      </c>
      <c r="I795" s="49" t="e">
        <f t="shared" si="76"/>
        <v>#DIV/0!</v>
      </c>
      <c r="J795" s="28" t="e">
        <f t="shared" si="78"/>
        <v>#DIV/0!</v>
      </c>
      <c r="K795" s="50" t="e">
        <f t="shared" si="74"/>
        <v>#DIV/0!</v>
      </c>
    </row>
    <row r="796" spans="1:11" ht="18.75" customHeight="1">
      <c r="A796" s="124" t="s">
        <v>145</v>
      </c>
      <c r="B796" s="104" t="s">
        <v>11</v>
      </c>
      <c r="C796" s="7" t="s">
        <v>5</v>
      </c>
      <c r="D796" s="7">
        <f>D797+D799+D801+D802</f>
        <v>423.70000000000005</v>
      </c>
      <c r="E796" s="7">
        <f>E797+E799+E801+E802</f>
        <v>423.70000000000005</v>
      </c>
      <c r="F796" s="7">
        <f>F797+F799+F801+F802</f>
        <v>423.70000000000005</v>
      </c>
      <c r="G796" s="7">
        <f>G797+G799+G801+G802</f>
        <v>0</v>
      </c>
      <c r="H796" s="7">
        <f>H797+H799+H801+H802</f>
        <v>0</v>
      </c>
      <c r="I796" s="49">
        <f t="shared" si="76"/>
        <v>0</v>
      </c>
      <c r="J796" s="28">
        <f t="shared" si="78"/>
        <v>0</v>
      </c>
      <c r="K796" s="50">
        <f t="shared" si="74"/>
        <v>0</v>
      </c>
    </row>
    <row r="797" spans="1:11" ht="33" customHeight="1">
      <c r="A797" s="125"/>
      <c r="B797" s="105"/>
      <c r="C797" s="18" t="s">
        <v>6</v>
      </c>
      <c r="D797" s="18">
        <f aca="true" t="shared" si="81" ref="D797:H799">D804+D811</f>
        <v>423.70000000000005</v>
      </c>
      <c r="E797" s="18">
        <f t="shared" si="81"/>
        <v>423.70000000000005</v>
      </c>
      <c r="F797" s="18">
        <f t="shared" si="81"/>
        <v>423.70000000000005</v>
      </c>
      <c r="G797" s="18">
        <f t="shared" si="81"/>
        <v>0</v>
      </c>
      <c r="H797" s="18">
        <f t="shared" si="81"/>
        <v>0</v>
      </c>
      <c r="I797" s="49">
        <f t="shared" si="76"/>
        <v>0</v>
      </c>
      <c r="J797" s="28">
        <f t="shared" si="78"/>
        <v>0</v>
      </c>
      <c r="K797" s="50">
        <f t="shared" si="74"/>
        <v>0</v>
      </c>
    </row>
    <row r="798" spans="1:11" ht="76.5" customHeight="1">
      <c r="A798" s="125"/>
      <c r="B798" s="105"/>
      <c r="C798" s="29" t="s">
        <v>189</v>
      </c>
      <c r="D798" s="18">
        <f t="shared" si="81"/>
        <v>0</v>
      </c>
      <c r="E798" s="18">
        <f t="shared" si="81"/>
        <v>0</v>
      </c>
      <c r="F798" s="18">
        <f t="shared" si="81"/>
        <v>0</v>
      </c>
      <c r="G798" s="18">
        <f t="shared" si="81"/>
        <v>0</v>
      </c>
      <c r="H798" s="18">
        <f t="shared" si="81"/>
        <v>0</v>
      </c>
      <c r="I798" s="49" t="e">
        <f t="shared" si="76"/>
        <v>#DIV/0!</v>
      </c>
      <c r="J798" s="28" t="e">
        <f t="shared" si="78"/>
        <v>#DIV/0!</v>
      </c>
      <c r="K798" s="50" t="e">
        <f aca="true" t="shared" si="82" ref="K798:K861">H798/F798*100</f>
        <v>#DIV/0!</v>
      </c>
    </row>
    <row r="799" spans="1:11" ht="56.25">
      <c r="A799" s="125"/>
      <c r="B799" s="105"/>
      <c r="C799" s="18" t="s">
        <v>7</v>
      </c>
      <c r="D799" s="18">
        <f t="shared" si="81"/>
        <v>0</v>
      </c>
      <c r="E799" s="18">
        <f t="shared" si="81"/>
        <v>0</v>
      </c>
      <c r="F799" s="18">
        <f t="shared" si="81"/>
        <v>0</v>
      </c>
      <c r="G799" s="18">
        <f t="shared" si="81"/>
        <v>0</v>
      </c>
      <c r="H799" s="18">
        <f t="shared" si="81"/>
        <v>0</v>
      </c>
      <c r="I799" s="49" t="e">
        <f t="shared" si="76"/>
        <v>#DIV/0!</v>
      </c>
      <c r="J799" s="28" t="e">
        <f t="shared" si="78"/>
        <v>#DIV/0!</v>
      </c>
      <c r="K799" s="50" t="e">
        <f t="shared" si="82"/>
        <v>#DIV/0!</v>
      </c>
    </row>
    <row r="800" spans="1:11" ht="99" customHeight="1">
      <c r="A800" s="125"/>
      <c r="B800" s="105"/>
      <c r="C800" s="29" t="s">
        <v>190</v>
      </c>
      <c r="D800" s="18">
        <v>0</v>
      </c>
      <c r="E800" s="18">
        <v>0</v>
      </c>
      <c r="F800" s="18">
        <v>0</v>
      </c>
      <c r="G800" s="18">
        <v>0</v>
      </c>
      <c r="H800" s="18">
        <v>0</v>
      </c>
      <c r="I800" s="49" t="e">
        <f t="shared" si="76"/>
        <v>#DIV/0!</v>
      </c>
      <c r="J800" s="28" t="e">
        <f t="shared" si="78"/>
        <v>#DIV/0!</v>
      </c>
      <c r="K800" s="50" t="e">
        <f t="shared" si="82"/>
        <v>#DIV/0!</v>
      </c>
    </row>
    <row r="801" spans="1:11" ht="56.25">
      <c r="A801" s="125"/>
      <c r="B801" s="105"/>
      <c r="C801" s="18" t="s">
        <v>8</v>
      </c>
      <c r="D801" s="18">
        <f aca="true" t="shared" si="83" ref="D801:H802">D808+D815</f>
        <v>0</v>
      </c>
      <c r="E801" s="18">
        <f t="shared" si="83"/>
        <v>0</v>
      </c>
      <c r="F801" s="18">
        <f t="shared" si="83"/>
        <v>0</v>
      </c>
      <c r="G801" s="18">
        <f t="shared" si="83"/>
        <v>0</v>
      </c>
      <c r="H801" s="18">
        <f t="shared" si="83"/>
        <v>0</v>
      </c>
      <c r="I801" s="49" t="e">
        <f t="shared" si="76"/>
        <v>#DIV/0!</v>
      </c>
      <c r="J801" s="28" t="e">
        <f t="shared" si="78"/>
        <v>#DIV/0!</v>
      </c>
      <c r="K801" s="50" t="e">
        <f t="shared" si="82"/>
        <v>#DIV/0!</v>
      </c>
    </row>
    <row r="802" spans="1:11" ht="63" customHeight="1">
      <c r="A802" s="126"/>
      <c r="B802" s="106"/>
      <c r="C802" s="18" t="s">
        <v>9</v>
      </c>
      <c r="D802" s="18">
        <f t="shared" si="83"/>
        <v>0</v>
      </c>
      <c r="E802" s="18">
        <f t="shared" si="83"/>
        <v>0</v>
      </c>
      <c r="F802" s="18">
        <f t="shared" si="83"/>
        <v>0</v>
      </c>
      <c r="G802" s="18">
        <f t="shared" si="83"/>
        <v>0</v>
      </c>
      <c r="H802" s="18">
        <f t="shared" si="83"/>
        <v>0</v>
      </c>
      <c r="I802" s="49" t="e">
        <f t="shared" si="76"/>
        <v>#DIV/0!</v>
      </c>
      <c r="J802" s="28" t="e">
        <f t="shared" si="78"/>
        <v>#DIV/0!</v>
      </c>
      <c r="K802" s="50" t="e">
        <f t="shared" si="82"/>
        <v>#DIV/0!</v>
      </c>
    </row>
    <row r="803" spans="1:11" ht="18.75" customHeight="1">
      <c r="A803" s="107" t="s">
        <v>147</v>
      </c>
      <c r="B803" s="104" t="s">
        <v>11</v>
      </c>
      <c r="C803" s="7" t="s">
        <v>5</v>
      </c>
      <c r="D803" s="7">
        <f>D804+D806+D808+D809</f>
        <v>126.9</v>
      </c>
      <c r="E803" s="7">
        <f>E804+E806+E808+E809</f>
        <v>126.9</v>
      </c>
      <c r="F803" s="7">
        <f>F804+F806+F808+F809</f>
        <v>126.9</v>
      </c>
      <c r="G803" s="7">
        <f>G804+G806+G808+G809</f>
        <v>0</v>
      </c>
      <c r="H803" s="7">
        <f>H804+H806+H808+H809</f>
        <v>0</v>
      </c>
      <c r="I803" s="49">
        <f t="shared" si="76"/>
        <v>0</v>
      </c>
      <c r="J803" s="28">
        <f t="shared" si="78"/>
        <v>0</v>
      </c>
      <c r="K803" s="50">
        <f t="shared" si="82"/>
        <v>0</v>
      </c>
    </row>
    <row r="804" spans="1:11" ht="27.75" customHeight="1">
      <c r="A804" s="108"/>
      <c r="B804" s="105"/>
      <c r="C804" s="18" t="s">
        <v>6</v>
      </c>
      <c r="D804" s="18">
        <v>126.9</v>
      </c>
      <c r="E804" s="18">
        <v>126.9</v>
      </c>
      <c r="F804" s="28">
        <v>126.9</v>
      </c>
      <c r="G804" s="28">
        <v>0</v>
      </c>
      <c r="H804" s="28">
        <v>0</v>
      </c>
      <c r="I804" s="49">
        <f t="shared" si="76"/>
        <v>0</v>
      </c>
      <c r="J804" s="28">
        <f t="shared" si="78"/>
        <v>0</v>
      </c>
      <c r="K804" s="50">
        <f t="shared" si="82"/>
        <v>0</v>
      </c>
    </row>
    <row r="805" spans="1:11" ht="78.75" customHeight="1">
      <c r="A805" s="108"/>
      <c r="B805" s="105"/>
      <c r="C805" s="29" t="s">
        <v>189</v>
      </c>
      <c r="D805" s="18">
        <v>0</v>
      </c>
      <c r="E805" s="18">
        <v>0</v>
      </c>
      <c r="F805" s="28">
        <v>0</v>
      </c>
      <c r="G805" s="28">
        <v>0</v>
      </c>
      <c r="H805" s="28">
        <v>0</v>
      </c>
      <c r="I805" s="49" t="e">
        <f t="shared" si="76"/>
        <v>#DIV/0!</v>
      </c>
      <c r="J805" s="28" t="e">
        <f t="shared" si="78"/>
        <v>#DIV/0!</v>
      </c>
      <c r="K805" s="50" t="e">
        <f t="shared" si="82"/>
        <v>#DIV/0!</v>
      </c>
    </row>
    <row r="806" spans="1:11" ht="56.25">
      <c r="A806" s="108"/>
      <c r="B806" s="105"/>
      <c r="C806" s="18" t="s">
        <v>7</v>
      </c>
      <c r="D806" s="18">
        <v>0</v>
      </c>
      <c r="E806" s="18">
        <v>0</v>
      </c>
      <c r="F806" s="28">
        <v>0</v>
      </c>
      <c r="G806" s="28">
        <v>0</v>
      </c>
      <c r="H806" s="28">
        <v>0</v>
      </c>
      <c r="I806" s="49" t="e">
        <f t="shared" si="76"/>
        <v>#DIV/0!</v>
      </c>
      <c r="J806" s="28" t="e">
        <f t="shared" si="78"/>
        <v>#DIV/0!</v>
      </c>
      <c r="K806" s="50" t="e">
        <f t="shared" si="82"/>
        <v>#DIV/0!</v>
      </c>
    </row>
    <row r="807" spans="1:11" ht="99" customHeight="1">
      <c r="A807" s="108"/>
      <c r="B807" s="105"/>
      <c r="C807" s="29" t="s">
        <v>190</v>
      </c>
      <c r="D807" s="18">
        <v>0</v>
      </c>
      <c r="E807" s="18">
        <v>0</v>
      </c>
      <c r="F807" s="18">
        <v>0</v>
      </c>
      <c r="G807" s="18">
        <v>0</v>
      </c>
      <c r="H807" s="18">
        <v>0</v>
      </c>
      <c r="I807" s="49" t="e">
        <f t="shared" si="76"/>
        <v>#DIV/0!</v>
      </c>
      <c r="J807" s="28" t="e">
        <f t="shared" si="78"/>
        <v>#DIV/0!</v>
      </c>
      <c r="K807" s="50" t="e">
        <f t="shared" si="82"/>
        <v>#DIV/0!</v>
      </c>
    </row>
    <row r="808" spans="1:11" ht="56.25">
      <c r="A808" s="108"/>
      <c r="B808" s="105"/>
      <c r="C808" s="18" t="s">
        <v>8</v>
      </c>
      <c r="D808" s="18">
        <v>0</v>
      </c>
      <c r="E808" s="18">
        <v>0</v>
      </c>
      <c r="F808" s="28">
        <v>0</v>
      </c>
      <c r="G808" s="28">
        <v>0</v>
      </c>
      <c r="H808" s="28">
        <v>0</v>
      </c>
      <c r="I808" s="49" t="e">
        <f t="shared" si="76"/>
        <v>#DIV/0!</v>
      </c>
      <c r="J808" s="28" t="e">
        <f t="shared" si="78"/>
        <v>#DIV/0!</v>
      </c>
      <c r="K808" s="50" t="e">
        <f t="shared" si="82"/>
        <v>#DIV/0!</v>
      </c>
    </row>
    <row r="809" spans="1:11" ht="56.25">
      <c r="A809" s="109"/>
      <c r="B809" s="106"/>
      <c r="C809" s="18" t="s">
        <v>9</v>
      </c>
      <c r="D809" s="18">
        <v>0</v>
      </c>
      <c r="E809" s="18">
        <v>0</v>
      </c>
      <c r="F809" s="28">
        <v>0</v>
      </c>
      <c r="G809" s="28">
        <v>0</v>
      </c>
      <c r="H809" s="28">
        <v>0</v>
      </c>
      <c r="I809" s="49" t="e">
        <f t="shared" si="76"/>
        <v>#DIV/0!</v>
      </c>
      <c r="J809" s="28" t="e">
        <f t="shared" si="78"/>
        <v>#DIV/0!</v>
      </c>
      <c r="K809" s="50" t="e">
        <f t="shared" si="82"/>
        <v>#DIV/0!</v>
      </c>
    </row>
    <row r="810" spans="1:11" ht="18.75" customHeight="1">
      <c r="A810" s="107" t="s">
        <v>149</v>
      </c>
      <c r="B810" s="104" t="s">
        <v>11</v>
      </c>
      <c r="C810" s="7" t="s">
        <v>5</v>
      </c>
      <c r="D810" s="7">
        <f>D811+D813+D815+D816</f>
        <v>296.8</v>
      </c>
      <c r="E810" s="7">
        <f>E811+E813+E815+E816</f>
        <v>296.8</v>
      </c>
      <c r="F810" s="7">
        <f>F811+F813+F815+F816</f>
        <v>296.8</v>
      </c>
      <c r="G810" s="7">
        <f>G811+G813+G815+G816</f>
        <v>0</v>
      </c>
      <c r="H810" s="7">
        <f>H811+H813+H815+H816</f>
        <v>0</v>
      </c>
      <c r="I810" s="49">
        <f t="shared" si="76"/>
        <v>0</v>
      </c>
      <c r="J810" s="28">
        <f t="shared" si="78"/>
        <v>0</v>
      </c>
      <c r="K810" s="50">
        <f t="shared" si="82"/>
        <v>0</v>
      </c>
    </row>
    <row r="811" spans="1:11" ht="31.5" customHeight="1">
      <c r="A811" s="108"/>
      <c r="B811" s="105"/>
      <c r="C811" s="18" t="s">
        <v>6</v>
      </c>
      <c r="D811" s="18">
        <v>296.8</v>
      </c>
      <c r="E811" s="18">
        <v>296.8</v>
      </c>
      <c r="F811" s="28">
        <v>296.8</v>
      </c>
      <c r="G811" s="28">
        <v>0</v>
      </c>
      <c r="H811" s="28">
        <v>0</v>
      </c>
      <c r="I811" s="49">
        <f t="shared" si="76"/>
        <v>0</v>
      </c>
      <c r="J811" s="28">
        <f t="shared" si="78"/>
        <v>0</v>
      </c>
      <c r="K811" s="50">
        <f t="shared" si="82"/>
        <v>0</v>
      </c>
    </row>
    <row r="812" spans="1:11" ht="75.75" customHeight="1">
      <c r="A812" s="108"/>
      <c r="B812" s="105"/>
      <c r="C812" s="29" t="s">
        <v>189</v>
      </c>
      <c r="D812" s="18">
        <v>0</v>
      </c>
      <c r="E812" s="18">
        <v>0</v>
      </c>
      <c r="F812" s="28">
        <v>0</v>
      </c>
      <c r="G812" s="28">
        <v>0</v>
      </c>
      <c r="H812" s="28">
        <v>0</v>
      </c>
      <c r="I812" s="49" t="e">
        <f t="shared" si="76"/>
        <v>#DIV/0!</v>
      </c>
      <c r="J812" s="28" t="e">
        <f t="shared" si="78"/>
        <v>#DIV/0!</v>
      </c>
      <c r="K812" s="50" t="e">
        <f t="shared" si="82"/>
        <v>#DIV/0!</v>
      </c>
    </row>
    <row r="813" spans="1:11" ht="56.25">
      <c r="A813" s="108"/>
      <c r="B813" s="105"/>
      <c r="C813" s="18" t="s">
        <v>7</v>
      </c>
      <c r="D813" s="18">
        <v>0</v>
      </c>
      <c r="E813" s="18">
        <v>0</v>
      </c>
      <c r="F813" s="28">
        <v>0</v>
      </c>
      <c r="G813" s="28">
        <v>0</v>
      </c>
      <c r="H813" s="28">
        <v>0</v>
      </c>
      <c r="I813" s="49" t="e">
        <f t="shared" si="76"/>
        <v>#DIV/0!</v>
      </c>
      <c r="J813" s="28" t="e">
        <f t="shared" si="78"/>
        <v>#DIV/0!</v>
      </c>
      <c r="K813" s="50" t="e">
        <f t="shared" si="82"/>
        <v>#DIV/0!</v>
      </c>
    </row>
    <row r="814" spans="1:11" ht="96.75" customHeight="1">
      <c r="A814" s="108"/>
      <c r="B814" s="105"/>
      <c r="C814" s="29" t="s">
        <v>190</v>
      </c>
      <c r="D814" s="18">
        <v>0</v>
      </c>
      <c r="E814" s="18">
        <v>0</v>
      </c>
      <c r="F814" s="18">
        <v>0</v>
      </c>
      <c r="G814" s="18">
        <v>0</v>
      </c>
      <c r="H814" s="18">
        <v>0</v>
      </c>
      <c r="I814" s="49" t="e">
        <f t="shared" si="76"/>
        <v>#DIV/0!</v>
      </c>
      <c r="J814" s="28" t="e">
        <f t="shared" si="78"/>
        <v>#DIV/0!</v>
      </c>
      <c r="K814" s="50" t="e">
        <f t="shared" si="82"/>
        <v>#DIV/0!</v>
      </c>
    </row>
    <row r="815" spans="1:11" ht="56.25">
      <c r="A815" s="108"/>
      <c r="B815" s="105"/>
      <c r="C815" s="18" t="s">
        <v>8</v>
      </c>
      <c r="D815" s="18">
        <v>0</v>
      </c>
      <c r="E815" s="18">
        <v>0</v>
      </c>
      <c r="F815" s="28">
        <v>0</v>
      </c>
      <c r="G815" s="28">
        <v>0</v>
      </c>
      <c r="H815" s="28">
        <v>0</v>
      </c>
      <c r="I815" s="49" t="e">
        <f t="shared" si="76"/>
        <v>#DIV/0!</v>
      </c>
      <c r="J815" s="28" t="e">
        <f t="shared" si="78"/>
        <v>#DIV/0!</v>
      </c>
      <c r="K815" s="50" t="e">
        <f t="shared" si="82"/>
        <v>#DIV/0!</v>
      </c>
    </row>
    <row r="816" spans="1:11" ht="56.25">
      <c r="A816" s="109"/>
      <c r="B816" s="106"/>
      <c r="C816" s="18" t="s">
        <v>9</v>
      </c>
      <c r="D816" s="18">
        <v>0</v>
      </c>
      <c r="E816" s="18">
        <v>0</v>
      </c>
      <c r="F816" s="28">
        <v>0</v>
      </c>
      <c r="G816" s="28">
        <v>0</v>
      </c>
      <c r="H816" s="28">
        <v>0</v>
      </c>
      <c r="I816" s="49" t="e">
        <f t="shared" si="76"/>
        <v>#DIV/0!</v>
      </c>
      <c r="J816" s="28" t="e">
        <f t="shared" si="78"/>
        <v>#DIV/0!</v>
      </c>
      <c r="K816" s="50" t="e">
        <f t="shared" si="82"/>
        <v>#DIV/0!</v>
      </c>
    </row>
    <row r="817" spans="1:11" ht="18.75" customHeight="1">
      <c r="A817" s="124" t="s">
        <v>151</v>
      </c>
      <c r="B817" s="104" t="s">
        <v>11</v>
      </c>
      <c r="C817" s="7" t="s">
        <v>5</v>
      </c>
      <c r="D817" s="7">
        <f>D818+D820+D822+D823</f>
        <v>305.2</v>
      </c>
      <c r="E817" s="7">
        <f>E818+E820+E822+E823</f>
        <v>305.2</v>
      </c>
      <c r="F817" s="7">
        <f>F818+F820+F822+F823</f>
        <v>305.2</v>
      </c>
      <c r="G817" s="7">
        <f>G818+G820+G822+G823</f>
        <v>305.2</v>
      </c>
      <c r="H817" s="7">
        <f>H818+H820+H822+H823</f>
        <v>305.2</v>
      </c>
      <c r="I817" s="49">
        <f t="shared" si="76"/>
        <v>100</v>
      </c>
      <c r="J817" s="28">
        <f t="shared" si="78"/>
        <v>100</v>
      </c>
      <c r="K817" s="50">
        <f t="shared" si="82"/>
        <v>100</v>
      </c>
    </row>
    <row r="818" spans="1:11" ht="26.25" customHeight="1">
      <c r="A818" s="125"/>
      <c r="B818" s="105"/>
      <c r="C818" s="18" t="s">
        <v>6</v>
      </c>
      <c r="D818" s="18">
        <f>D825+D832</f>
        <v>305.2</v>
      </c>
      <c r="E818" s="18">
        <f>E825+E832</f>
        <v>305.2</v>
      </c>
      <c r="F818" s="18">
        <f>F825+F832</f>
        <v>305.2</v>
      </c>
      <c r="G818" s="18">
        <f>G825+G832</f>
        <v>305.2</v>
      </c>
      <c r="H818" s="18">
        <f>H825+H832</f>
        <v>305.2</v>
      </c>
      <c r="I818" s="49">
        <f t="shared" si="76"/>
        <v>100</v>
      </c>
      <c r="J818" s="28">
        <f t="shared" si="78"/>
        <v>100</v>
      </c>
      <c r="K818" s="50">
        <f t="shared" si="82"/>
        <v>100</v>
      </c>
    </row>
    <row r="819" spans="1:11" ht="78.75" customHeight="1">
      <c r="A819" s="125"/>
      <c r="B819" s="105"/>
      <c r="C819" s="29" t="s">
        <v>189</v>
      </c>
      <c r="D819" s="18">
        <f aca="true" t="shared" si="84" ref="D819:H820">D826</f>
        <v>0</v>
      </c>
      <c r="E819" s="18">
        <f t="shared" si="84"/>
        <v>0</v>
      </c>
      <c r="F819" s="18">
        <f t="shared" si="84"/>
        <v>0</v>
      </c>
      <c r="G819" s="18">
        <f t="shared" si="84"/>
        <v>0</v>
      </c>
      <c r="H819" s="18">
        <f t="shared" si="84"/>
        <v>0</v>
      </c>
      <c r="I819" s="49" t="e">
        <f t="shared" si="76"/>
        <v>#DIV/0!</v>
      </c>
      <c r="J819" s="28" t="e">
        <f t="shared" si="78"/>
        <v>#DIV/0!</v>
      </c>
      <c r="K819" s="50" t="e">
        <f t="shared" si="82"/>
        <v>#DIV/0!</v>
      </c>
    </row>
    <row r="820" spans="1:11" ht="56.25">
      <c r="A820" s="125"/>
      <c r="B820" s="105"/>
      <c r="C820" s="18" t="s">
        <v>7</v>
      </c>
      <c r="D820" s="18">
        <f t="shared" si="84"/>
        <v>0</v>
      </c>
      <c r="E820" s="18">
        <f t="shared" si="84"/>
        <v>0</v>
      </c>
      <c r="F820" s="18">
        <f t="shared" si="84"/>
        <v>0</v>
      </c>
      <c r="G820" s="18">
        <f t="shared" si="84"/>
        <v>0</v>
      </c>
      <c r="H820" s="18">
        <f t="shared" si="84"/>
        <v>0</v>
      </c>
      <c r="I820" s="49" t="e">
        <f t="shared" si="76"/>
        <v>#DIV/0!</v>
      </c>
      <c r="J820" s="28" t="e">
        <f t="shared" si="78"/>
        <v>#DIV/0!</v>
      </c>
      <c r="K820" s="50" t="e">
        <f t="shared" si="82"/>
        <v>#DIV/0!</v>
      </c>
    </row>
    <row r="821" spans="1:11" ht="95.25" customHeight="1">
      <c r="A821" s="125"/>
      <c r="B821" s="105"/>
      <c r="C821" s="29" t="s">
        <v>190</v>
      </c>
      <c r="D821" s="18">
        <v>0</v>
      </c>
      <c r="E821" s="18">
        <v>0</v>
      </c>
      <c r="F821" s="18">
        <v>0</v>
      </c>
      <c r="G821" s="18">
        <v>0</v>
      </c>
      <c r="H821" s="18">
        <v>0</v>
      </c>
      <c r="I821" s="49" t="e">
        <f t="shared" si="76"/>
        <v>#DIV/0!</v>
      </c>
      <c r="J821" s="28" t="e">
        <f t="shared" si="78"/>
        <v>#DIV/0!</v>
      </c>
      <c r="K821" s="50" t="e">
        <f t="shared" si="82"/>
        <v>#DIV/0!</v>
      </c>
    </row>
    <row r="822" spans="1:11" ht="56.25">
      <c r="A822" s="125"/>
      <c r="B822" s="105"/>
      <c r="C822" s="18" t="s">
        <v>8</v>
      </c>
      <c r="D822" s="18">
        <f aca="true" t="shared" si="85" ref="D822:G823">D829</f>
        <v>0</v>
      </c>
      <c r="E822" s="18">
        <f t="shared" si="85"/>
        <v>0</v>
      </c>
      <c r="F822" s="18">
        <f t="shared" si="85"/>
        <v>0</v>
      </c>
      <c r="G822" s="18">
        <f t="shared" si="85"/>
        <v>0</v>
      </c>
      <c r="H822" s="18">
        <f>H829</f>
        <v>0</v>
      </c>
      <c r="I822" s="49" t="e">
        <f t="shared" si="76"/>
        <v>#DIV/0!</v>
      </c>
      <c r="J822" s="28" t="e">
        <f t="shared" si="78"/>
        <v>#DIV/0!</v>
      </c>
      <c r="K822" s="50" t="e">
        <f t="shared" si="82"/>
        <v>#DIV/0!</v>
      </c>
    </row>
    <row r="823" spans="1:11" ht="56.25">
      <c r="A823" s="126"/>
      <c r="B823" s="106"/>
      <c r="C823" s="18" t="s">
        <v>9</v>
      </c>
      <c r="D823" s="18">
        <f t="shared" si="85"/>
        <v>0</v>
      </c>
      <c r="E823" s="18">
        <f t="shared" si="85"/>
        <v>0</v>
      </c>
      <c r="F823" s="18">
        <f t="shared" si="85"/>
        <v>0</v>
      </c>
      <c r="G823" s="18">
        <f t="shared" si="85"/>
        <v>0</v>
      </c>
      <c r="H823" s="18">
        <f>H830</f>
        <v>0</v>
      </c>
      <c r="I823" s="49" t="e">
        <f t="shared" si="76"/>
        <v>#DIV/0!</v>
      </c>
      <c r="J823" s="28" t="e">
        <f t="shared" si="78"/>
        <v>#DIV/0!</v>
      </c>
      <c r="K823" s="50" t="e">
        <f t="shared" si="82"/>
        <v>#DIV/0!</v>
      </c>
    </row>
    <row r="824" spans="1:11" ht="18.75" customHeight="1">
      <c r="A824" s="107" t="s">
        <v>153</v>
      </c>
      <c r="B824" s="104" t="s">
        <v>11</v>
      </c>
      <c r="C824" s="7" t="s">
        <v>5</v>
      </c>
      <c r="D824" s="7">
        <f>D825+D827+D829+D830</f>
        <v>305.2</v>
      </c>
      <c r="E824" s="7">
        <f>E825+E827+E829+E830</f>
        <v>305.2</v>
      </c>
      <c r="F824" s="7">
        <f>F825+F827+F829+F830</f>
        <v>305.2</v>
      </c>
      <c r="G824" s="7">
        <f>G825+G827+G829+G830</f>
        <v>305.2</v>
      </c>
      <c r="H824" s="7">
        <f>H825+H827+H829+H830</f>
        <v>305.2</v>
      </c>
      <c r="I824" s="49">
        <f t="shared" si="76"/>
        <v>100</v>
      </c>
      <c r="J824" s="28">
        <f t="shared" si="78"/>
        <v>100</v>
      </c>
      <c r="K824" s="50">
        <f t="shared" si="82"/>
        <v>100</v>
      </c>
    </row>
    <row r="825" spans="1:11" ht="30" customHeight="1">
      <c r="A825" s="108"/>
      <c r="B825" s="105"/>
      <c r="C825" s="18" t="s">
        <v>6</v>
      </c>
      <c r="D825" s="18">
        <v>305.2</v>
      </c>
      <c r="E825" s="18">
        <v>305.2</v>
      </c>
      <c r="F825" s="28">
        <v>305.2</v>
      </c>
      <c r="G825" s="28">
        <v>305.2</v>
      </c>
      <c r="H825" s="28">
        <v>305.2</v>
      </c>
      <c r="I825" s="49">
        <f t="shared" si="76"/>
        <v>100</v>
      </c>
      <c r="J825" s="28">
        <f t="shared" si="78"/>
        <v>100</v>
      </c>
      <c r="K825" s="50">
        <f t="shared" si="82"/>
        <v>100</v>
      </c>
    </row>
    <row r="826" spans="1:11" ht="74.25" customHeight="1">
      <c r="A826" s="108"/>
      <c r="B826" s="105"/>
      <c r="C826" s="29" t="s">
        <v>189</v>
      </c>
      <c r="D826" s="18">
        <v>0</v>
      </c>
      <c r="E826" s="18">
        <v>0</v>
      </c>
      <c r="F826" s="28">
        <v>0</v>
      </c>
      <c r="G826" s="28">
        <v>0</v>
      </c>
      <c r="H826" s="28">
        <v>0</v>
      </c>
      <c r="I826" s="49" t="e">
        <f t="shared" si="76"/>
        <v>#DIV/0!</v>
      </c>
      <c r="J826" s="28" t="e">
        <f t="shared" si="78"/>
        <v>#DIV/0!</v>
      </c>
      <c r="K826" s="50" t="e">
        <f t="shared" si="82"/>
        <v>#DIV/0!</v>
      </c>
    </row>
    <row r="827" spans="1:11" ht="56.25">
      <c r="A827" s="108"/>
      <c r="B827" s="105"/>
      <c r="C827" s="18" t="s">
        <v>7</v>
      </c>
      <c r="D827" s="18">
        <v>0</v>
      </c>
      <c r="E827" s="18">
        <v>0</v>
      </c>
      <c r="F827" s="28">
        <v>0</v>
      </c>
      <c r="G827" s="28">
        <v>0</v>
      </c>
      <c r="H827" s="28">
        <v>0</v>
      </c>
      <c r="I827" s="49" t="e">
        <f t="shared" si="76"/>
        <v>#DIV/0!</v>
      </c>
      <c r="J827" s="28" t="e">
        <f t="shared" si="78"/>
        <v>#DIV/0!</v>
      </c>
      <c r="K827" s="50" t="e">
        <f t="shared" si="82"/>
        <v>#DIV/0!</v>
      </c>
    </row>
    <row r="828" spans="1:11" ht="97.5" customHeight="1">
      <c r="A828" s="108"/>
      <c r="B828" s="105"/>
      <c r="C828" s="29" t="s">
        <v>190</v>
      </c>
      <c r="D828" s="18">
        <v>0</v>
      </c>
      <c r="E828" s="18">
        <v>0</v>
      </c>
      <c r="F828" s="18">
        <v>0</v>
      </c>
      <c r="G828" s="18">
        <v>0</v>
      </c>
      <c r="H828" s="18">
        <v>0</v>
      </c>
      <c r="I828" s="49" t="e">
        <f t="shared" si="76"/>
        <v>#DIV/0!</v>
      </c>
      <c r="J828" s="28" t="e">
        <f t="shared" si="78"/>
        <v>#DIV/0!</v>
      </c>
      <c r="K828" s="50" t="e">
        <f t="shared" si="82"/>
        <v>#DIV/0!</v>
      </c>
    </row>
    <row r="829" spans="1:11" ht="56.25">
      <c r="A829" s="108"/>
      <c r="B829" s="105"/>
      <c r="C829" s="18" t="s">
        <v>8</v>
      </c>
      <c r="D829" s="18">
        <v>0</v>
      </c>
      <c r="E829" s="18">
        <v>0</v>
      </c>
      <c r="F829" s="28">
        <v>0</v>
      </c>
      <c r="G829" s="28">
        <v>0</v>
      </c>
      <c r="H829" s="28">
        <v>0</v>
      </c>
      <c r="I829" s="49" t="e">
        <f t="shared" si="76"/>
        <v>#DIV/0!</v>
      </c>
      <c r="J829" s="28" t="e">
        <f t="shared" si="78"/>
        <v>#DIV/0!</v>
      </c>
      <c r="K829" s="50" t="e">
        <f t="shared" si="82"/>
        <v>#DIV/0!</v>
      </c>
    </row>
    <row r="830" spans="1:11" ht="56.25">
      <c r="A830" s="109"/>
      <c r="B830" s="106"/>
      <c r="C830" s="18" t="s">
        <v>9</v>
      </c>
      <c r="D830" s="18">
        <v>0</v>
      </c>
      <c r="E830" s="18">
        <v>0</v>
      </c>
      <c r="F830" s="28">
        <v>0</v>
      </c>
      <c r="G830" s="28">
        <v>0</v>
      </c>
      <c r="H830" s="28">
        <v>0</v>
      </c>
      <c r="I830" s="49" t="e">
        <f t="shared" si="76"/>
        <v>#DIV/0!</v>
      </c>
      <c r="J830" s="28" t="e">
        <f t="shared" si="78"/>
        <v>#DIV/0!</v>
      </c>
      <c r="K830" s="50" t="e">
        <f t="shared" si="82"/>
        <v>#DIV/0!</v>
      </c>
    </row>
    <row r="831" spans="1:11" ht="33" customHeight="1">
      <c r="A831" s="92" t="s">
        <v>197</v>
      </c>
      <c r="B831" s="104" t="s">
        <v>11</v>
      </c>
      <c r="C831" s="7" t="s">
        <v>5</v>
      </c>
      <c r="D831" s="7">
        <f>D832+D834+D836+D837</f>
        <v>0</v>
      </c>
      <c r="E831" s="7">
        <f>E832+E834+E836+E837</f>
        <v>0</v>
      </c>
      <c r="F831" s="7">
        <f>F832+F834+F836+F837</f>
        <v>0</v>
      </c>
      <c r="G831" s="7">
        <f>G832+G834+G836+G837</f>
        <v>0</v>
      </c>
      <c r="H831" s="7">
        <f>H832+H834+H836+H837</f>
        <v>0</v>
      </c>
      <c r="I831" s="49" t="e">
        <f t="shared" si="76"/>
        <v>#DIV/0!</v>
      </c>
      <c r="J831" s="28" t="e">
        <f t="shared" si="78"/>
        <v>#DIV/0!</v>
      </c>
      <c r="K831" s="50" t="e">
        <f t="shared" si="82"/>
        <v>#DIV/0!</v>
      </c>
    </row>
    <row r="832" spans="1:11" ht="37.5">
      <c r="A832" s="93"/>
      <c r="B832" s="105"/>
      <c r="C832" s="18" t="s">
        <v>6</v>
      </c>
      <c r="D832" s="18">
        <v>0</v>
      </c>
      <c r="E832" s="18">
        <v>0</v>
      </c>
      <c r="F832" s="28">
        <v>0</v>
      </c>
      <c r="G832" s="28">
        <v>0</v>
      </c>
      <c r="H832" s="28">
        <v>0</v>
      </c>
      <c r="I832" s="49" t="e">
        <f t="shared" si="76"/>
        <v>#DIV/0!</v>
      </c>
      <c r="J832" s="28" t="e">
        <f t="shared" si="78"/>
        <v>#DIV/0!</v>
      </c>
      <c r="K832" s="50" t="e">
        <f t="shared" si="82"/>
        <v>#DIV/0!</v>
      </c>
    </row>
    <row r="833" spans="1:11" ht="75">
      <c r="A833" s="93"/>
      <c r="B833" s="105"/>
      <c r="C833" s="29" t="s">
        <v>189</v>
      </c>
      <c r="D833" s="18">
        <v>0</v>
      </c>
      <c r="E833" s="18">
        <v>0</v>
      </c>
      <c r="F833" s="28">
        <v>0</v>
      </c>
      <c r="G833" s="28">
        <v>0</v>
      </c>
      <c r="H833" s="28">
        <v>0</v>
      </c>
      <c r="I833" s="49" t="e">
        <f aca="true" t="shared" si="86" ref="I833:I896">H833/D833*100</f>
        <v>#DIV/0!</v>
      </c>
      <c r="J833" s="28" t="e">
        <f t="shared" si="78"/>
        <v>#DIV/0!</v>
      </c>
      <c r="K833" s="50" t="e">
        <f t="shared" si="82"/>
        <v>#DIV/0!</v>
      </c>
    </row>
    <row r="834" spans="1:11" ht="56.25">
      <c r="A834" s="93"/>
      <c r="B834" s="105"/>
      <c r="C834" s="18" t="s">
        <v>7</v>
      </c>
      <c r="D834" s="18">
        <v>0</v>
      </c>
      <c r="E834" s="18">
        <v>0</v>
      </c>
      <c r="F834" s="28">
        <v>0</v>
      </c>
      <c r="G834" s="28">
        <v>0</v>
      </c>
      <c r="H834" s="28">
        <v>0</v>
      </c>
      <c r="I834" s="49" t="e">
        <f t="shared" si="86"/>
        <v>#DIV/0!</v>
      </c>
      <c r="J834" s="28" t="e">
        <f t="shared" si="78"/>
        <v>#DIV/0!</v>
      </c>
      <c r="K834" s="50" t="e">
        <f t="shared" si="82"/>
        <v>#DIV/0!</v>
      </c>
    </row>
    <row r="835" spans="1:11" ht="93.75">
      <c r="A835" s="93"/>
      <c r="B835" s="105"/>
      <c r="C835" s="29" t="s">
        <v>190</v>
      </c>
      <c r="D835" s="18">
        <v>0</v>
      </c>
      <c r="E835" s="18">
        <v>0</v>
      </c>
      <c r="F835" s="18">
        <v>0</v>
      </c>
      <c r="G835" s="18">
        <v>0</v>
      </c>
      <c r="H835" s="18">
        <v>0</v>
      </c>
      <c r="I835" s="49" t="e">
        <f t="shared" si="86"/>
        <v>#DIV/0!</v>
      </c>
      <c r="J835" s="28" t="e">
        <f t="shared" si="78"/>
        <v>#DIV/0!</v>
      </c>
      <c r="K835" s="50" t="e">
        <f t="shared" si="82"/>
        <v>#DIV/0!</v>
      </c>
    </row>
    <row r="836" spans="1:11" ht="56.25">
      <c r="A836" s="93"/>
      <c r="B836" s="105"/>
      <c r="C836" s="18" t="s">
        <v>8</v>
      </c>
      <c r="D836" s="18">
        <v>0</v>
      </c>
      <c r="E836" s="18">
        <v>0</v>
      </c>
      <c r="F836" s="28">
        <v>0</v>
      </c>
      <c r="G836" s="28">
        <v>0</v>
      </c>
      <c r="H836" s="28">
        <v>0</v>
      </c>
      <c r="I836" s="49" t="e">
        <f t="shared" si="86"/>
        <v>#DIV/0!</v>
      </c>
      <c r="J836" s="28" t="e">
        <f t="shared" si="78"/>
        <v>#DIV/0!</v>
      </c>
      <c r="K836" s="50" t="e">
        <f t="shared" si="82"/>
        <v>#DIV/0!</v>
      </c>
    </row>
    <row r="837" spans="1:11" ht="56.25">
      <c r="A837" s="94"/>
      <c r="B837" s="106"/>
      <c r="C837" s="18" t="s">
        <v>9</v>
      </c>
      <c r="D837" s="18">
        <v>0</v>
      </c>
      <c r="E837" s="18">
        <v>0</v>
      </c>
      <c r="F837" s="28">
        <v>0</v>
      </c>
      <c r="G837" s="28">
        <v>0</v>
      </c>
      <c r="H837" s="28">
        <v>0</v>
      </c>
      <c r="I837" s="49" t="e">
        <f t="shared" si="86"/>
        <v>#DIV/0!</v>
      </c>
      <c r="J837" s="28" t="e">
        <f t="shared" si="78"/>
        <v>#DIV/0!</v>
      </c>
      <c r="K837" s="50" t="e">
        <f t="shared" si="82"/>
        <v>#DIV/0!</v>
      </c>
    </row>
    <row r="838" spans="1:11" ht="18.75" customHeight="1">
      <c r="A838" s="124" t="s">
        <v>155</v>
      </c>
      <c r="B838" s="104" t="s">
        <v>11</v>
      </c>
      <c r="C838" s="7" t="s">
        <v>5</v>
      </c>
      <c r="D838" s="7">
        <f>D839+D841+D843+D844</f>
        <v>37.8</v>
      </c>
      <c r="E838" s="7">
        <f>E839+E841+E843+E844</f>
        <v>37.8</v>
      </c>
      <c r="F838" s="7">
        <f>F839+F841+F843+F844</f>
        <v>37.8</v>
      </c>
      <c r="G838" s="7">
        <f>G839+G841+G843+G844</f>
        <v>0</v>
      </c>
      <c r="H838" s="7">
        <f>H839+H841+H843+H844</f>
        <v>0</v>
      </c>
      <c r="I838" s="49">
        <f t="shared" si="86"/>
        <v>0</v>
      </c>
      <c r="J838" s="28">
        <f t="shared" si="78"/>
        <v>0</v>
      </c>
      <c r="K838" s="50">
        <f t="shared" si="82"/>
        <v>0</v>
      </c>
    </row>
    <row r="839" spans="1:11" ht="22.5" customHeight="1">
      <c r="A839" s="125"/>
      <c r="B839" s="105"/>
      <c r="C839" s="18" t="s">
        <v>6</v>
      </c>
      <c r="D839" s="18">
        <f>D846</f>
        <v>37.8</v>
      </c>
      <c r="E839" s="18">
        <f>E846</f>
        <v>37.8</v>
      </c>
      <c r="F839" s="18">
        <f>F846</f>
        <v>37.8</v>
      </c>
      <c r="G839" s="18">
        <f>G846</f>
        <v>0</v>
      </c>
      <c r="H839" s="18">
        <f>H846</f>
        <v>0</v>
      </c>
      <c r="I839" s="49">
        <f t="shared" si="86"/>
        <v>0</v>
      </c>
      <c r="J839" s="28">
        <f t="shared" si="78"/>
        <v>0</v>
      </c>
      <c r="K839" s="50">
        <f t="shared" si="82"/>
        <v>0</v>
      </c>
    </row>
    <row r="840" spans="1:11" ht="77.25" customHeight="1">
      <c r="A840" s="125"/>
      <c r="B840" s="105"/>
      <c r="C840" s="29" t="s">
        <v>189</v>
      </c>
      <c r="D840" s="18">
        <f>D847</f>
        <v>0</v>
      </c>
      <c r="E840" s="18">
        <f>E847</f>
        <v>0</v>
      </c>
      <c r="F840" s="18">
        <v>0</v>
      </c>
      <c r="G840" s="18">
        <v>0</v>
      </c>
      <c r="H840" s="18">
        <v>0</v>
      </c>
      <c r="I840" s="49" t="e">
        <f t="shared" si="86"/>
        <v>#DIV/0!</v>
      </c>
      <c r="J840" s="28" t="e">
        <f t="shared" si="78"/>
        <v>#DIV/0!</v>
      </c>
      <c r="K840" s="50" t="e">
        <f t="shared" si="82"/>
        <v>#DIV/0!</v>
      </c>
    </row>
    <row r="841" spans="1:11" ht="56.25">
      <c r="A841" s="125"/>
      <c r="B841" s="105"/>
      <c r="C841" s="18" t="s">
        <v>7</v>
      </c>
      <c r="D841" s="18">
        <f>D848</f>
        <v>0</v>
      </c>
      <c r="E841" s="18">
        <f>E848</f>
        <v>0</v>
      </c>
      <c r="F841" s="18">
        <f>F848</f>
        <v>0</v>
      </c>
      <c r="G841" s="18">
        <v>0</v>
      </c>
      <c r="H841" s="18">
        <f>H848</f>
        <v>0</v>
      </c>
      <c r="I841" s="49" t="e">
        <f t="shared" si="86"/>
        <v>#DIV/0!</v>
      </c>
      <c r="J841" s="28" t="e">
        <f t="shared" si="78"/>
        <v>#DIV/0!</v>
      </c>
      <c r="K841" s="50" t="e">
        <f t="shared" si="82"/>
        <v>#DIV/0!</v>
      </c>
    </row>
    <row r="842" spans="1:11" ht="98.25" customHeight="1">
      <c r="A842" s="125"/>
      <c r="B842" s="105"/>
      <c r="C842" s="29" t="s">
        <v>190</v>
      </c>
      <c r="D842" s="18">
        <v>0</v>
      </c>
      <c r="E842" s="18">
        <v>0</v>
      </c>
      <c r="F842" s="18">
        <v>0</v>
      </c>
      <c r="G842" s="18">
        <v>0</v>
      </c>
      <c r="H842" s="18">
        <v>0</v>
      </c>
      <c r="I842" s="49" t="e">
        <f t="shared" si="86"/>
        <v>#DIV/0!</v>
      </c>
      <c r="J842" s="28" t="e">
        <f t="shared" si="78"/>
        <v>#DIV/0!</v>
      </c>
      <c r="K842" s="50" t="e">
        <f t="shared" si="82"/>
        <v>#DIV/0!</v>
      </c>
    </row>
    <row r="843" spans="1:11" ht="56.25">
      <c r="A843" s="125"/>
      <c r="B843" s="105"/>
      <c r="C843" s="18" t="s">
        <v>8</v>
      </c>
      <c r="D843" s="18">
        <f aca="true" t="shared" si="87" ref="D843:G844">D850</f>
        <v>0</v>
      </c>
      <c r="E843" s="18">
        <f t="shared" si="87"/>
        <v>0</v>
      </c>
      <c r="F843" s="18">
        <f t="shared" si="87"/>
        <v>0</v>
      </c>
      <c r="G843" s="18">
        <f t="shared" si="87"/>
        <v>0</v>
      </c>
      <c r="H843" s="18">
        <f>H850</f>
        <v>0</v>
      </c>
      <c r="I843" s="49" t="e">
        <f t="shared" si="86"/>
        <v>#DIV/0!</v>
      </c>
      <c r="J843" s="28" t="e">
        <f t="shared" si="78"/>
        <v>#DIV/0!</v>
      </c>
      <c r="K843" s="50" t="e">
        <f t="shared" si="82"/>
        <v>#DIV/0!</v>
      </c>
    </row>
    <row r="844" spans="1:11" ht="56.25">
      <c r="A844" s="126"/>
      <c r="B844" s="106"/>
      <c r="C844" s="18" t="s">
        <v>9</v>
      </c>
      <c r="D844" s="18">
        <f t="shared" si="87"/>
        <v>0</v>
      </c>
      <c r="E844" s="18">
        <f t="shared" si="87"/>
        <v>0</v>
      </c>
      <c r="F844" s="18">
        <f t="shared" si="87"/>
        <v>0</v>
      </c>
      <c r="G844" s="18">
        <f t="shared" si="87"/>
        <v>0</v>
      </c>
      <c r="H844" s="18">
        <f>H851</f>
        <v>0</v>
      </c>
      <c r="I844" s="49" t="e">
        <f t="shared" si="86"/>
        <v>#DIV/0!</v>
      </c>
      <c r="J844" s="28" t="e">
        <f t="shared" si="78"/>
        <v>#DIV/0!</v>
      </c>
      <c r="K844" s="50" t="e">
        <f t="shared" si="82"/>
        <v>#DIV/0!</v>
      </c>
    </row>
    <row r="845" spans="1:11" ht="18.75" customHeight="1">
      <c r="A845" s="107" t="s">
        <v>157</v>
      </c>
      <c r="B845" s="104" t="s">
        <v>11</v>
      </c>
      <c r="C845" s="7" t="s">
        <v>5</v>
      </c>
      <c r="D845" s="7">
        <f>D846+D848+D850+D851</f>
        <v>37.8</v>
      </c>
      <c r="E845" s="7">
        <f>E846+E848+E850+E851</f>
        <v>37.8</v>
      </c>
      <c r="F845" s="7">
        <f>F846+F848+F850+F851</f>
        <v>37.8</v>
      </c>
      <c r="G845" s="7">
        <f>G846+G848+G850+G851</f>
        <v>0</v>
      </c>
      <c r="H845" s="7">
        <f>H846+H848+H850+H851</f>
        <v>0</v>
      </c>
      <c r="I845" s="49">
        <f t="shared" si="86"/>
        <v>0</v>
      </c>
      <c r="J845" s="28">
        <f t="shared" si="78"/>
        <v>0</v>
      </c>
      <c r="K845" s="50">
        <f t="shared" si="82"/>
        <v>0</v>
      </c>
    </row>
    <row r="846" spans="1:11" ht="30" customHeight="1">
      <c r="A846" s="108"/>
      <c r="B846" s="105"/>
      <c r="C846" s="18" t="s">
        <v>6</v>
      </c>
      <c r="D846" s="18">
        <v>37.8</v>
      </c>
      <c r="E846" s="18">
        <v>37.8</v>
      </c>
      <c r="F846" s="28">
        <v>37.8</v>
      </c>
      <c r="G846" s="28">
        <v>0</v>
      </c>
      <c r="H846" s="28">
        <v>0</v>
      </c>
      <c r="I846" s="49">
        <f t="shared" si="86"/>
        <v>0</v>
      </c>
      <c r="J846" s="28">
        <f t="shared" si="78"/>
        <v>0</v>
      </c>
      <c r="K846" s="50">
        <f t="shared" si="82"/>
        <v>0</v>
      </c>
    </row>
    <row r="847" spans="1:11" ht="74.25" customHeight="1">
      <c r="A847" s="108"/>
      <c r="B847" s="105"/>
      <c r="C847" s="29" t="s">
        <v>189</v>
      </c>
      <c r="D847" s="18">
        <v>0</v>
      </c>
      <c r="E847" s="18">
        <v>0</v>
      </c>
      <c r="F847" s="28">
        <v>0</v>
      </c>
      <c r="G847" s="28">
        <v>0</v>
      </c>
      <c r="H847" s="28">
        <v>0</v>
      </c>
      <c r="I847" s="49" t="e">
        <f t="shared" si="86"/>
        <v>#DIV/0!</v>
      </c>
      <c r="J847" s="28" t="e">
        <f aca="true" t="shared" si="88" ref="J847:J910">H847/E847*100</f>
        <v>#DIV/0!</v>
      </c>
      <c r="K847" s="50" t="e">
        <f t="shared" si="82"/>
        <v>#DIV/0!</v>
      </c>
    </row>
    <row r="848" spans="1:11" ht="56.25">
      <c r="A848" s="108"/>
      <c r="B848" s="105"/>
      <c r="C848" s="18" t="s">
        <v>7</v>
      </c>
      <c r="D848" s="18">
        <v>0</v>
      </c>
      <c r="E848" s="18">
        <v>0</v>
      </c>
      <c r="F848" s="28">
        <v>0</v>
      </c>
      <c r="G848" s="28">
        <v>0</v>
      </c>
      <c r="H848" s="28">
        <v>0</v>
      </c>
      <c r="I848" s="49" t="e">
        <f t="shared" si="86"/>
        <v>#DIV/0!</v>
      </c>
      <c r="J848" s="28" t="e">
        <f t="shared" si="88"/>
        <v>#DIV/0!</v>
      </c>
      <c r="K848" s="50" t="e">
        <f t="shared" si="82"/>
        <v>#DIV/0!</v>
      </c>
    </row>
    <row r="849" spans="1:11" ht="97.5" customHeight="1">
      <c r="A849" s="108"/>
      <c r="B849" s="105"/>
      <c r="C849" s="29" t="s">
        <v>190</v>
      </c>
      <c r="D849" s="18">
        <v>0</v>
      </c>
      <c r="E849" s="18">
        <v>0</v>
      </c>
      <c r="F849" s="18">
        <v>0</v>
      </c>
      <c r="G849" s="18">
        <v>0</v>
      </c>
      <c r="H849" s="18">
        <v>0</v>
      </c>
      <c r="I849" s="49" t="e">
        <f t="shared" si="86"/>
        <v>#DIV/0!</v>
      </c>
      <c r="J849" s="28" t="e">
        <f t="shared" si="88"/>
        <v>#DIV/0!</v>
      </c>
      <c r="K849" s="50" t="e">
        <f t="shared" si="82"/>
        <v>#DIV/0!</v>
      </c>
    </row>
    <row r="850" spans="1:11" ht="56.25">
      <c r="A850" s="108"/>
      <c r="B850" s="105"/>
      <c r="C850" s="18" t="s">
        <v>8</v>
      </c>
      <c r="D850" s="18">
        <v>0</v>
      </c>
      <c r="E850" s="18">
        <v>0</v>
      </c>
      <c r="F850" s="28">
        <v>0</v>
      </c>
      <c r="G850" s="28">
        <v>0</v>
      </c>
      <c r="H850" s="28">
        <v>0</v>
      </c>
      <c r="I850" s="49" t="e">
        <f t="shared" si="86"/>
        <v>#DIV/0!</v>
      </c>
      <c r="J850" s="28" t="e">
        <f t="shared" si="88"/>
        <v>#DIV/0!</v>
      </c>
      <c r="K850" s="50" t="e">
        <f t="shared" si="82"/>
        <v>#DIV/0!</v>
      </c>
    </row>
    <row r="851" spans="1:11" ht="56.25">
      <c r="A851" s="109"/>
      <c r="B851" s="106"/>
      <c r="C851" s="18" t="s">
        <v>9</v>
      </c>
      <c r="D851" s="18">
        <v>0</v>
      </c>
      <c r="E851" s="18">
        <v>0</v>
      </c>
      <c r="F851" s="28">
        <v>0</v>
      </c>
      <c r="G851" s="28">
        <v>0</v>
      </c>
      <c r="H851" s="28">
        <v>0</v>
      </c>
      <c r="I851" s="49" t="e">
        <f t="shared" si="86"/>
        <v>#DIV/0!</v>
      </c>
      <c r="J851" s="28" t="e">
        <f t="shared" si="88"/>
        <v>#DIV/0!</v>
      </c>
      <c r="K851" s="50" t="e">
        <f t="shared" si="82"/>
        <v>#DIV/0!</v>
      </c>
    </row>
    <row r="852" spans="1:11" ht="18.75" customHeight="1">
      <c r="A852" s="124" t="s">
        <v>159</v>
      </c>
      <c r="B852" s="104" t="s">
        <v>11</v>
      </c>
      <c r="C852" s="7" t="s">
        <v>5</v>
      </c>
      <c r="D852" s="7">
        <f>D853+D855+D857+D858</f>
        <v>772.8</v>
      </c>
      <c r="E852" s="7">
        <f>E853+E855+E857+E858</f>
        <v>1272.8</v>
      </c>
      <c r="F852" s="7">
        <f>F853+F855+F857+F858</f>
        <v>772.8</v>
      </c>
      <c r="G852" s="7">
        <f>G853+G855+G857+G858</f>
        <v>441</v>
      </c>
      <c r="H852" s="7">
        <f>H853+H855+H857+H858</f>
        <v>441</v>
      </c>
      <c r="I852" s="49">
        <f t="shared" si="86"/>
        <v>57.065217391304344</v>
      </c>
      <c r="J852" s="28">
        <f t="shared" si="88"/>
        <v>34.64802011313639</v>
      </c>
      <c r="K852" s="50">
        <f t="shared" si="82"/>
        <v>57.065217391304344</v>
      </c>
    </row>
    <row r="853" spans="1:11" ht="28.5" customHeight="1">
      <c r="A853" s="125"/>
      <c r="B853" s="105"/>
      <c r="C853" s="18" t="s">
        <v>6</v>
      </c>
      <c r="D853" s="18">
        <f>D860+D867+D874+D881+D888</f>
        <v>772.8</v>
      </c>
      <c r="E853" s="18">
        <f>E860+E867+E874+E881+E888</f>
        <v>1272.8</v>
      </c>
      <c r="F853" s="18">
        <f>F860+F867+F874+F881+F888</f>
        <v>772.8</v>
      </c>
      <c r="G853" s="18">
        <f>G860+G867+G874+G881+G888</f>
        <v>441</v>
      </c>
      <c r="H853" s="18">
        <f>H860+H867+H874+H881+H888</f>
        <v>441</v>
      </c>
      <c r="I853" s="49">
        <f t="shared" si="86"/>
        <v>57.065217391304344</v>
      </c>
      <c r="J853" s="28">
        <f t="shared" si="88"/>
        <v>34.64802011313639</v>
      </c>
      <c r="K853" s="50">
        <f t="shared" si="82"/>
        <v>57.065217391304344</v>
      </c>
    </row>
    <row r="854" spans="1:11" ht="73.5" customHeight="1">
      <c r="A854" s="125"/>
      <c r="B854" s="105"/>
      <c r="C854" s="29" t="s">
        <v>189</v>
      </c>
      <c r="D854" s="18">
        <f aca="true" t="shared" si="89" ref="D854:H855">D861+D868</f>
        <v>0</v>
      </c>
      <c r="E854" s="18">
        <f t="shared" si="89"/>
        <v>0</v>
      </c>
      <c r="F854" s="18">
        <f t="shared" si="89"/>
        <v>0</v>
      </c>
      <c r="G854" s="18">
        <f t="shared" si="89"/>
        <v>0</v>
      </c>
      <c r="H854" s="18">
        <f t="shared" si="89"/>
        <v>0</v>
      </c>
      <c r="I854" s="49" t="e">
        <f t="shared" si="86"/>
        <v>#DIV/0!</v>
      </c>
      <c r="J854" s="28" t="e">
        <f t="shared" si="88"/>
        <v>#DIV/0!</v>
      </c>
      <c r="K854" s="50" t="e">
        <f t="shared" si="82"/>
        <v>#DIV/0!</v>
      </c>
    </row>
    <row r="855" spans="1:11" ht="56.25">
      <c r="A855" s="125"/>
      <c r="B855" s="105"/>
      <c r="C855" s="18" t="s">
        <v>7</v>
      </c>
      <c r="D855" s="18">
        <f t="shared" si="89"/>
        <v>0</v>
      </c>
      <c r="E855" s="18">
        <f t="shared" si="89"/>
        <v>0</v>
      </c>
      <c r="F855" s="18">
        <f t="shared" si="89"/>
        <v>0</v>
      </c>
      <c r="G855" s="18">
        <f t="shared" si="89"/>
        <v>0</v>
      </c>
      <c r="H855" s="18">
        <f t="shared" si="89"/>
        <v>0</v>
      </c>
      <c r="I855" s="49" t="e">
        <f t="shared" si="86"/>
        <v>#DIV/0!</v>
      </c>
      <c r="J855" s="28" t="e">
        <f t="shared" si="88"/>
        <v>#DIV/0!</v>
      </c>
      <c r="K855" s="50" t="e">
        <f t="shared" si="82"/>
        <v>#DIV/0!</v>
      </c>
    </row>
    <row r="856" spans="1:11" ht="73.5" customHeight="1">
      <c r="A856" s="125"/>
      <c r="B856" s="105"/>
      <c r="C856" s="29" t="s">
        <v>190</v>
      </c>
      <c r="D856" s="18">
        <v>0</v>
      </c>
      <c r="E856" s="18">
        <v>0</v>
      </c>
      <c r="F856" s="18">
        <v>0</v>
      </c>
      <c r="G856" s="18"/>
      <c r="H856" s="18">
        <v>0</v>
      </c>
      <c r="I856" s="49" t="e">
        <f t="shared" si="86"/>
        <v>#DIV/0!</v>
      </c>
      <c r="J856" s="28" t="e">
        <f t="shared" si="88"/>
        <v>#DIV/0!</v>
      </c>
      <c r="K856" s="50" t="e">
        <f t="shared" si="82"/>
        <v>#DIV/0!</v>
      </c>
    </row>
    <row r="857" spans="1:11" ht="56.25">
      <c r="A857" s="125"/>
      <c r="B857" s="105"/>
      <c r="C857" s="18" t="s">
        <v>8</v>
      </c>
      <c r="D857" s="18">
        <f aca="true" t="shared" si="90" ref="D857:G858">D864+D871</f>
        <v>0</v>
      </c>
      <c r="E857" s="18">
        <f t="shared" si="90"/>
        <v>0</v>
      </c>
      <c r="F857" s="18">
        <f t="shared" si="90"/>
        <v>0</v>
      </c>
      <c r="G857" s="18">
        <f t="shared" si="90"/>
        <v>0</v>
      </c>
      <c r="H857" s="18">
        <f>H864+H871</f>
        <v>0</v>
      </c>
      <c r="I857" s="49" t="e">
        <f t="shared" si="86"/>
        <v>#DIV/0!</v>
      </c>
      <c r="J857" s="28" t="e">
        <f t="shared" si="88"/>
        <v>#DIV/0!</v>
      </c>
      <c r="K857" s="50" t="e">
        <f t="shared" si="82"/>
        <v>#DIV/0!</v>
      </c>
    </row>
    <row r="858" spans="1:11" ht="56.25">
      <c r="A858" s="126"/>
      <c r="B858" s="106"/>
      <c r="C858" s="18" t="s">
        <v>9</v>
      </c>
      <c r="D858" s="18">
        <f t="shared" si="90"/>
        <v>0</v>
      </c>
      <c r="E858" s="18">
        <f t="shared" si="90"/>
        <v>0</v>
      </c>
      <c r="F858" s="18">
        <f t="shared" si="90"/>
        <v>0</v>
      </c>
      <c r="G858" s="18">
        <f t="shared" si="90"/>
        <v>0</v>
      </c>
      <c r="H858" s="18">
        <f>H865+H872</f>
        <v>0</v>
      </c>
      <c r="I858" s="49" t="e">
        <f t="shared" si="86"/>
        <v>#DIV/0!</v>
      </c>
      <c r="J858" s="28" t="e">
        <f t="shared" si="88"/>
        <v>#DIV/0!</v>
      </c>
      <c r="K858" s="50" t="e">
        <f t="shared" si="82"/>
        <v>#DIV/0!</v>
      </c>
    </row>
    <row r="859" spans="1:11" ht="18.75" customHeight="1">
      <c r="A859" s="107" t="s">
        <v>166</v>
      </c>
      <c r="B859" s="104" t="s">
        <v>11</v>
      </c>
      <c r="C859" s="7" t="s">
        <v>5</v>
      </c>
      <c r="D859" s="7">
        <f>D860+D862+D864+D865</f>
        <v>98</v>
      </c>
      <c r="E859" s="7">
        <f>E860+E862+E864+E865</f>
        <v>98</v>
      </c>
      <c r="F859" s="7">
        <f>F860+F862+F864+F865</f>
        <v>98</v>
      </c>
      <c r="G859" s="7">
        <f>G860+G862+G864+G865</f>
        <v>75.5</v>
      </c>
      <c r="H859" s="7">
        <f>H860+H862+H864+H865</f>
        <v>75.5</v>
      </c>
      <c r="I859" s="49">
        <f t="shared" si="86"/>
        <v>77.04081632653062</v>
      </c>
      <c r="J859" s="28">
        <f t="shared" si="88"/>
        <v>77.04081632653062</v>
      </c>
      <c r="K859" s="50">
        <f t="shared" si="82"/>
        <v>77.04081632653062</v>
      </c>
    </row>
    <row r="860" spans="1:11" ht="27.75" customHeight="1">
      <c r="A860" s="108"/>
      <c r="B860" s="105"/>
      <c r="C860" s="18" t="s">
        <v>6</v>
      </c>
      <c r="D860" s="18">
        <v>98</v>
      </c>
      <c r="E860" s="18">
        <v>98</v>
      </c>
      <c r="F860" s="28">
        <v>98</v>
      </c>
      <c r="G860" s="28">
        <v>75.5</v>
      </c>
      <c r="H860" s="28">
        <v>75.5</v>
      </c>
      <c r="I860" s="49">
        <f t="shared" si="86"/>
        <v>77.04081632653062</v>
      </c>
      <c r="J860" s="28">
        <f t="shared" si="88"/>
        <v>77.04081632653062</v>
      </c>
      <c r="K860" s="50">
        <f t="shared" si="82"/>
        <v>77.04081632653062</v>
      </c>
    </row>
    <row r="861" spans="1:11" ht="75.75" customHeight="1">
      <c r="A861" s="108"/>
      <c r="B861" s="105"/>
      <c r="C861" s="29" t="s">
        <v>189</v>
      </c>
      <c r="D861" s="18">
        <v>0</v>
      </c>
      <c r="E861" s="18">
        <v>0</v>
      </c>
      <c r="F861" s="28">
        <v>0</v>
      </c>
      <c r="G861" s="28">
        <v>0</v>
      </c>
      <c r="H861" s="28">
        <v>0</v>
      </c>
      <c r="I861" s="49" t="e">
        <f t="shared" si="86"/>
        <v>#DIV/0!</v>
      </c>
      <c r="J861" s="28" t="e">
        <f t="shared" si="88"/>
        <v>#DIV/0!</v>
      </c>
      <c r="K861" s="50" t="e">
        <f t="shared" si="82"/>
        <v>#DIV/0!</v>
      </c>
    </row>
    <row r="862" spans="1:11" ht="56.25">
      <c r="A862" s="108"/>
      <c r="B862" s="105"/>
      <c r="C862" s="18" t="s">
        <v>7</v>
      </c>
      <c r="D862" s="18">
        <v>0</v>
      </c>
      <c r="E862" s="18">
        <v>0</v>
      </c>
      <c r="F862" s="28">
        <v>0</v>
      </c>
      <c r="G862" s="28">
        <v>0</v>
      </c>
      <c r="H862" s="28">
        <v>0</v>
      </c>
      <c r="I862" s="49" t="e">
        <f t="shared" si="86"/>
        <v>#DIV/0!</v>
      </c>
      <c r="J862" s="28" t="e">
        <f t="shared" si="88"/>
        <v>#DIV/0!</v>
      </c>
      <c r="K862" s="50" t="e">
        <f aca="true" t="shared" si="91" ref="K862:K946">H862/F862*100</f>
        <v>#DIV/0!</v>
      </c>
    </row>
    <row r="863" spans="1:11" ht="94.5" customHeight="1">
      <c r="A863" s="108"/>
      <c r="B863" s="105"/>
      <c r="C863" s="29" t="s">
        <v>190</v>
      </c>
      <c r="D863" s="18">
        <v>0</v>
      </c>
      <c r="E863" s="18">
        <v>0</v>
      </c>
      <c r="F863" s="18">
        <v>0</v>
      </c>
      <c r="G863" s="18">
        <v>0</v>
      </c>
      <c r="H863" s="18">
        <v>0</v>
      </c>
      <c r="I863" s="49" t="e">
        <f t="shared" si="86"/>
        <v>#DIV/0!</v>
      </c>
      <c r="J863" s="28" t="e">
        <f t="shared" si="88"/>
        <v>#DIV/0!</v>
      </c>
      <c r="K863" s="50" t="e">
        <f t="shared" si="91"/>
        <v>#DIV/0!</v>
      </c>
    </row>
    <row r="864" spans="1:11" ht="56.25">
      <c r="A864" s="108"/>
      <c r="B864" s="105"/>
      <c r="C864" s="18" t="s">
        <v>8</v>
      </c>
      <c r="D864" s="18">
        <v>0</v>
      </c>
      <c r="E864" s="18">
        <v>0</v>
      </c>
      <c r="F864" s="28">
        <v>0</v>
      </c>
      <c r="G864" s="28">
        <v>0</v>
      </c>
      <c r="H864" s="28">
        <v>0</v>
      </c>
      <c r="I864" s="49" t="e">
        <f t="shared" si="86"/>
        <v>#DIV/0!</v>
      </c>
      <c r="J864" s="28" t="e">
        <f t="shared" si="88"/>
        <v>#DIV/0!</v>
      </c>
      <c r="K864" s="50" t="e">
        <f t="shared" si="91"/>
        <v>#DIV/0!</v>
      </c>
    </row>
    <row r="865" spans="1:11" ht="56.25">
      <c r="A865" s="109"/>
      <c r="B865" s="106"/>
      <c r="C865" s="18" t="s">
        <v>9</v>
      </c>
      <c r="D865" s="18">
        <v>0</v>
      </c>
      <c r="E865" s="18">
        <v>0</v>
      </c>
      <c r="F865" s="28">
        <v>0</v>
      </c>
      <c r="G865" s="28">
        <v>0</v>
      </c>
      <c r="H865" s="28">
        <v>0</v>
      </c>
      <c r="I865" s="49" t="e">
        <f t="shared" si="86"/>
        <v>#DIV/0!</v>
      </c>
      <c r="J865" s="28" t="e">
        <f t="shared" si="88"/>
        <v>#DIV/0!</v>
      </c>
      <c r="K865" s="50" t="e">
        <f t="shared" si="91"/>
        <v>#DIV/0!</v>
      </c>
    </row>
    <row r="866" spans="1:11" ht="18.75" customHeight="1">
      <c r="A866" s="107" t="s">
        <v>162</v>
      </c>
      <c r="B866" s="104" t="s">
        <v>11</v>
      </c>
      <c r="C866" s="7" t="s">
        <v>5</v>
      </c>
      <c r="D866" s="7">
        <f>D867+D869+D871+D872</f>
        <v>81.5</v>
      </c>
      <c r="E866" s="7">
        <f>E867+E869+E871+E872</f>
        <v>81.5</v>
      </c>
      <c r="F866" s="7">
        <f>F867+F869+F871+F872</f>
        <v>81.5</v>
      </c>
      <c r="G866" s="7">
        <f>G867+G869+G871+G872</f>
        <v>0</v>
      </c>
      <c r="H866" s="7">
        <f>H867+H869+H871+H872</f>
        <v>0</v>
      </c>
      <c r="I866" s="49">
        <f t="shared" si="86"/>
        <v>0</v>
      </c>
      <c r="J866" s="28">
        <f t="shared" si="88"/>
        <v>0</v>
      </c>
      <c r="K866" s="50">
        <f t="shared" si="91"/>
        <v>0</v>
      </c>
    </row>
    <row r="867" spans="1:11" ht="26.25" customHeight="1">
      <c r="A867" s="108"/>
      <c r="B867" s="105"/>
      <c r="C867" s="18" t="s">
        <v>6</v>
      </c>
      <c r="D867" s="18">
        <v>81.5</v>
      </c>
      <c r="E867" s="18">
        <v>81.5</v>
      </c>
      <c r="F867" s="28">
        <v>81.5</v>
      </c>
      <c r="G867" s="28">
        <v>0</v>
      </c>
      <c r="H867" s="28">
        <v>0</v>
      </c>
      <c r="I867" s="49">
        <f t="shared" si="86"/>
        <v>0</v>
      </c>
      <c r="J867" s="28">
        <f t="shared" si="88"/>
        <v>0</v>
      </c>
      <c r="K867" s="50">
        <f t="shared" si="91"/>
        <v>0</v>
      </c>
    </row>
    <row r="868" spans="1:11" ht="80.25" customHeight="1">
      <c r="A868" s="108"/>
      <c r="B868" s="105"/>
      <c r="C868" s="29" t="s">
        <v>189</v>
      </c>
      <c r="D868" s="18">
        <v>0</v>
      </c>
      <c r="E868" s="18">
        <v>0</v>
      </c>
      <c r="F868" s="28">
        <v>0</v>
      </c>
      <c r="G868" s="28">
        <v>0</v>
      </c>
      <c r="H868" s="28">
        <v>0</v>
      </c>
      <c r="I868" s="49" t="e">
        <f t="shared" si="86"/>
        <v>#DIV/0!</v>
      </c>
      <c r="J868" s="28" t="e">
        <f t="shared" si="88"/>
        <v>#DIV/0!</v>
      </c>
      <c r="K868" s="50" t="e">
        <f t="shared" si="91"/>
        <v>#DIV/0!</v>
      </c>
    </row>
    <row r="869" spans="1:11" ht="56.25">
      <c r="A869" s="108"/>
      <c r="B869" s="105"/>
      <c r="C869" s="18" t="s">
        <v>7</v>
      </c>
      <c r="D869" s="18">
        <v>0</v>
      </c>
      <c r="E869" s="18">
        <v>0</v>
      </c>
      <c r="F869" s="28">
        <v>0</v>
      </c>
      <c r="G869" s="28">
        <v>0</v>
      </c>
      <c r="H869" s="28">
        <v>0</v>
      </c>
      <c r="I869" s="49" t="e">
        <f t="shared" si="86"/>
        <v>#DIV/0!</v>
      </c>
      <c r="J869" s="28" t="e">
        <f t="shared" si="88"/>
        <v>#DIV/0!</v>
      </c>
      <c r="K869" s="50" t="e">
        <f t="shared" si="91"/>
        <v>#DIV/0!</v>
      </c>
    </row>
    <row r="870" spans="1:11" ht="99.75" customHeight="1">
      <c r="A870" s="108"/>
      <c r="B870" s="105"/>
      <c r="C870" s="29" t="s">
        <v>190</v>
      </c>
      <c r="D870" s="18">
        <v>0</v>
      </c>
      <c r="E870" s="18">
        <v>0</v>
      </c>
      <c r="F870" s="18">
        <v>0</v>
      </c>
      <c r="G870" s="18">
        <v>0</v>
      </c>
      <c r="H870" s="18">
        <v>0</v>
      </c>
      <c r="I870" s="49" t="e">
        <f t="shared" si="86"/>
        <v>#DIV/0!</v>
      </c>
      <c r="J870" s="28" t="e">
        <f t="shared" si="88"/>
        <v>#DIV/0!</v>
      </c>
      <c r="K870" s="50" t="e">
        <f t="shared" si="91"/>
        <v>#DIV/0!</v>
      </c>
    </row>
    <row r="871" spans="1:11" ht="56.25">
      <c r="A871" s="108"/>
      <c r="B871" s="105"/>
      <c r="C871" s="18" t="s">
        <v>8</v>
      </c>
      <c r="D871" s="18">
        <v>0</v>
      </c>
      <c r="E871" s="18">
        <v>0</v>
      </c>
      <c r="F871" s="28">
        <v>0</v>
      </c>
      <c r="G871" s="28">
        <v>0</v>
      </c>
      <c r="H871" s="28">
        <v>0</v>
      </c>
      <c r="I871" s="49" t="e">
        <f t="shared" si="86"/>
        <v>#DIV/0!</v>
      </c>
      <c r="J871" s="28" t="e">
        <f t="shared" si="88"/>
        <v>#DIV/0!</v>
      </c>
      <c r="K871" s="50" t="e">
        <f t="shared" si="91"/>
        <v>#DIV/0!</v>
      </c>
    </row>
    <row r="872" spans="1:11" ht="56.25">
      <c r="A872" s="109"/>
      <c r="B872" s="106"/>
      <c r="C872" s="18" t="s">
        <v>9</v>
      </c>
      <c r="D872" s="18">
        <v>0</v>
      </c>
      <c r="E872" s="18">
        <v>0</v>
      </c>
      <c r="F872" s="28">
        <v>0</v>
      </c>
      <c r="G872" s="28">
        <v>0</v>
      </c>
      <c r="H872" s="28">
        <v>0</v>
      </c>
      <c r="I872" s="49" t="e">
        <f t="shared" si="86"/>
        <v>#DIV/0!</v>
      </c>
      <c r="J872" s="28" t="e">
        <f t="shared" si="88"/>
        <v>#DIV/0!</v>
      </c>
      <c r="K872" s="50" t="e">
        <f t="shared" si="91"/>
        <v>#DIV/0!</v>
      </c>
    </row>
    <row r="873" spans="1:11" ht="18.75">
      <c r="A873" s="95" t="s">
        <v>247</v>
      </c>
      <c r="B873" s="104" t="s">
        <v>11</v>
      </c>
      <c r="C873" s="7" t="s">
        <v>5</v>
      </c>
      <c r="D873" s="7">
        <f>D874+D876+D878+D879</f>
        <v>79.3</v>
      </c>
      <c r="E873" s="7">
        <f>E874+E876+E878+E879</f>
        <v>79.3</v>
      </c>
      <c r="F873" s="7">
        <f>F874+F876+F878+F879</f>
        <v>79.3</v>
      </c>
      <c r="G873" s="7">
        <f>G874+G876+G878+G879</f>
        <v>0</v>
      </c>
      <c r="H873" s="7">
        <f>H874+H876+H878+H879</f>
        <v>0</v>
      </c>
      <c r="I873" s="49">
        <f t="shared" si="86"/>
        <v>0</v>
      </c>
      <c r="J873" s="28">
        <f t="shared" si="88"/>
        <v>0</v>
      </c>
      <c r="K873" s="50">
        <f t="shared" si="91"/>
        <v>0</v>
      </c>
    </row>
    <row r="874" spans="1:11" ht="37.5">
      <c r="A874" s="96"/>
      <c r="B874" s="105"/>
      <c r="C874" s="18" t="s">
        <v>6</v>
      </c>
      <c r="D874" s="18">
        <v>79.3</v>
      </c>
      <c r="E874" s="18">
        <v>79.3</v>
      </c>
      <c r="F874" s="28">
        <v>79.3</v>
      </c>
      <c r="G874" s="28">
        <v>0</v>
      </c>
      <c r="H874" s="28">
        <v>0</v>
      </c>
      <c r="I874" s="49">
        <f t="shared" si="86"/>
        <v>0</v>
      </c>
      <c r="J874" s="28">
        <f t="shared" si="88"/>
        <v>0</v>
      </c>
      <c r="K874" s="50">
        <f t="shared" si="91"/>
        <v>0</v>
      </c>
    </row>
    <row r="875" spans="1:11" ht="75">
      <c r="A875" s="96"/>
      <c r="B875" s="105"/>
      <c r="C875" s="29" t="s">
        <v>189</v>
      </c>
      <c r="D875" s="18">
        <v>0</v>
      </c>
      <c r="E875" s="18">
        <v>0</v>
      </c>
      <c r="F875" s="28">
        <v>0</v>
      </c>
      <c r="G875" s="28">
        <v>0</v>
      </c>
      <c r="H875" s="28">
        <v>0</v>
      </c>
      <c r="I875" s="49" t="e">
        <f t="shared" si="86"/>
        <v>#DIV/0!</v>
      </c>
      <c r="J875" s="28" t="e">
        <f t="shared" si="88"/>
        <v>#DIV/0!</v>
      </c>
      <c r="K875" s="50" t="e">
        <f t="shared" si="91"/>
        <v>#DIV/0!</v>
      </c>
    </row>
    <row r="876" spans="1:11" ht="56.25">
      <c r="A876" s="96"/>
      <c r="B876" s="105"/>
      <c r="C876" s="18" t="s">
        <v>7</v>
      </c>
      <c r="D876" s="18">
        <v>0</v>
      </c>
      <c r="E876" s="18">
        <v>0</v>
      </c>
      <c r="F876" s="28">
        <v>0</v>
      </c>
      <c r="G876" s="28">
        <v>0</v>
      </c>
      <c r="H876" s="28">
        <v>0</v>
      </c>
      <c r="I876" s="49" t="e">
        <f t="shared" si="86"/>
        <v>#DIV/0!</v>
      </c>
      <c r="J876" s="28" t="e">
        <f t="shared" si="88"/>
        <v>#DIV/0!</v>
      </c>
      <c r="K876" s="50" t="e">
        <f t="shared" si="91"/>
        <v>#DIV/0!</v>
      </c>
    </row>
    <row r="877" spans="1:11" ht="93.75">
      <c r="A877" s="96"/>
      <c r="B877" s="105"/>
      <c r="C877" s="29" t="s">
        <v>190</v>
      </c>
      <c r="D877" s="18">
        <v>0</v>
      </c>
      <c r="E877" s="18">
        <v>0</v>
      </c>
      <c r="F877" s="18">
        <v>0</v>
      </c>
      <c r="G877" s="18">
        <v>0</v>
      </c>
      <c r="H877" s="18">
        <v>0</v>
      </c>
      <c r="I877" s="49" t="e">
        <f t="shared" si="86"/>
        <v>#DIV/0!</v>
      </c>
      <c r="J877" s="28" t="e">
        <f t="shared" si="88"/>
        <v>#DIV/0!</v>
      </c>
      <c r="K877" s="50" t="e">
        <f t="shared" si="91"/>
        <v>#DIV/0!</v>
      </c>
    </row>
    <row r="878" spans="1:11" ht="56.25">
      <c r="A878" s="96"/>
      <c r="B878" s="105"/>
      <c r="C878" s="18" t="s">
        <v>8</v>
      </c>
      <c r="D878" s="18">
        <v>0</v>
      </c>
      <c r="E878" s="18">
        <v>0</v>
      </c>
      <c r="F878" s="28">
        <v>0</v>
      </c>
      <c r="G878" s="28">
        <v>0</v>
      </c>
      <c r="H878" s="28">
        <v>0</v>
      </c>
      <c r="I878" s="49" t="e">
        <f t="shared" si="86"/>
        <v>#DIV/0!</v>
      </c>
      <c r="J878" s="28" t="e">
        <f t="shared" si="88"/>
        <v>#DIV/0!</v>
      </c>
      <c r="K878" s="50" t="e">
        <f t="shared" si="91"/>
        <v>#DIV/0!</v>
      </c>
    </row>
    <row r="879" spans="1:11" ht="61.5" customHeight="1">
      <c r="A879" s="97"/>
      <c r="B879" s="106"/>
      <c r="C879" s="18" t="s">
        <v>9</v>
      </c>
      <c r="D879" s="18">
        <v>0</v>
      </c>
      <c r="E879" s="18">
        <v>0</v>
      </c>
      <c r="F879" s="28">
        <v>0</v>
      </c>
      <c r="G879" s="28">
        <v>0</v>
      </c>
      <c r="H879" s="28">
        <v>0</v>
      </c>
      <c r="I879" s="49" t="e">
        <f t="shared" si="86"/>
        <v>#DIV/0!</v>
      </c>
      <c r="J879" s="28" t="e">
        <f t="shared" si="88"/>
        <v>#DIV/0!</v>
      </c>
      <c r="K879" s="50" t="e">
        <f t="shared" si="91"/>
        <v>#DIV/0!</v>
      </c>
    </row>
    <row r="880" spans="1:11" ht="61.5" customHeight="1">
      <c r="A880" s="95" t="s">
        <v>248</v>
      </c>
      <c r="B880" s="104" t="s">
        <v>11</v>
      </c>
      <c r="C880" s="7" t="s">
        <v>5</v>
      </c>
      <c r="D880" s="7">
        <f>D881+D883+D885+D886</f>
        <v>0</v>
      </c>
      <c r="E880" s="7">
        <f>E881+E883+E885+E886</f>
        <v>0</v>
      </c>
      <c r="F880" s="7">
        <f>F881+F883+F885+F886</f>
        <v>0</v>
      </c>
      <c r="G880" s="7">
        <f>G881+G883+G885+G886</f>
        <v>0</v>
      </c>
      <c r="H880" s="7">
        <f>H881+H883+H885+H886</f>
        <v>0</v>
      </c>
      <c r="I880" s="49" t="e">
        <f t="shared" si="86"/>
        <v>#DIV/0!</v>
      </c>
      <c r="J880" s="28" t="e">
        <f t="shared" si="88"/>
        <v>#DIV/0!</v>
      </c>
      <c r="K880" s="50" t="e">
        <f t="shared" si="91"/>
        <v>#DIV/0!</v>
      </c>
    </row>
    <row r="881" spans="1:11" ht="61.5" customHeight="1">
      <c r="A881" s="96"/>
      <c r="B881" s="105"/>
      <c r="C881" s="18" t="s">
        <v>6</v>
      </c>
      <c r="D881" s="18">
        <v>0</v>
      </c>
      <c r="E881" s="18">
        <v>0</v>
      </c>
      <c r="F881" s="28">
        <v>0</v>
      </c>
      <c r="G881" s="28">
        <v>0</v>
      </c>
      <c r="H881" s="28">
        <v>0</v>
      </c>
      <c r="I881" s="49" t="e">
        <f t="shared" si="86"/>
        <v>#DIV/0!</v>
      </c>
      <c r="J881" s="28" t="e">
        <f t="shared" si="88"/>
        <v>#DIV/0!</v>
      </c>
      <c r="K881" s="50" t="e">
        <f t="shared" si="91"/>
        <v>#DIV/0!</v>
      </c>
    </row>
    <row r="882" spans="1:11" ht="61.5" customHeight="1">
      <c r="A882" s="96"/>
      <c r="B882" s="105"/>
      <c r="C882" s="29" t="s">
        <v>189</v>
      </c>
      <c r="D882" s="18">
        <v>0</v>
      </c>
      <c r="E882" s="18">
        <v>0</v>
      </c>
      <c r="F882" s="28">
        <v>0</v>
      </c>
      <c r="G882" s="28">
        <v>0</v>
      </c>
      <c r="H882" s="28">
        <v>0</v>
      </c>
      <c r="I882" s="49" t="e">
        <f t="shared" si="86"/>
        <v>#DIV/0!</v>
      </c>
      <c r="J882" s="28" t="e">
        <f t="shared" si="88"/>
        <v>#DIV/0!</v>
      </c>
      <c r="K882" s="50" t="e">
        <f t="shared" si="91"/>
        <v>#DIV/0!</v>
      </c>
    </row>
    <row r="883" spans="1:11" ht="61.5" customHeight="1">
      <c r="A883" s="96"/>
      <c r="B883" s="105"/>
      <c r="C883" s="18" t="s">
        <v>7</v>
      </c>
      <c r="D883" s="18">
        <v>0</v>
      </c>
      <c r="E883" s="18">
        <v>0</v>
      </c>
      <c r="F883" s="28">
        <v>0</v>
      </c>
      <c r="G883" s="28">
        <v>0</v>
      </c>
      <c r="H883" s="28">
        <v>0</v>
      </c>
      <c r="I883" s="49" t="e">
        <f t="shared" si="86"/>
        <v>#DIV/0!</v>
      </c>
      <c r="J883" s="28" t="e">
        <f t="shared" si="88"/>
        <v>#DIV/0!</v>
      </c>
      <c r="K883" s="50" t="e">
        <f t="shared" si="91"/>
        <v>#DIV/0!</v>
      </c>
    </row>
    <row r="884" spans="1:11" ht="61.5" customHeight="1">
      <c r="A884" s="96"/>
      <c r="B884" s="105"/>
      <c r="C884" s="29" t="s">
        <v>190</v>
      </c>
      <c r="D884" s="18">
        <v>0</v>
      </c>
      <c r="E884" s="18">
        <v>0</v>
      </c>
      <c r="F884" s="18">
        <v>0</v>
      </c>
      <c r="G884" s="18">
        <v>0</v>
      </c>
      <c r="H884" s="18">
        <v>0</v>
      </c>
      <c r="I884" s="49" t="e">
        <f t="shared" si="86"/>
        <v>#DIV/0!</v>
      </c>
      <c r="J884" s="28" t="e">
        <f t="shared" si="88"/>
        <v>#DIV/0!</v>
      </c>
      <c r="K884" s="50" t="e">
        <f t="shared" si="91"/>
        <v>#DIV/0!</v>
      </c>
    </row>
    <row r="885" spans="1:11" ht="61.5" customHeight="1">
      <c r="A885" s="96"/>
      <c r="B885" s="105"/>
      <c r="C885" s="18" t="s">
        <v>8</v>
      </c>
      <c r="D885" s="18">
        <v>0</v>
      </c>
      <c r="E885" s="18">
        <v>0</v>
      </c>
      <c r="F885" s="28">
        <v>0</v>
      </c>
      <c r="G885" s="28">
        <v>0</v>
      </c>
      <c r="H885" s="28">
        <v>0</v>
      </c>
      <c r="I885" s="49" t="e">
        <f t="shared" si="86"/>
        <v>#DIV/0!</v>
      </c>
      <c r="J885" s="28" t="e">
        <f t="shared" si="88"/>
        <v>#DIV/0!</v>
      </c>
      <c r="K885" s="50" t="e">
        <f t="shared" si="91"/>
        <v>#DIV/0!</v>
      </c>
    </row>
    <row r="886" spans="1:11" ht="61.5" customHeight="1">
      <c r="A886" s="97"/>
      <c r="B886" s="106"/>
      <c r="C886" s="18" t="s">
        <v>9</v>
      </c>
      <c r="D886" s="18">
        <v>0</v>
      </c>
      <c r="E886" s="18">
        <v>0</v>
      </c>
      <c r="F886" s="28">
        <v>0</v>
      </c>
      <c r="G886" s="28">
        <v>0</v>
      </c>
      <c r="H886" s="28">
        <v>0</v>
      </c>
      <c r="I886" s="49" t="e">
        <f t="shared" si="86"/>
        <v>#DIV/0!</v>
      </c>
      <c r="J886" s="28" t="e">
        <f t="shared" si="88"/>
        <v>#DIV/0!</v>
      </c>
      <c r="K886" s="50" t="e">
        <f t="shared" si="91"/>
        <v>#DIV/0!</v>
      </c>
    </row>
    <row r="887" spans="1:11" ht="61.5" customHeight="1">
      <c r="A887" s="95" t="s">
        <v>249</v>
      </c>
      <c r="B887" s="104" t="s">
        <v>11</v>
      </c>
      <c r="C887" s="7" t="s">
        <v>5</v>
      </c>
      <c r="D887" s="7">
        <f>D888+D890+D892+D893</f>
        <v>514</v>
      </c>
      <c r="E887" s="7">
        <f>E888+E890+E892+E893</f>
        <v>1014</v>
      </c>
      <c r="F887" s="7">
        <v>514</v>
      </c>
      <c r="G887" s="7">
        <f>G888+G890+G892+G893</f>
        <v>365.5</v>
      </c>
      <c r="H887" s="7">
        <f>H888+H890+H892+H893</f>
        <v>365.5</v>
      </c>
      <c r="I887" s="49">
        <f t="shared" si="86"/>
        <v>71.10894941634241</v>
      </c>
      <c r="J887" s="28">
        <f t="shared" si="88"/>
        <v>36.04536489151874</v>
      </c>
      <c r="K887" s="50">
        <f t="shared" si="91"/>
        <v>71.10894941634241</v>
      </c>
    </row>
    <row r="888" spans="1:11" ht="61.5" customHeight="1">
      <c r="A888" s="96"/>
      <c r="B888" s="105"/>
      <c r="C888" s="18" t="s">
        <v>6</v>
      </c>
      <c r="D888" s="18">
        <v>514</v>
      </c>
      <c r="E888" s="18">
        <f>514+500</f>
        <v>1014</v>
      </c>
      <c r="F888" s="28">
        <v>514</v>
      </c>
      <c r="G888" s="28">
        <v>365.5</v>
      </c>
      <c r="H888" s="28">
        <v>365.5</v>
      </c>
      <c r="I888" s="49">
        <f t="shared" si="86"/>
        <v>71.10894941634241</v>
      </c>
      <c r="J888" s="28">
        <f t="shared" si="88"/>
        <v>36.04536489151874</v>
      </c>
      <c r="K888" s="50">
        <f t="shared" si="91"/>
        <v>71.10894941634241</v>
      </c>
    </row>
    <row r="889" spans="1:11" ht="61.5" customHeight="1">
      <c r="A889" s="96"/>
      <c r="B889" s="105"/>
      <c r="C889" s="29" t="s">
        <v>189</v>
      </c>
      <c r="D889" s="18">
        <v>0</v>
      </c>
      <c r="E889" s="18">
        <v>0</v>
      </c>
      <c r="F889" s="28">
        <v>0</v>
      </c>
      <c r="G889" s="28">
        <v>0</v>
      </c>
      <c r="H889" s="28">
        <v>0</v>
      </c>
      <c r="I889" s="49" t="e">
        <f t="shared" si="86"/>
        <v>#DIV/0!</v>
      </c>
      <c r="J889" s="28" t="e">
        <f t="shared" si="88"/>
        <v>#DIV/0!</v>
      </c>
      <c r="K889" s="50" t="e">
        <f t="shared" si="91"/>
        <v>#DIV/0!</v>
      </c>
    </row>
    <row r="890" spans="1:11" ht="61.5" customHeight="1">
      <c r="A890" s="96"/>
      <c r="B890" s="105"/>
      <c r="C890" s="18" t="s">
        <v>7</v>
      </c>
      <c r="D890" s="18">
        <v>0</v>
      </c>
      <c r="E890" s="18">
        <v>0</v>
      </c>
      <c r="F890" s="28">
        <v>0</v>
      </c>
      <c r="G890" s="28">
        <v>0</v>
      </c>
      <c r="H890" s="28">
        <v>0</v>
      </c>
      <c r="I890" s="49" t="e">
        <f t="shared" si="86"/>
        <v>#DIV/0!</v>
      </c>
      <c r="J890" s="28" t="e">
        <f t="shared" si="88"/>
        <v>#DIV/0!</v>
      </c>
      <c r="K890" s="50" t="e">
        <f t="shared" si="91"/>
        <v>#DIV/0!</v>
      </c>
    </row>
    <row r="891" spans="1:11" ht="61.5" customHeight="1">
      <c r="A891" s="96"/>
      <c r="B891" s="105"/>
      <c r="C891" s="29" t="s">
        <v>190</v>
      </c>
      <c r="D891" s="18">
        <v>0</v>
      </c>
      <c r="E891" s="18">
        <v>0</v>
      </c>
      <c r="F891" s="18">
        <v>0</v>
      </c>
      <c r="G891" s="18">
        <v>0</v>
      </c>
      <c r="H891" s="18">
        <v>0</v>
      </c>
      <c r="I891" s="49" t="e">
        <f t="shared" si="86"/>
        <v>#DIV/0!</v>
      </c>
      <c r="J891" s="28" t="e">
        <f t="shared" si="88"/>
        <v>#DIV/0!</v>
      </c>
      <c r="K891" s="50" t="e">
        <f t="shared" si="91"/>
        <v>#DIV/0!</v>
      </c>
    </row>
    <row r="892" spans="1:11" ht="61.5" customHeight="1">
      <c r="A892" s="96"/>
      <c r="B892" s="105"/>
      <c r="C892" s="18" t="s">
        <v>8</v>
      </c>
      <c r="D892" s="18">
        <v>0</v>
      </c>
      <c r="E892" s="18">
        <v>0</v>
      </c>
      <c r="F892" s="28">
        <v>0</v>
      </c>
      <c r="G892" s="28">
        <v>0</v>
      </c>
      <c r="H892" s="28">
        <v>0</v>
      </c>
      <c r="I892" s="49" t="e">
        <f t="shared" si="86"/>
        <v>#DIV/0!</v>
      </c>
      <c r="J892" s="28" t="e">
        <f t="shared" si="88"/>
        <v>#DIV/0!</v>
      </c>
      <c r="K892" s="50" t="e">
        <f t="shared" si="91"/>
        <v>#DIV/0!</v>
      </c>
    </row>
    <row r="893" spans="1:11" ht="61.5" customHeight="1">
      <c r="A893" s="97"/>
      <c r="B893" s="106"/>
      <c r="C893" s="18" t="s">
        <v>9</v>
      </c>
      <c r="D893" s="18">
        <v>0</v>
      </c>
      <c r="E893" s="18">
        <v>0</v>
      </c>
      <c r="F893" s="28">
        <v>0</v>
      </c>
      <c r="G893" s="28">
        <v>0</v>
      </c>
      <c r="H893" s="28">
        <v>0</v>
      </c>
      <c r="I893" s="49" t="e">
        <f t="shared" si="86"/>
        <v>#DIV/0!</v>
      </c>
      <c r="J893" s="28" t="e">
        <f t="shared" si="88"/>
        <v>#DIV/0!</v>
      </c>
      <c r="K893" s="50" t="e">
        <f t="shared" si="91"/>
        <v>#DIV/0!</v>
      </c>
    </row>
    <row r="894" spans="1:11" ht="29.25" customHeight="1">
      <c r="A894" s="121" t="s">
        <v>164</v>
      </c>
      <c r="B894" s="104" t="s">
        <v>11</v>
      </c>
      <c r="C894" s="18" t="s">
        <v>5</v>
      </c>
      <c r="D894" s="7">
        <f>D895+D897+D899+D900</f>
        <v>17516.7</v>
      </c>
      <c r="E894" s="7">
        <f>E895+E897+E899+E900</f>
        <v>17516.7</v>
      </c>
      <c r="F894" s="7">
        <f>F895+F897+F899+F900</f>
        <v>17516.7</v>
      </c>
      <c r="G894" s="7">
        <f>G895+G897+G899+G900</f>
        <v>7446.8</v>
      </c>
      <c r="H894" s="7">
        <f>H895+H897+H899+H900</f>
        <v>7870.5</v>
      </c>
      <c r="I894" s="49">
        <f t="shared" si="86"/>
        <v>44.93140831320967</v>
      </c>
      <c r="J894" s="28">
        <f t="shared" si="88"/>
        <v>44.93140831320967</v>
      </c>
      <c r="K894" s="50">
        <f t="shared" si="91"/>
        <v>44.93140831320967</v>
      </c>
    </row>
    <row r="895" spans="1:11" ht="30.75" customHeight="1">
      <c r="A895" s="122"/>
      <c r="B895" s="105"/>
      <c r="C895" s="18" t="s">
        <v>6</v>
      </c>
      <c r="D895" s="18">
        <v>17516.7</v>
      </c>
      <c r="E895" s="18">
        <v>17516.7</v>
      </c>
      <c r="F895" s="28">
        <v>17516.7</v>
      </c>
      <c r="G895" s="28">
        <v>7446.8</v>
      </c>
      <c r="H895" s="28">
        <f>7446.8+423.7</f>
        <v>7870.5</v>
      </c>
      <c r="I895" s="49">
        <f t="shared" si="86"/>
        <v>44.93140831320967</v>
      </c>
      <c r="J895" s="28">
        <f t="shared" si="88"/>
        <v>44.93140831320967</v>
      </c>
      <c r="K895" s="50">
        <f t="shared" si="91"/>
        <v>44.93140831320967</v>
      </c>
    </row>
    <row r="896" spans="1:11" ht="77.25" customHeight="1">
      <c r="A896" s="122"/>
      <c r="B896" s="105"/>
      <c r="C896" s="29" t="s">
        <v>189</v>
      </c>
      <c r="D896" s="18">
        <v>0</v>
      </c>
      <c r="E896" s="18">
        <v>0</v>
      </c>
      <c r="F896" s="28">
        <v>0</v>
      </c>
      <c r="G896" s="28">
        <v>0</v>
      </c>
      <c r="H896" s="28">
        <v>0</v>
      </c>
      <c r="I896" s="49" t="e">
        <f t="shared" si="86"/>
        <v>#DIV/0!</v>
      </c>
      <c r="J896" s="28" t="e">
        <f t="shared" si="88"/>
        <v>#DIV/0!</v>
      </c>
      <c r="K896" s="50" t="e">
        <f t="shared" si="91"/>
        <v>#DIV/0!</v>
      </c>
    </row>
    <row r="897" spans="1:11" ht="56.25">
      <c r="A897" s="122"/>
      <c r="B897" s="105"/>
      <c r="C897" s="18" t="s">
        <v>7</v>
      </c>
      <c r="D897" s="18">
        <v>0</v>
      </c>
      <c r="E897" s="18">
        <v>0</v>
      </c>
      <c r="F897" s="28">
        <v>0</v>
      </c>
      <c r="G897" s="28">
        <v>0</v>
      </c>
      <c r="H897" s="28">
        <v>0</v>
      </c>
      <c r="I897" s="49" t="e">
        <f aca="true" t="shared" si="92" ref="I897:I960">H897/D897*100</f>
        <v>#DIV/0!</v>
      </c>
      <c r="J897" s="28" t="e">
        <f t="shared" si="88"/>
        <v>#DIV/0!</v>
      </c>
      <c r="K897" s="50" t="e">
        <f t="shared" si="91"/>
        <v>#DIV/0!</v>
      </c>
    </row>
    <row r="898" spans="1:11" ht="96" customHeight="1">
      <c r="A898" s="122"/>
      <c r="B898" s="105"/>
      <c r="C898" s="29" t="s">
        <v>190</v>
      </c>
      <c r="D898" s="18">
        <v>0</v>
      </c>
      <c r="E898" s="18">
        <v>0</v>
      </c>
      <c r="F898" s="18">
        <v>0</v>
      </c>
      <c r="G898" s="18">
        <v>0</v>
      </c>
      <c r="H898" s="18">
        <v>0</v>
      </c>
      <c r="I898" s="49" t="e">
        <f t="shared" si="92"/>
        <v>#DIV/0!</v>
      </c>
      <c r="J898" s="28" t="e">
        <f t="shared" si="88"/>
        <v>#DIV/0!</v>
      </c>
      <c r="K898" s="50" t="e">
        <f t="shared" si="91"/>
        <v>#DIV/0!</v>
      </c>
    </row>
    <row r="899" spans="1:11" ht="56.25">
      <c r="A899" s="122"/>
      <c r="B899" s="105"/>
      <c r="C899" s="18" t="s">
        <v>8</v>
      </c>
      <c r="D899" s="18">
        <v>0</v>
      </c>
      <c r="E899" s="18">
        <v>0</v>
      </c>
      <c r="F899" s="28">
        <v>0</v>
      </c>
      <c r="G899" s="28">
        <v>0</v>
      </c>
      <c r="H899" s="28">
        <v>0</v>
      </c>
      <c r="I899" s="49" t="e">
        <f t="shared" si="92"/>
        <v>#DIV/0!</v>
      </c>
      <c r="J899" s="28" t="e">
        <f t="shared" si="88"/>
        <v>#DIV/0!</v>
      </c>
      <c r="K899" s="50" t="e">
        <f t="shared" si="91"/>
        <v>#DIV/0!</v>
      </c>
    </row>
    <row r="900" spans="1:11" ht="56.25">
      <c r="A900" s="123"/>
      <c r="B900" s="106"/>
      <c r="C900" s="18" t="s">
        <v>9</v>
      </c>
      <c r="D900" s="18">
        <v>0</v>
      </c>
      <c r="E900" s="18">
        <v>0</v>
      </c>
      <c r="F900" s="28">
        <v>0</v>
      </c>
      <c r="G900" s="28">
        <v>0</v>
      </c>
      <c r="H900" s="28">
        <v>0</v>
      </c>
      <c r="I900" s="49" t="e">
        <f t="shared" si="92"/>
        <v>#DIV/0!</v>
      </c>
      <c r="J900" s="28" t="e">
        <f t="shared" si="88"/>
        <v>#DIV/0!</v>
      </c>
      <c r="K900" s="50" t="e">
        <f t="shared" si="91"/>
        <v>#DIV/0!</v>
      </c>
    </row>
    <row r="901" spans="1:11" ht="48" customHeight="1">
      <c r="A901" s="151" t="s">
        <v>206</v>
      </c>
      <c r="B901" s="154"/>
      <c r="C901" s="38" t="s">
        <v>5</v>
      </c>
      <c r="D901" s="18">
        <f>D902+D904+D906+D907</f>
        <v>623201.9</v>
      </c>
      <c r="E901" s="18">
        <f>E902+E904+E906+E907</f>
        <v>57171.9</v>
      </c>
      <c r="F901" s="18">
        <f>F902+F904+F906+F907</f>
        <v>35979.9</v>
      </c>
      <c r="G901" s="18">
        <f>G902+G904+G906+G907</f>
        <v>21000</v>
      </c>
      <c r="H901" s="18">
        <f>H902+H904+H906+H907</f>
        <v>21000</v>
      </c>
      <c r="I901" s="49">
        <f t="shared" si="92"/>
        <v>3.3696944762203063</v>
      </c>
      <c r="J901" s="28">
        <f t="shared" si="88"/>
        <v>36.73133130086633</v>
      </c>
      <c r="K901" s="50">
        <f t="shared" si="91"/>
        <v>58.36592097254301</v>
      </c>
    </row>
    <row r="902" spans="1:11" ht="48" customHeight="1">
      <c r="A902" s="152"/>
      <c r="B902" s="154"/>
      <c r="C902" s="38" t="s">
        <v>6</v>
      </c>
      <c r="D902" s="18">
        <f>D909+D916+D923+D930+D937</f>
        <v>35979.9</v>
      </c>
      <c r="E902" s="18">
        <f>E909+E916+E923+E930+E937</f>
        <v>57171.9</v>
      </c>
      <c r="F902" s="18">
        <f>F909+F916+F923+F930+F937</f>
        <v>35979.9</v>
      </c>
      <c r="G902" s="18">
        <f>G909+G916+G923+G930+G937</f>
        <v>21000</v>
      </c>
      <c r="H902" s="18">
        <f>H909+H916+H923+H930+H937</f>
        <v>21000</v>
      </c>
      <c r="I902" s="49">
        <f t="shared" si="92"/>
        <v>58.36592097254301</v>
      </c>
      <c r="J902" s="28">
        <f t="shared" si="88"/>
        <v>36.73133130086633</v>
      </c>
      <c r="K902" s="50">
        <f t="shared" si="91"/>
        <v>58.36592097254301</v>
      </c>
    </row>
    <row r="903" spans="1:11" ht="48" customHeight="1">
      <c r="A903" s="152"/>
      <c r="B903" s="154"/>
      <c r="C903" s="29" t="s">
        <v>189</v>
      </c>
      <c r="D903" s="18">
        <v>0</v>
      </c>
      <c r="E903" s="18">
        <v>0</v>
      </c>
      <c r="F903" s="28">
        <v>0</v>
      </c>
      <c r="G903" s="28">
        <v>0</v>
      </c>
      <c r="H903" s="28">
        <v>0</v>
      </c>
      <c r="I903" s="49" t="e">
        <f t="shared" si="92"/>
        <v>#DIV/0!</v>
      </c>
      <c r="J903" s="28" t="e">
        <f t="shared" si="88"/>
        <v>#DIV/0!</v>
      </c>
      <c r="K903" s="50" t="e">
        <f t="shared" si="91"/>
        <v>#DIV/0!</v>
      </c>
    </row>
    <row r="904" spans="1:11" ht="48" customHeight="1">
      <c r="A904" s="152"/>
      <c r="B904" s="154"/>
      <c r="C904" s="38" t="s">
        <v>7</v>
      </c>
      <c r="D904" s="18">
        <f>D911+D918+D925+D932+D939</f>
        <v>222963</v>
      </c>
      <c r="E904" s="18">
        <f>E911+E918+E925+E932+E939</f>
        <v>0</v>
      </c>
      <c r="F904" s="18">
        <f>F911+F918+F925+F932+F939</f>
        <v>0</v>
      </c>
      <c r="G904" s="18">
        <f>G911+G918+G925+G932+G939</f>
        <v>0</v>
      </c>
      <c r="H904" s="18">
        <f>H911+H918+H925+H932+H939</f>
        <v>0</v>
      </c>
      <c r="I904" s="49">
        <f t="shared" si="92"/>
        <v>0</v>
      </c>
      <c r="J904" s="28" t="e">
        <f t="shared" si="88"/>
        <v>#DIV/0!</v>
      </c>
      <c r="K904" s="50" t="e">
        <f t="shared" si="91"/>
        <v>#DIV/0!</v>
      </c>
    </row>
    <row r="905" spans="1:11" ht="48" customHeight="1">
      <c r="A905" s="152"/>
      <c r="B905" s="154"/>
      <c r="C905" s="29" t="s">
        <v>190</v>
      </c>
      <c r="D905" s="18">
        <v>0</v>
      </c>
      <c r="E905" s="18">
        <v>0</v>
      </c>
      <c r="F905" s="18">
        <v>0</v>
      </c>
      <c r="G905" s="18">
        <v>0</v>
      </c>
      <c r="H905" s="18">
        <v>0</v>
      </c>
      <c r="I905" s="49" t="e">
        <f t="shared" si="92"/>
        <v>#DIV/0!</v>
      </c>
      <c r="J905" s="28" t="e">
        <f t="shared" si="88"/>
        <v>#DIV/0!</v>
      </c>
      <c r="K905" s="50" t="e">
        <f t="shared" si="91"/>
        <v>#DIV/0!</v>
      </c>
    </row>
    <row r="906" spans="1:11" ht="48" customHeight="1">
      <c r="A906" s="152"/>
      <c r="B906" s="154"/>
      <c r="C906" s="38" t="s">
        <v>8</v>
      </c>
      <c r="D906" s="18">
        <f aca="true" t="shared" si="93" ref="D906:H907">D913+D920+D927+D934+D941</f>
        <v>62259</v>
      </c>
      <c r="E906" s="18">
        <f t="shared" si="93"/>
        <v>0</v>
      </c>
      <c r="F906" s="18">
        <f t="shared" si="93"/>
        <v>0</v>
      </c>
      <c r="G906" s="18">
        <f t="shared" si="93"/>
        <v>0</v>
      </c>
      <c r="H906" s="18">
        <f t="shared" si="93"/>
        <v>0</v>
      </c>
      <c r="I906" s="49">
        <f t="shared" si="92"/>
        <v>0</v>
      </c>
      <c r="J906" s="28" t="e">
        <f t="shared" si="88"/>
        <v>#DIV/0!</v>
      </c>
      <c r="K906" s="50" t="e">
        <f t="shared" si="91"/>
        <v>#DIV/0!</v>
      </c>
    </row>
    <row r="907" spans="1:11" ht="48" customHeight="1">
      <c r="A907" s="152"/>
      <c r="B907" s="154"/>
      <c r="C907" s="38" t="s">
        <v>9</v>
      </c>
      <c r="D907" s="18">
        <f t="shared" si="93"/>
        <v>302000</v>
      </c>
      <c r="E907" s="18">
        <f t="shared" si="93"/>
        <v>0</v>
      </c>
      <c r="F907" s="18">
        <f t="shared" si="93"/>
        <v>0</v>
      </c>
      <c r="G907" s="18">
        <f t="shared" si="93"/>
        <v>0</v>
      </c>
      <c r="H907" s="18">
        <f t="shared" si="93"/>
        <v>0</v>
      </c>
      <c r="I907" s="49">
        <f t="shared" si="92"/>
        <v>0</v>
      </c>
      <c r="J907" s="28" t="e">
        <f t="shared" si="88"/>
        <v>#DIV/0!</v>
      </c>
      <c r="K907" s="50" t="e">
        <f t="shared" si="91"/>
        <v>#DIV/0!</v>
      </c>
    </row>
    <row r="908" spans="1:11" ht="48" customHeight="1">
      <c r="A908" s="152"/>
      <c r="B908" s="104" t="s">
        <v>11</v>
      </c>
      <c r="C908" s="18" t="s">
        <v>5</v>
      </c>
      <c r="D908" s="18">
        <f>D909+D911+D913+D914</f>
        <v>79742.9</v>
      </c>
      <c r="E908" s="18">
        <f>E909+E911+E913+E914</f>
        <v>27171.9</v>
      </c>
      <c r="F908" s="18">
        <f>F909+F911+F913+F914</f>
        <v>25979.9</v>
      </c>
      <c r="G908" s="18">
        <f>G909+G911+G913+G914</f>
        <v>21000</v>
      </c>
      <c r="H908" s="18">
        <f>H909+H911+H913+H914</f>
        <v>21000</v>
      </c>
      <c r="I908" s="49">
        <f t="shared" si="92"/>
        <v>26.334632926567757</v>
      </c>
      <c r="J908" s="28">
        <f t="shared" si="88"/>
        <v>77.28572532653219</v>
      </c>
      <c r="K908" s="50">
        <f t="shared" si="91"/>
        <v>80.83171990654313</v>
      </c>
    </row>
    <row r="909" spans="1:11" ht="48" customHeight="1">
      <c r="A909" s="152"/>
      <c r="B909" s="105"/>
      <c r="C909" s="18" t="s">
        <v>6</v>
      </c>
      <c r="D909" s="18">
        <f>D1154+D1161+D1175+D1182</f>
        <v>25979.9</v>
      </c>
      <c r="E909" s="18">
        <f>E1154+E1161+E1175+E1182</f>
        <v>27171.9</v>
      </c>
      <c r="F909" s="18">
        <f>F1154+F1161+F1175+F1182</f>
        <v>25979.9</v>
      </c>
      <c r="G909" s="18">
        <f>G1154+G1161+G1175+G1182</f>
        <v>21000</v>
      </c>
      <c r="H909" s="18">
        <f>H1154+H1161+H1175+H1182</f>
        <v>21000</v>
      </c>
      <c r="I909" s="49">
        <f t="shared" si="92"/>
        <v>80.83171990654313</v>
      </c>
      <c r="J909" s="28">
        <f t="shared" si="88"/>
        <v>77.28572532653219</v>
      </c>
      <c r="K909" s="50">
        <f t="shared" si="91"/>
        <v>80.83171990654313</v>
      </c>
    </row>
    <row r="910" spans="1:11" ht="48" customHeight="1">
      <c r="A910" s="152"/>
      <c r="B910" s="105"/>
      <c r="C910" s="29" t="s">
        <v>189</v>
      </c>
      <c r="D910" s="18">
        <v>0</v>
      </c>
      <c r="E910" s="18">
        <v>0</v>
      </c>
      <c r="F910" s="28">
        <v>0</v>
      </c>
      <c r="G910" s="28">
        <v>0</v>
      </c>
      <c r="H910" s="28">
        <v>0</v>
      </c>
      <c r="I910" s="49" t="e">
        <f t="shared" si="92"/>
        <v>#DIV/0!</v>
      </c>
      <c r="J910" s="28" t="e">
        <f t="shared" si="88"/>
        <v>#DIV/0!</v>
      </c>
      <c r="K910" s="50" t="e">
        <f t="shared" si="91"/>
        <v>#DIV/0!</v>
      </c>
    </row>
    <row r="911" spans="1:11" ht="48" customHeight="1">
      <c r="A911" s="152"/>
      <c r="B911" s="105"/>
      <c r="C911" s="18" t="s">
        <v>7</v>
      </c>
      <c r="D911" s="18">
        <f>D1156+D1163+D1177+D1184</f>
        <v>53763</v>
      </c>
      <c r="E911" s="18">
        <f>E1156+E1163+E1177+E1184</f>
        <v>0</v>
      </c>
      <c r="F911" s="18">
        <f>F1156+F1163+F1177+F1184</f>
        <v>0</v>
      </c>
      <c r="G911" s="18">
        <f>G1156+G1163+G1177+G1184</f>
        <v>0</v>
      </c>
      <c r="H911" s="18">
        <f>H1156+H1163+H1177+H1184</f>
        <v>0</v>
      </c>
      <c r="I911" s="49">
        <f t="shared" si="92"/>
        <v>0</v>
      </c>
      <c r="J911" s="28" t="e">
        <f aca="true" t="shared" si="94" ref="J911:J974">H911/E911*100</f>
        <v>#DIV/0!</v>
      </c>
      <c r="K911" s="50" t="e">
        <f t="shared" si="91"/>
        <v>#DIV/0!</v>
      </c>
    </row>
    <row r="912" spans="1:11" ht="48" customHeight="1">
      <c r="A912" s="152"/>
      <c r="B912" s="105"/>
      <c r="C912" s="29" t="s">
        <v>190</v>
      </c>
      <c r="D912" s="18">
        <v>0</v>
      </c>
      <c r="E912" s="18">
        <v>0</v>
      </c>
      <c r="F912" s="18">
        <v>0</v>
      </c>
      <c r="G912" s="18">
        <v>0</v>
      </c>
      <c r="H912" s="18">
        <v>0</v>
      </c>
      <c r="I912" s="49" t="e">
        <f t="shared" si="92"/>
        <v>#DIV/0!</v>
      </c>
      <c r="J912" s="28" t="e">
        <f t="shared" si="94"/>
        <v>#DIV/0!</v>
      </c>
      <c r="K912" s="50" t="e">
        <f t="shared" si="91"/>
        <v>#DIV/0!</v>
      </c>
    </row>
    <row r="913" spans="1:11" ht="48" customHeight="1">
      <c r="A913" s="152"/>
      <c r="B913" s="105"/>
      <c r="C913" s="18" t="s">
        <v>8</v>
      </c>
      <c r="D913" s="18">
        <v>0</v>
      </c>
      <c r="E913" s="18">
        <v>0</v>
      </c>
      <c r="F913" s="28">
        <v>0</v>
      </c>
      <c r="G913" s="28">
        <v>0</v>
      </c>
      <c r="H913" s="28">
        <v>0</v>
      </c>
      <c r="I913" s="49" t="e">
        <f t="shared" si="92"/>
        <v>#DIV/0!</v>
      </c>
      <c r="J913" s="28" t="e">
        <f t="shared" si="94"/>
        <v>#DIV/0!</v>
      </c>
      <c r="K913" s="50" t="e">
        <f t="shared" si="91"/>
        <v>#DIV/0!</v>
      </c>
    </row>
    <row r="914" spans="1:11" ht="48" customHeight="1">
      <c r="A914" s="152"/>
      <c r="B914" s="106"/>
      <c r="C914" s="18" t="s">
        <v>9</v>
      </c>
      <c r="D914" s="18">
        <v>0</v>
      </c>
      <c r="E914" s="18">
        <v>0</v>
      </c>
      <c r="F914" s="28">
        <v>0</v>
      </c>
      <c r="G914" s="28">
        <v>0</v>
      </c>
      <c r="H914" s="28">
        <v>0</v>
      </c>
      <c r="I914" s="49" t="e">
        <f t="shared" si="92"/>
        <v>#DIV/0!</v>
      </c>
      <c r="J914" s="28" t="e">
        <f t="shared" si="94"/>
        <v>#DIV/0!</v>
      </c>
      <c r="K914" s="50" t="e">
        <f t="shared" si="91"/>
        <v>#DIV/0!</v>
      </c>
    </row>
    <row r="915" spans="1:11" ht="48" customHeight="1">
      <c r="A915" s="152"/>
      <c r="B915" s="98" t="s">
        <v>207</v>
      </c>
      <c r="C915" s="18" t="s">
        <v>5</v>
      </c>
      <c r="D915" s="18">
        <f>D916+D918+D920+D921</f>
        <v>119200</v>
      </c>
      <c r="E915" s="18">
        <f>E916+E918+E920+E921</f>
        <v>30000</v>
      </c>
      <c r="F915" s="18">
        <f>F916+F918+F920+F921</f>
        <v>10000</v>
      </c>
      <c r="G915" s="18">
        <f>G916+G918+G920+G921</f>
        <v>0</v>
      </c>
      <c r="H915" s="18">
        <f>H916+H918+H920+H921</f>
        <v>0</v>
      </c>
      <c r="I915" s="49">
        <f t="shared" si="92"/>
        <v>0</v>
      </c>
      <c r="J915" s="28">
        <f t="shared" si="94"/>
        <v>0</v>
      </c>
      <c r="K915" s="50">
        <f t="shared" si="91"/>
        <v>0</v>
      </c>
    </row>
    <row r="916" spans="1:11" ht="48" customHeight="1">
      <c r="A916" s="152"/>
      <c r="B916" s="99"/>
      <c r="C916" s="18" t="s">
        <v>6</v>
      </c>
      <c r="D916" s="18">
        <f>D944+D1105+D1112+D1224</f>
        <v>10000</v>
      </c>
      <c r="E916" s="18">
        <f>E944+E1105+E1112+E1224</f>
        <v>30000</v>
      </c>
      <c r="F916" s="18">
        <f>F944+F1105+F1112+F1224</f>
        <v>10000</v>
      </c>
      <c r="G916" s="18">
        <f>G944+G1105+G1112+G1224</f>
        <v>0</v>
      </c>
      <c r="H916" s="18">
        <f>H944+H1105+H1112+H1224</f>
        <v>0</v>
      </c>
      <c r="I916" s="49">
        <f t="shared" si="92"/>
        <v>0</v>
      </c>
      <c r="J916" s="28">
        <f t="shared" si="94"/>
        <v>0</v>
      </c>
      <c r="K916" s="50">
        <f t="shared" si="91"/>
        <v>0</v>
      </c>
    </row>
    <row r="917" spans="1:11" ht="48" customHeight="1">
      <c r="A917" s="152"/>
      <c r="B917" s="99"/>
      <c r="C917" s="29" t="s">
        <v>189</v>
      </c>
      <c r="D917" s="18">
        <v>0</v>
      </c>
      <c r="E917" s="18">
        <v>0</v>
      </c>
      <c r="F917" s="28">
        <v>0</v>
      </c>
      <c r="G917" s="28">
        <v>0</v>
      </c>
      <c r="H917" s="28">
        <v>0</v>
      </c>
      <c r="I917" s="49" t="e">
        <f t="shared" si="92"/>
        <v>#DIV/0!</v>
      </c>
      <c r="J917" s="28" t="e">
        <f t="shared" si="94"/>
        <v>#DIV/0!</v>
      </c>
      <c r="K917" s="50" t="e">
        <f t="shared" si="91"/>
        <v>#DIV/0!</v>
      </c>
    </row>
    <row r="918" spans="1:11" ht="48" customHeight="1">
      <c r="A918" s="152"/>
      <c r="B918" s="99"/>
      <c r="C918" s="18" t="s">
        <v>7</v>
      </c>
      <c r="D918" s="18">
        <f>D946+D1105+D1112+D1226+D1114</f>
        <v>109200</v>
      </c>
      <c r="E918" s="18">
        <f>E946+E1105+E1112+E1226+E1114</f>
        <v>0</v>
      </c>
      <c r="F918" s="18">
        <f>F946+F1105+F1112+F1226+F1114</f>
        <v>0</v>
      </c>
      <c r="G918" s="18">
        <v>0</v>
      </c>
      <c r="H918" s="18">
        <f>H946+H1105+H1112+H1226+H1114</f>
        <v>0</v>
      </c>
      <c r="I918" s="49">
        <f t="shared" si="92"/>
        <v>0</v>
      </c>
      <c r="J918" s="28" t="e">
        <f t="shared" si="94"/>
        <v>#DIV/0!</v>
      </c>
      <c r="K918" s="50" t="e">
        <f t="shared" si="91"/>
        <v>#DIV/0!</v>
      </c>
    </row>
    <row r="919" spans="1:11" ht="48" customHeight="1">
      <c r="A919" s="152"/>
      <c r="B919" s="99"/>
      <c r="C919" s="29" t="s">
        <v>190</v>
      </c>
      <c r="D919" s="18">
        <v>0</v>
      </c>
      <c r="E919" s="18">
        <v>0</v>
      </c>
      <c r="F919" s="18">
        <v>0</v>
      </c>
      <c r="G919" s="18">
        <v>0</v>
      </c>
      <c r="H919" s="18">
        <v>0</v>
      </c>
      <c r="I919" s="49" t="e">
        <f t="shared" si="92"/>
        <v>#DIV/0!</v>
      </c>
      <c r="J919" s="28" t="e">
        <f t="shared" si="94"/>
        <v>#DIV/0!</v>
      </c>
      <c r="K919" s="50" t="e">
        <f t="shared" si="91"/>
        <v>#DIV/0!</v>
      </c>
    </row>
    <row r="920" spans="1:11" ht="48" customHeight="1">
      <c r="A920" s="152"/>
      <c r="B920" s="99"/>
      <c r="C920" s="18" t="s">
        <v>8</v>
      </c>
      <c r="D920" s="18">
        <v>0</v>
      </c>
      <c r="E920" s="18">
        <v>0</v>
      </c>
      <c r="F920" s="28">
        <v>0</v>
      </c>
      <c r="G920" s="28">
        <v>0</v>
      </c>
      <c r="H920" s="28">
        <v>0</v>
      </c>
      <c r="I920" s="49" t="e">
        <f t="shared" si="92"/>
        <v>#DIV/0!</v>
      </c>
      <c r="J920" s="28" t="e">
        <f t="shared" si="94"/>
        <v>#DIV/0!</v>
      </c>
      <c r="K920" s="50" t="e">
        <f t="shared" si="91"/>
        <v>#DIV/0!</v>
      </c>
    </row>
    <row r="921" spans="1:11" ht="48" customHeight="1">
      <c r="A921" s="152"/>
      <c r="B921" s="100"/>
      <c r="C921" s="18" t="s">
        <v>9</v>
      </c>
      <c r="D921" s="18">
        <v>0</v>
      </c>
      <c r="E921" s="18">
        <v>0</v>
      </c>
      <c r="F921" s="28">
        <v>0</v>
      </c>
      <c r="G921" s="28">
        <v>0</v>
      </c>
      <c r="H921" s="28">
        <v>0</v>
      </c>
      <c r="I921" s="49" t="e">
        <f t="shared" si="92"/>
        <v>#DIV/0!</v>
      </c>
      <c r="J921" s="28" t="e">
        <f t="shared" si="94"/>
        <v>#DIV/0!</v>
      </c>
      <c r="K921" s="50" t="e">
        <f t="shared" si="91"/>
        <v>#DIV/0!</v>
      </c>
    </row>
    <row r="922" spans="1:11" ht="48" customHeight="1">
      <c r="A922" s="152"/>
      <c r="B922" s="98" t="s">
        <v>208</v>
      </c>
      <c r="C922" s="18" t="s">
        <v>5</v>
      </c>
      <c r="D922" s="18">
        <f>D923+D925+D927+D928</f>
        <v>122259</v>
      </c>
      <c r="E922" s="18">
        <f>E923+E925+E927+E928</f>
        <v>0</v>
      </c>
      <c r="F922" s="18">
        <f>F923+F925+F927+F928</f>
        <v>0</v>
      </c>
      <c r="G922" s="18">
        <f>G923+G925+G927+G928</f>
        <v>0</v>
      </c>
      <c r="H922" s="18">
        <f>H923+H925+H927+H928</f>
        <v>0</v>
      </c>
      <c r="I922" s="49">
        <f t="shared" si="92"/>
        <v>0</v>
      </c>
      <c r="J922" s="28" t="e">
        <f t="shared" si="94"/>
        <v>#DIV/0!</v>
      </c>
      <c r="K922" s="50" t="e">
        <f t="shared" si="91"/>
        <v>#DIV/0!</v>
      </c>
    </row>
    <row r="923" spans="1:11" ht="48" customHeight="1">
      <c r="A923" s="152"/>
      <c r="B923" s="99"/>
      <c r="C923" s="18" t="s">
        <v>6</v>
      </c>
      <c r="D923" s="18">
        <v>0</v>
      </c>
      <c r="E923" s="18">
        <v>0</v>
      </c>
      <c r="F923" s="28">
        <v>0</v>
      </c>
      <c r="G923" s="28">
        <v>0</v>
      </c>
      <c r="H923" s="28">
        <v>0</v>
      </c>
      <c r="I923" s="49" t="e">
        <f t="shared" si="92"/>
        <v>#DIV/0!</v>
      </c>
      <c r="J923" s="28" t="e">
        <f t="shared" si="94"/>
        <v>#DIV/0!</v>
      </c>
      <c r="K923" s="50" t="e">
        <f t="shared" si="91"/>
        <v>#DIV/0!</v>
      </c>
    </row>
    <row r="924" spans="1:11" ht="48" customHeight="1">
      <c r="A924" s="152"/>
      <c r="B924" s="99"/>
      <c r="C924" s="29" t="s">
        <v>189</v>
      </c>
      <c r="D924" s="18">
        <v>0</v>
      </c>
      <c r="E924" s="18">
        <v>0</v>
      </c>
      <c r="F924" s="28">
        <v>0</v>
      </c>
      <c r="G924" s="28">
        <v>0</v>
      </c>
      <c r="H924" s="28">
        <v>0</v>
      </c>
      <c r="I924" s="49" t="e">
        <f t="shared" si="92"/>
        <v>#DIV/0!</v>
      </c>
      <c r="J924" s="28" t="e">
        <f t="shared" si="94"/>
        <v>#DIV/0!</v>
      </c>
      <c r="K924" s="50" t="e">
        <f t="shared" si="91"/>
        <v>#DIV/0!</v>
      </c>
    </row>
    <row r="925" spans="1:11" ht="48" customHeight="1">
      <c r="A925" s="152"/>
      <c r="B925" s="99"/>
      <c r="C925" s="18" t="s">
        <v>7</v>
      </c>
      <c r="D925" s="18">
        <f>D1121+D1170+D1191</f>
        <v>60000</v>
      </c>
      <c r="E925" s="18">
        <f>E1121+E1170+E1191</f>
        <v>0</v>
      </c>
      <c r="F925" s="18">
        <f>F1121+F1170+F1191</f>
        <v>0</v>
      </c>
      <c r="G925" s="18">
        <f>G1121+G1170+G1191</f>
        <v>0</v>
      </c>
      <c r="H925" s="18">
        <f>H1121+H1170+H1191</f>
        <v>0</v>
      </c>
      <c r="I925" s="49">
        <f t="shared" si="92"/>
        <v>0</v>
      </c>
      <c r="J925" s="28" t="e">
        <f t="shared" si="94"/>
        <v>#DIV/0!</v>
      </c>
      <c r="K925" s="50" t="e">
        <f t="shared" si="91"/>
        <v>#DIV/0!</v>
      </c>
    </row>
    <row r="926" spans="1:11" ht="48" customHeight="1">
      <c r="A926" s="152"/>
      <c r="B926" s="99"/>
      <c r="C926" s="29" t="s">
        <v>190</v>
      </c>
      <c r="D926" s="18">
        <v>0</v>
      </c>
      <c r="E926" s="18">
        <v>0</v>
      </c>
      <c r="F926" s="18">
        <v>0</v>
      </c>
      <c r="G926" s="18">
        <v>0</v>
      </c>
      <c r="H926" s="18">
        <v>0</v>
      </c>
      <c r="I926" s="49" t="e">
        <f t="shared" si="92"/>
        <v>#DIV/0!</v>
      </c>
      <c r="J926" s="28" t="e">
        <f t="shared" si="94"/>
        <v>#DIV/0!</v>
      </c>
      <c r="K926" s="50" t="e">
        <f t="shared" si="91"/>
        <v>#DIV/0!</v>
      </c>
    </row>
    <row r="927" spans="1:11" ht="48" customHeight="1">
      <c r="A927" s="152"/>
      <c r="B927" s="99"/>
      <c r="C927" s="18" t="s">
        <v>8</v>
      </c>
      <c r="D927" s="18">
        <f>D948+D1123+D1172+D1193+D1221</f>
        <v>62259</v>
      </c>
      <c r="E927" s="18">
        <f>E948+E1123+E1172+E1193+E1221</f>
        <v>0</v>
      </c>
      <c r="F927" s="18">
        <f>F948+F1123+F1172+F1193+F1221</f>
        <v>0</v>
      </c>
      <c r="G927" s="18">
        <f>G948+G1123+G1172+G1193+G1221</f>
        <v>0</v>
      </c>
      <c r="H927" s="18">
        <f>H948+H1123+H1172+H1193+H1221</f>
        <v>0</v>
      </c>
      <c r="I927" s="49">
        <f t="shared" si="92"/>
        <v>0</v>
      </c>
      <c r="J927" s="28" t="e">
        <f t="shared" si="94"/>
        <v>#DIV/0!</v>
      </c>
      <c r="K927" s="50" t="e">
        <f t="shared" si="91"/>
        <v>#DIV/0!</v>
      </c>
    </row>
    <row r="928" spans="1:11" ht="48" customHeight="1">
      <c r="A928" s="152"/>
      <c r="B928" s="100"/>
      <c r="C928" s="18" t="s">
        <v>9</v>
      </c>
      <c r="D928" s="18">
        <v>0</v>
      </c>
      <c r="E928" s="18">
        <v>0</v>
      </c>
      <c r="F928" s="28">
        <v>0</v>
      </c>
      <c r="G928" s="28">
        <v>0</v>
      </c>
      <c r="H928" s="28">
        <v>0</v>
      </c>
      <c r="I928" s="49" t="e">
        <f t="shared" si="92"/>
        <v>#DIV/0!</v>
      </c>
      <c r="J928" s="28" t="e">
        <f t="shared" si="94"/>
        <v>#DIV/0!</v>
      </c>
      <c r="K928" s="50" t="e">
        <f t="shared" si="91"/>
        <v>#DIV/0!</v>
      </c>
    </row>
    <row r="929" spans="1:11" ht="56.25" customHeight="1">
      <c r="A929" s="152"/>
      <c r="B929" s="98" t="s">
        <v>209</v>
      </c>
      <c r="C929" s="18" t="s">
        <v>5</v>
      </c>
      <c r="D929" s="18">
        <f>D930+D932+D934+D935</f>
        <v>300000</v>
      </c>
      <c r="E929" s="18">
        <f>E930+E932+E934+E935</f>
        <v>0</v>
      </c>
      <c r="F929" s="18">
        <f>F930+F932+F934+F935</f>
        <v>0</v>
      </c>
      <c r="G929" s="18">
        <f>G930+G932+G934+G935</f>
        <v>0</v>
      </c>
      <c r="H929" s="18">
        <f>H930+H932+H934+H935</f>
        <v>0</v>
      </c>
      <c r="I929" s="49">
        <f t="shared" si="92"/>
        <v>0</v>
      </c>
      <c r="J929" s="28" t="e">
        <f t="shared" si="94"/>
        <v>#DIV/0!</v>
      </c>
      <c r="K929" s="50" t="e">
        <f t="shared" si="91"/>
        <v>#DIV/0!</v>
      </c>
    </row>
    <row r="930" spans="1:11" ht="48" customHeight="1">
      <c r="A930" s="152"/>
      <c r="B930" s="99"/>
      <c r="C930" s="18" t="s">
        <v>6</v>
      </c>
      <c r="D930" s="18">
        <v>0</v>
      </c>
      <c r="E930" s="18">
        <v>0</v>
      </c>
      <c r="F930" s="28">
        <v>0</v>
      </c>
      <c r="G930" s="28">
        <v>0</v>
      </c>
      <c r="H930" s="28">
        <v>0</v>
      </c>
      <c r="I930" s="49" t="e">
        <f t="shared" si="92"/>
        <v>#DIV/0!</v>
      </c>
      <c r="J930" s="28" t="e">
        <f t="shared" si="94"/>
        <v>#DIV/0!</v>
      </c>
      <c r="K930" s="50" t="e">
        <f t="shared" si="91"/>
        <v>#DIV/0!</v>
      </c>
    </row>
    <row r="931" spans="1:11" ht="48" customHeight="1">
      <c r="A931" s="152"/>
      <c r="B931" s="99"/>
      <c r="C931" s="29" t="s">
        <v>189</v>
      </c>
      <c r="D931" s="18">
        <v>0</v>
      </c>
      <c r="E931" s="18">
        <v>0</v>
      </c>
      <c r="F931" s="28">
        <v>0</v>
      </c>
      <c r="G931" s="28">
        <v>0</v>
      </c>
      <c r="H931" s="28">
        <v>0</v>
      </c>
      <c r="I931" s="49" t="e">
        <f t="shared" si="92"/>
        <v>#DIV/0!</v>
      </c>
      <c r="J931" s="28" t="e">
        <f t="shared" si="94"/>
        <v>#DIV/0!</v>
      </c>
      <c r="K931" s="50" t="e">
        <f t="shared" si="91"/>
        <v>#DIV/0!</v>
      </c>
    </row>
    <row r="932" spans="1:11" ht="48" customHeight="1">
      <c r="A932" s="152"/>
      <c r="B932" s="99"/>
      <c r="C932" s="18" t="s">
        <v>7</v>
      </c>
      <c r="D932" s="18">
        <v>0</v>
      </c>
      <c r="E932" s="18">
        <v>0</v>
      </c>
      <c r="F932" s="28">
        <v>0</v>
      </c>
      <c r="G932" s="28">
        <v>0</v>
      </c>
      <c r="H932" s="28">
        <v>0</v>
      </c>
      <c r="I932" s="49" t="e">
        <f t="shared" si="92"/>
        <v>#DIV/0!</v>
      </c>
      <c r="J932" s="28" t="e">
        <f t="shared" si="94"/>
        <v>#DIV/0!</v>
      </c>
      <c r="K932" s="50" t="e">
        <f t="shared" si="91"/>
        <v>#DIV/0!</v>
      </c>
    </row>
    <row r="933" spans="1:11" ht="48" customHeight="1">
      <c r="A933" s="152"/>
      <c r="B933" s="99"/>
      <c r="C933" s="29" t="s">
        <v>190</v>
      </c>
      <c r="D933" s="18">
        <v>0</v>
      </c>
      <c r="E933" s="18">
        <v>0</v>
      </c>
      <c r="F933" s="18">
        <v>0</v>
      </c>
      <c r="G933" s="18">
        <v>0</v>
      </c>
      <c r="H933" s="18">
        <v>0</v>
      </c>
      <c r="I933" s="49" t="e">
        <f t="shared" si="92"/>
        <v>#DIV/0!</v>
      </c>
      <c r="J933" s="28" t="e">
        <f t="shared" si="94"/>
        <v>#DIV/0!</v>
      </c>
      <c r="K933" s="50" t="e">
        <f t="shared" si="91"/>
        <v>#DIV/0!</v>
      </c>
    </row>
    <row r="934" spans="1:11" ht="48" customHeight="1">
      <c r="A934" s="152"/>
      <c r="B934" s="99"/>
      <c r="C934" s="18" t="s">
        <v>8</v>
      </c>
      <c r="D934" s="18">
        <v>0</v>
      </c>
      <c r="E934" s="18">
        <v>0</v>
      </c>
      <c r="F934" s="28">
        <v>0</v>
      </c>
      <c r="G934" s="28">
        <v>0</v>
      </c>
      <c r="H934" s="28">
        <v>0</v>
      </c>
      <c r="I934" s="49" t="e">
        <f t="shared" si="92"/>
        <v>#DIV/0!</v>
      </c>
      <c r="J934" s="28" t="e">
        <f t="shared" si="94"/>
        <v>#DIV/0!</v>
      </c>
      <c r="K934" s="50" t="e">
        <f t="shared" si="91"/>
        <v>#DIV/0!</v>
      </c>
    </row>
    <row r="935" spans="1:11" ht="48" customHeight="1">
      <c r="A935" s="152"/>
      <c r="B935" s="100"/>
      <c r="C935" s="18" t="s">
        <v>9</v>
      </c>
      <c r="D935" s="18">
        <f>D1201+D1208</f>
        <v>300000</v>
      </c>
      <c r="E935" s="18">
        <f>E1201+E1208</f>
        <v>0</v>
      </c>
      <c r="F935" s="18">
        <f>F1201+F1208</f>
        <v>0</v>
      </c>
      <c r="G935" s="18">
        <f>G1201+G1208</f>
        <v>0</v>
      </c>
      <c r="H935" s="18">
        <f>H1201+H1208</f>
        <v>0</v>
      </c>
      <c r="I935" s="49">
        <f t="shared" si="92"/>
        <v>0</v>
      </c>
      <c r="J935" s="28" t="e">
        <f t="shared" si="94"/>
        <v>#DIV/0!</v>
      </c>
      <c r="K935" s="50" t="e">
        <f t="shared" si="91"/>
        <v>#DIV/0!</v>
      </c>
    </row>
    <row r="936" spans="1:11" ht="48" customHeight="1">
      <c r="A936" s="152"/>
      <c r="B936" s="98" t="s">
        <v>205</v>
      </c>
      <c r="C936" s="18" t="s">
        <v>5</v>
      </c>
      <c r="D936" s="18">
        <f>D937+D939+D941+D942</f>
        <v>2000</v>
      </c>
      <c r="E936" s="18">
        <f>E937+E939+E941+E942</f>
        <v>0</v>
      </c>
      <c r="F936" s="18">
        <f>F937+F939+F941+F942</f>
        <v>0</v>
      </c>
      <c r="G936" s="18">
        <f>G937+G939+G941+G942</f>
        <v>0</v>
      </c>
      <c r="H936" s="18">
        <f>H937+H939+H941+H942</f>
        <v>0</v>
      </c>
      <c r="I936" s="49">
        <f t="shared" si="92"/>
        <v>0</v>
      </c>
      <c r="J936" s="28" t="e">
        <f t="shared" si="94"/>
        <v>#DIV/0!</v>
      </c>
      <c r="K936" s="50" t="e">
        <f t="shared" si="91"/>
        <v>#DIV/0!</v>
      </c>
    </row>
    <row r="937" spans="1:11" ht="48" customHeight="1">
      <c r="A937" s="152"/>
      <c r="B937" s="99"/>
      <c r="C937" s="18" t="s">
        <v>6</v>
      </c>
      <c r="D937" s="18">
        <v>0</v>
      </c>
      <c r="E937" s="18">
        <v>0</v>
      </c>
      <c r="F937" s="28">
        <v>0</v>
      </c>
      <c r="G937" s="28">
        <v>0</v>
      </c>
      <c r="H937" s="28">
        <v>0</v>
      </c>
      <c r="I937" s="49" t="e">
        <f t="shared" si="92"/>
        <v>#DIV/0!</v>
      </c>
      <c r="J937" s="28" t="e">
        <f t="shared" si="94"/>
        <v>#DIV/0!</v>
      </c>
      <c r="K937" s="50" t="e">
        <f t="shared" si="91"/>
        <v>#DIV/0!</v>
      </c>
    </row>
    <row r="938" spans="1:11" ht="48" customHeight="1">
      <c r="A938" s="152"/>
      <c r="B938" s="99"/>
      <c r="C938" s="29" t="s">
        <v>189</v>
      </c>
      <c r="D938" s="18">
        <v>0</v>
      </c>
      <c r="E938" s="18">
        <v>0</v>
      </c>
      <c r="F938" s="28">
        <v>0</v>
      </c>
      <c r="G938" s="28">
        <v>0</v>
      </c>
      <c r="H938" s="28">
        <v>0</v>
      </c>
      <c r="I938" s="49" t="e">
        <f t="shared" si="92"/>
        <v>#DIV/0!</v>
      </c>
      <c r="J938" s="28" t="e">
        <f t="shared" si="94"/>
        <v>#DIV/0!</v>
      </c>
      <c r="K938" s="50" t="e">
        <f t="shared" si="91"/>
        <v>#DIV/0!</v>
      </c>
    </row>
    <row r="939" spans="1:11" ht="48" customHeight="1">
      <c r="A939" s="152"/>
      <c r="B939" s="99"/>
      <c r="C939" s="18" t="s">
        <v>7</v>
      </c>
      <c r="D939" s="18">
        <v>0</v>
      </c>
      <c r="E939" s="18">
        <v>0</v>
      </c>
      <c r="F939" s="28">
        <v>0</v>
      </c>
      <c r="G939" s="28">
        <v>0</v>
      </c>
      <c r="H939" s="28">
        <v>0</v>
      </c>
      <c r="I939" s="49" t="e">
        <f t="shared" si="92"/>
        <v>#DIV/0!</v>
      </c>
      <c r="J939" s="28" t="e">
        <f t="shared" si="94"/>
        <v>#DIV/0!</v>
      </c>
      <c r="K939" s="50" t="e">
        <f t="shared" si="91"/>
        <v>#DIV/0!</v>
      </c>
    </row>
    <row r="940" spans="1:11" ht="48" customHeight="1">
      <c r="A940" s="152"/>
      <c r="B940" s="99"/>
      <c r="C940" s="29" t="s">
        <v>190</v>
      </c>
      <c r="D940" s="18">
        <v>0</v>
      </c>
      <c r="E940" s="18">
        <v>0</v>
      </c>
      <c r="F940" s="18">
        <v>0</v>
      </c>
      <c r="G940" s="18">
        <v>0</v>
      </c>
      <c r="H940" s="18">
        <v>0</v>
      </c>
      <c r="I940" s="49" t="e">
        <f t="shared" si="92"/>
        <v>#DIV/0!</v>
      </c>
      <c r="J940" s="28" t="e">
        <f t="shared" si="94"/>
        <v>#DIV/0!</v>
      </c>
      <c r="K940" s="50" t="e">
        <f t="shared" si="91"/>
        <v>#DIV/0!</v>
      </c>
    </row>
    <row r="941" spans="1:11" ht="48" customHeight="1">
      <c r="A941" s="152"/>
      <c r="B941" s="99"/>
      <c r="C941" s="18" t="s">
        <v>8</v>
      </c>
      <c r="D941" s="18">
        <v>0</v>
      </c>
      <c r="E941" s="18">
        <v>0</v>
      </c>
      <c r="F941" s="28">
        <v>0</v>
      </c>
      <c r="G941" s="28">
        <v>0</v>
      </c>
      <c r="H941" s="28">
        <v>0</v>
      </c>
      <c r="I941" s="49" t="e">
        <f t="shared" si="92"/>
        <v>#DIV/0!</v>
      </c>
      <c r="J941" s="28" t="e">
        <f t="shared" si="94"/>
        <v>#DIV/0!</v>
      </c>
      <c r="K941" s="50" t="e">
        <f t="shared" si="91"/>
        <v>#DIV/0!</v>
      </c>
    </row>
    <row r="942" spans="1:11" ht="48" customHeight="1">
      <c r="A942" s="153"/>
      <c r="B942" s="100"/>
      <c r="C942" s="18" t="s">
        <v>9</v>
      </c>
      <c r="D942" s="18">
        <f>D1215</f>
        <v>2000</v>
      </c>
      <c r="E942" s="18">
        <f>E1215</f>
        <v>0</v>
      </c>
      <c r="F942" s="18">
        <f>F1215</f>
        <v>0</v>
      </c>
      <c r="G942" s="18">
        <f>G1215</f>
        <v>0</v>
      </c>
      <c r="H942" s="18">
        <f>H1215</f>
        <v>0</v>
      </c>
      <c r="I942" s="49">
        <f t="shared" si="92"/>
        <v>0</v>
      </c>
      <c r="J942" s="28" t="e">
        <f t="shared" si="94"/>
        <v>#DIV/0!</v>
      </c>
      <c r="K942" s="50" t="e">
        <f t="shared" si="91"/>
        <v>#DIV/0!</v>
      </c>
    </row>
    <row r="943" spans="1:11" ht="62.25" customHeight="1">
      <c r="A943" s="98" t="s">
        <v>210</v>
      </c>
      <c r="B943" s="98" t="s">
        <v>211</v>
      </c>
      <c r="C943" s="18" t="s">
        <v>5</v>
      </c>
      <c r="D943" s="18">
        <f>D944+D946+D948+D949</f>
        <v>120038</v>
      </c>
      <c r="E943" s="18">
        <f>E944+E946+E948+E949</f>
        <v>0</v>
      </c>
      <c r="F943" s="18">
        <f>F944+F946+F948+F949</f>
        <v>0</v>
      </c>
      <c r="G943" s="18">
        <f>G944+G946+G948+G949</f>
        <v>0</v>
      </c>
      <c r="H943" s="18">
        <f>H944+H946+H948+H949</f>
        <v>0</v>
      </c>
      <c r="I943" s="49">
        <f t="shared" si="92"/>
        <v>0</v>
      </c>
      <c r="J943" s="28" t="e">
        <f t="shared" si="94"/>
        <v>#DIV/0!</v>
      </c>
      <c r="K943" s="50" t="e">
        <f t="shared" si="91"/>
        <v>#DIV/0!</v>
      </c>
    </row>
    <row r="944" spans="1:11" ht="48" customHeight="1">
      <c r="A944" s="99"/>
      <c r="B944" s="99"/>
      <c r="C944" s="18" t="s">
        <v>6</v>
      </c>
      <c r="D944" s="18">
        <v>0</v>
      </c>
      <c r="E944" s="18">
        <v>0</v>
      </c>
      <c r="F944" s="28">
        <v>0</v>
      </c>
      <c r="G944" s="28">
        <v>0</v>
      </c>
      <c r="H944" s="28">
        <v>0</v>
      </c>
      <c r="I944" s="49" t="e">
        <f t="shared" si="92"/>
        <v>#DIV/0!</v>
      </c>
      <c r="J944" s="28" t="e">
        <f t="shared" si="94"/>
        <v>#DIV/0!</v>
      </c>
      <c r="K944" s="50" t="e">
        <f t="shared" si="91"/>
        <v>#DIV/0!</v>
      </c>
    </row>
    <row r="945" spans="1:11" ht="48" customHeight="1">
      <c r="A945" s="99"/>
      <c r="B945" s="99"/>
      <c r="C945" s="29" t="s">
        <v>189</v>
      </c>
      <c r="D945" s="18">
        <v>0</v>
      </c>
      <c r="E945" s="18">
        <v>0</v>
      </c>
      <c r="F945" s="28">
        <v>0</v>
      </c>
      <c r="G945" s="28">
        <v>0</v>
      </c>
      <c r="H945" s="28">
        <v>0</v>
      </c>
      <c r="I945" s="49" t="e">
        <f t="shared" si="92"/>
        <v>#DIV/0!</v>
      </c>
      <c r="J945" s="28" t="e">
        <f t="shared" si="94"/>
        <v>#DIV/0!</v>
      </c>
      <c r="K945" s="50" t="e">
        <f t="shared" si="91"/>
        <v>#DIV/0!</v>
      </c>
    </row>
    <row r="946" spans="1:11" ht="48" customHeight="1">
      <c r="A946" s="99"/>
      <c r="B946" s="99"/>
      <c r="C946" s="18" t="s">
        <v>7</v>
      </c>
      <c r="D946" s="18">
        <f>D953+D960+D967+D974+D981+D995+D1009+D1023+D1037+D1051+D1065+D1079+D1093</f>
        <v>84000</v>
      </c>
      <c r="E946" s="18">
        <f>E953+E960+E967+E974+E981+E995+E1009+E1023+E1037+E1051+E1065+E1079+E1093</f>
        <v>0</v>
      </c>
      <c r="F946" s="18">
        <f>F953+F960+F967+F974+F981+F995+F1009+F1023+F1037+F1051+F1065+F1079+F1093</f>
        <v>0</v>
      </c>
      <c r="G946" s="18">
        <f>G953+G960+G967+G974+G981+G995+G1009+G1023+G1037+G1051+G1065+G1079+G1093</f>
        <v>0</v>
      </c>
      <c r="H946" s="18">
        <f>H953+H960+H967+H974+H981+H995+H1009+H1023+H1037+H1051+H1065+H1079+H1093</f>
        <v>0</v>
      </c>
      <c r="I946" s="49">
        <f t="shared" si="92"/>
        <v>0</v>
      </c>
      <c r="J946" s="28" t="e">
        <f t="shared" si="94"/>
        <v>#DIV/0!</v>
      </c>
      <c r="K946" s="50" t="e">
        <f t="shared" si="91"/>
        <v>#DIV/0!</v>
      </c>
    </row>
    <row r="947" spans="1:11" ht="48" customHeight="1">
      <c r="A947" s="99"/>
      <c r="B947" s="99"/>
      <c r="C947" s="29" t="s">
        <v>190</v>
      </c>
      <c r="D947" s="18">
        <v>0</v>
      </c>
      <c r="E947" s="18">
        <v>0</v>
      </c>
      <c r="F947" s="18">
        <v>0</v>
      </c>
      <c r="G947" s="18">
        <v>0</v>
      </c>
      <c r="H947" s="18">
        <v>0</v>
      </c>
      <c r="I947" s="49" t="e">
        <f t="shared" si="92"/>
        <v>#DIV/0!</v>
      </c>
      <c r="J947" s="28" t="e">
        <f t="shared" si="94"/>
        <v>#DIV/0!</v>
      </c>
      <c r="K947" s="50" t="e">
        <f aca="true" t="shared" si="95" ref="K947:K1045">H947/F947*100</f>
        <v>#DIV/0!</v>
      </c>
    </row>
    <row r="948" spans="1:11" ht="48" customHeight="1">
      <c r="A948" s="99"/>
      <c r="B948" s="99"/>
      <c r="C948" s="18" t="s">
        <v>8</v>
      </c>
      <c r="D948" s="18">
        <f>D990+D1004+D1018+D1032+D1046+D1060+D1074+D1088+D1102</f>
        <v>36038</v>
      </c>
      <c r="E948" s="18">
        <f>E990+E1004+E1018+E1032+E1046+E1060+E1074+E1088+E1102</f>
        <v>0</v>
      </c>
      <c r="F948" s="18">
        <f>F990+F1004+F1018+F1032+F1046+F1060+F1074+F1088+F1102</f>
        <v>0</v>
      </c>
      <c r="G948" s="18">
        <f>G990+G1004+G1018+G1032+G1046+G1060+G1074+G1088+G1102</f>
        <v>0</v>
      </c>
      <c r="H948" s="18">
        <f>H990+H1004+H1018+H1032+H1046+H1060+H1074+H1088+H1102</f>
        <v>0</v>
      </c>
      <c r="I948" s="49">
        <f t="shared" si="92"/>
        <v>0</v>
      </c>
      <c r="J948" s="28" t="e">
        <f t="shared" si="94"/>
        <v>#DIV/0!</v>
      </c>
      <c r="K948" s="50" t="e">
        <f t="shared" si="95"/>
        <v>#DIV/0!</v>
      </c>
    </row>
    <row r="949" spans="1:11" ht="48" customHeight="1">
      <c r="A949" s="100"/>
      <c r="B949" s="100"/>
      <c r="C949" s="18" t="s">
        <v>9</v>
      </c>
      <c r="D949" s="18">
        <v>0</v>
      </c>
      <c r="E949" s="18">
        <v>0</v>
      </c>
      <c r="F949" s="28">
        <v>0</v>
      </c>
      <c r="G949" s="28">
        <v>0</v>
      </c>
      <c r="H949" s="28">
        <v>0</v>
      </c>
      <c r="I949" s="49" t="e">
        <f t="shared" si="92"/>
        <v>#DIV/0!</v>
      </c>
      <c r="J949" s="28" t="e">
        <f t="shared" si="94"/>
        <v>#DIV/0!</v>
      </c>
      <c r="K949" s="50" t="e">
        <f t="shared" si="95"/>
        <v>#DIV/0!</v>
      </c>
    </row>
    <row r="950" spans="1:11" ht="48" customHeight="1">
      <c r="A950" s="98" t="s">
        <v>250</v>
      </c>
      <c r="B950" s="98" t="s">
        <v>212</v>
      </c>
      <c r="C950" s="18" t="s">
        <v>5</v>
      </c>
      <c r="D950" s="18">
        <f>D951+D953+D955+D956</f>
        <v>0</v>
      </c>
      <c r="E950" s="18">
        <f>E951+E953+E955+E956</f>
        <v>0</v>
      </c>
      <c r="F950" s="18">
        <f>F951+F953+F955+F956</f>
        <v>0</v>
      </c>
      <c r="G950" s="18">
        <f>G951+G953+G955+G956</f>
        <v>0</v>
      </c>
      <c r="H950" s="18">
        <f>H951+H953+H955+H956</f>
        <v>0</v>
      </c>
      <c r="I950" s="49" t="e">
        <f t="shared" si="92"/>
        <v>#DIV/0!</v>
      </c>
      <c r="J950" s="28" t="e">
        <f t="shared" si="94"/>
        <v>#DIV/0!</v>
      </c>
      <c r="K950" s="50" t="e">
        <f t="shared" si="95"/>
        <v>#DIV/0!</v>
      </c>
    </row>
    <row r="951" spans="1:11" ht="48" customHeight="1">
      <c r="A951" s="99"/>
      <c r="B951" s="99"/>
      <c r="C951" s="18" t="s">
        <v>6</v>
      </c>
      <c r="D951" s="18">
        <v>0</v>
      </c>
      <c r="E951" s="18">
        <v>0</v>
      </c>
      <c r="F951" s="28">
        <v>0</v>
      </c>
      <c r="G951" s="28">
        <v>0</v>
      </c>
      <c r="H951" s="28">
        <v>0</v>
      </c>
      <c r="I951" s="49" t="e">
        <f t="shared" si="92"/>
        <v>#DIV/0!</v>
      </c>
      <c r="J951" s="28" t="e">
        <f t="shared" si="94"/>
        <v>#DIV/0!</v>
      </c>
      <c r="K951" s="50" t="e">
        <f t="shared" si="95"/>
        <v>#DIV/0!</v>
      </c>
    </row>
    <row r="952" spans="1:11" ht="48" customHeight="1">
      <c r="A952" s="99"/>
      <c r="B952" s="99"/>
      <c r="C952" s="29" t="s">
        <v>189</v>
      </c>
      <c r="D952" s="18">
        <v>0</v>
      </c>
      <c r="E952" s="18">
        <v>0</v>
      </c>
      <c r="F952" s="28">
        <v>0</v>
      </c>
      <c r="G952" s="28">
        <v>0</v>
      </c>
      <c r="H952" s="28">
        <v>0</v>
      </c>
      <c r="I952" s="49" t="e">
        <f t="shared" si="92"/>
        <v>#DIV/0!</v>
      </c>
      <c r="J952" s="28" t="e">
        <f t="shared" si="94"/>
        <v>#DIV/0!</v>
      </c>
      <c r="K952" s="50" t="e">
        <f t="shared" si="95"/>
        <v>#DIV/0!</v>
      </c>
    </row>
    <row r="953" spans="1:11" ht="48" customHeight="1">
      <c r="A953" s="99"/>
      <c r="B953" s="99"/>
      <c r="C953" s="18" t="s">
        <v>7</v>
      </c>
      <c r="D953" s="18">
        <v>0</v>
      </c>
      <c r="E953" s="18">
        <v>0</v>
      </c>
      <c r="F953" s="28">
        <v>0</v>
      </c>
      <c r="G953" s="28">
        <v>0</v>
      </c>
      <c r="H953" s="28">
        <v>0</v>
      </c>
      <c r="I953" s="49" t="e">
        <f t="shared" si="92"/>
        <v>#DIV/0!</v>
      </c>
      <c r="J953" s="28" t="e">
        <f t="shared" si="94"/>
        <v>#DIV/0!</v>
      </c>
      <c r="K953" s="50" t="e">
        <f t="shared" si="95"/>
        <v>#DIV/0!</v>
      </c>
    </row>
    <row r="954" spans="1:11" ht="48" customHeight="1">
      <c r="A954" s="99"/>
      <c r="B954" s="99"/>
      <c r="C954" s="29" t="s">
        <v>190</v>
      </c>
      <c r="D954" s="18">
        <v>0</v>
      </c>
      <c r="E954" s="18">
        <v>0</v>
      </c>
      <c r="F954" s="18">
        <v>0</v>
      </c>
      <c r="G954" s="18">
        <v>0</v>
      </c>
      <c r="H954" s="18">
        <v>0</v>
      </c>
      <c r="I954" s="49" t="e">
        <f t="shared" si="92"/>
        <v>#DIV/0!</v>
      </c>
      <c r="J954" s="28" t="e">
        <f t="shared" si="94"/>
        <v>#DIV/0!</v>
      </c>
      <c r="K954" s="50" t="e">
        <f t="shared" si="95"/>
        <v>#DIV/0!</v>
      </c>
    </row>
    <row r="955" spans="1:11" ht="48" customHeight="1">
      <c r="A955" s="99"/>
      <c r="B955" s="99"/>
      <c r="C955" s="18" t="s">
        <v>8</v>
      </c>
      <c r="D955" s="18">
        <v>0</v>
      </c>
      <c r="E955" s="18">
        <v>0</v>
      </c>
      <c r="F955" s="28">
        <v>0</v>
      </c>
      <c r="G955" s="28">
        <v>0</v>
      </c>
      <c r="H955" s="28">
        <v>0</v>
      </c>
      <c r="I955" s="49" t="e">
        <f t="shared" si="92"/>
        <v>#DIV/0!</v>
      </c>
      <c r="J955" s="28" t="e">
        <f t="shared" si="94"/>
        <v>#DIV/0!</v>
      </c>
      <c r="K955" s="50" t="e">
        <f t="shared" si="95"/>
        <v>#DIV/0!</v>
      </c>
    </row>
    <row r="956" spans="1:11" ht="48" customHeight="1">
      <c r="A956" s="100"/>
      <c r="B956" s="100"/>
      <c r="C956" s="18" t="s">
        <v>9</v>
      </c>
      <c r="D956" s="18">
        <v>0</v>
      </c>
      <c r="E956" s="18">
        <v>0</v>
      </c>
      <c r="F956" s="28">
        <v>0</v>
      </c>
      <c r="G956" s="28">
        <v>0</v>
      </c>
      <c r="H956" s="28">
        <v>0</v>
      </c>
      <c r="I956" s="49" t="e">
        <f t="shared" si="92"/>
        <v>#DIV/0!</v>
      </c>
      <c r="J956" s="28" t="e">
        <f t="shared" si="94"/>
        <v>#DIV/0!</v>
      </c>
      <c r="K956" s="50" t="e">
        <f t="shared" si="95"/>
        <v>#DIV/0!</v>
      </c>
    </row>
    <row r="957" spans="1:11" ht="30" customHeight="1">
      <c r="A957" s="98" t="s">
        <v>251</v>
      </c>
      <c r="B957" s="98" t="s">
        <v>212</v>
      </c>
      <c r="C957" s="18" t="s">
        <v>5</v>
      </c>
      <c r="D957" s="18">
        <f>D958+D960+D962+D963</f>
        <v>0</v>
      </c>
      <c r="E957" s="18">
        <f>E958+E960+E962+E963</f>
        <v>0</v>
      </c>
      <c r="F957" s="18">
        <f>F958+F960+F962+F963</f>
        <v>0</v>
      </c>
      <c r="G957" s="18">
        <f>G958+G960+G962+G963</f>
        <v>0</v>
      </c>
      <c r="H957" s="18">
        <f>H958+H960+H962+H963</f>
        <v>0</v>
      </c>
      <c r="I957" s="49" t="e">
        <f t="shared" si="92"/>
        <v>#DIV/0!</v>
      </c>
      <c r="J957" s="28" t="e">
        <f t="shared" si="94"/>
        <v>#DIV/0!</v>
      </c>
      <c r="K957" s="50" t="e">
        <f t="shared" si="95"/>
        <v>#DIV/0!</v>
      </c>
    </row>
    <row r="958" spans="1:11" ht="33" customHeight="1">
      <c r="A958" s="99"/>
      <c r="B958" s="99"/>
      <c r="C958" s="18" t="s">
        <v>6</v>
      </c>
      <c r="D958" s="18">
        <v>0</v>
      </c>
      <c r="E958" s="18">
        <v>0</v>
      </c>
      <c r="F958" s="28">
        <v>0</v>
      </c>
      <c r="G958" s="28">
        <v>0</v>
      </c>
      <c r="H958" s="28">
        <v>0</v>
      </c>
      <c r="I958" s="49" t="e">
        <f t="shared" si="92"/>
        <v>#DIV/0!</v>
      </c>
      <c r="J958" s="28" t="e">
        <f t="shared" si="94"/>
        <v>#DIV/0!</v>
      </c>
      <c r="K958" s="50" t="e">
        <f t="shared" si="95"/>
        <v>#DIV/0!</v>
      </c>
    </row>
    <row r="959" spans="1:11" ht="48" customHeight="1">
      <c r="A959" s="99"/>
      <c r="B959" s="99"/>
      <c r="C959" s="29" t="s">
        <v>189</v>
      </c>
      <c r="D959" s="18">
        <v>0</v>
      </c>
      <c r="E959" s="18">
        <v>0</v>
      </c>
      <c r="F959" s="28">
        <v>0</v>
      </c>
      <c r="G959" s="28">
        <v>0</v>
      </c>
      <c r="H959" s="28">
        <v>0</v>
      </c>
      <c r="I959" s="49" t="e">
        <f t="shared" si="92"/>
        <v>#DIV/0!</v>
      </c>
      <c r="J959" s="28" t="e">
        <f t="shared" si="94"/>
        <v>#DIV/0!</v>
      </c>
      <c r="K959" s="50" t="e">
        <f t="shared" si="95"/>
        <v>#DIV/0!</v>
      </c>
    </row>
    <row r="960" spans="1:11" ht="48" customHeight="1">
      <c r="A960" s="99"/>
      <c r="B960" s="99"/>
      <c r="C960" s="18" t="s">
        <v>7</v>
      </c>
      <c r="D960" s="18">
        <v>0</v>
      </c>
      <c r="E960" s="18">
        <v>0</v>
      </c>
      <c r="F960" s="28">
        <v>0</v>
      </c>
      <c r="G960" s="28">
        <v>0</v>
      </c>
      <c r="H960" s="28">
        <v>0</v>
      </c>
      <c r="I960" s="49" t="e">
        <f t="shared" si="92"/>
        <v>#DIV/0!</v>
      </c>
      <c r="J960" s="28" t="e">
        <f t="shared" si="94"/>
        <v>#DIV/0!</v>
      </c>
      <c r="K960" s="50" t="e">
        <f t="shared" si="95"/>
        <v>#DIV/0!</v>
      </c>
    </row>
    <row r="961" spans="1:11" ht="48" customHeight="1">
      <c r="A961" s="99"/>
      <c r="B961" s="99"/>
      <c r="C961" s="29" t="s">
        <v>190</v>
      </c>
      <c r="D961" s="18">
        <v>0</v>
      </c>
      <c r="E961" s="18">
        <v>0</v>
      </c>
      <c r="F961" s="18">
        <v>0</v>
      </c>
      <c r="G961" s="18">
        <v>0</v>
      </c>
      <c r="H961" s="18">
        <v>0</v>
      </c>
      <c r="I961" s="49" t="e">
        <f aca="true" t="shared" si="96" ref="I961:I1024">H961/D961*100</f>
        <v>#DIV/0!</v>
      </c>
      <c r="J961" s="28" t="e">
        <f t="shared" si="94"/>
        <v>#DIV/0!</v>
      </c>
      <c r="K961" s="50" t="e">
        <f t="shared" si="95"/>
        <v>#DIV/0!</v>
      </c>
    </row>
    <row r="962" spans="1:11" ht="48" customHeight="1">
      <c r="A962" s="99"/>
      <c r="B962" s="99"/>
      <c r="C962" s="18" t="s">
        <v>8</v>
      </c>
      <c r="D962" s="18">
        <v>0</v>
      </c>
      <c r="E962" s="18">
        <v>0</v>
      </c>
      <c r="F962" s="28">
        <v>0</v>
      </c>
      <c r="G962" s="28">
        <v>0</v>
      </c>
      <c r="H962" s="28">
        <v>0</v>
      </c>
      <c r="I962" s="49" t="e">
        <f t="shared" si="96"/>
        <v>#DIV/0!</v>
      </c>
      <c r="J962" s="28" t="e">
        <f t="shared" si="94"/>
        <v>#DIV/0!</v>
      </c>
      <c r="K962" s="50" t="e">
        <f t="shared" si="95"/>
        <v>#DIV/0!</v>
      </c>
    </row>
    <row r="963" spans="1:11" ht="48" customHeight="1">
      <c r="A963" s="100"/>
      <c r="B963" s="100"/>
      <c r="C963" s="18" t="s">
        <v>9</v>
      </c>
      <c r="D963" s="18">
        <v>0</v>
      </c>
      <c r="E963" s="18">
        <v>0</v>
      </c>
      <c r="F963" s="28">
        <v>0</v>
      </c>
      <c r="G963" s="28">
        <v>0</v>
      </c>
      <c r="H963" s="28">
        <v>0</v>
      </c>
      <c r="I963" s="49" t="e">
        <f t="shared" si="96"/>
        <v>#DIV/0!</v>
      </c>
      <c r="J963" s="28" t="e">
        <f t="shared" si="94"/>
        <v>#DIV/0!</v>
      </c>
      <c r="K963" s="50" t="e">
        <f t="shared" si="95"/>
        <v>#DIV/0!</v>
      </c>
    </row>
    <row r="964" spans="1:11" ht="28.5" customHeight="1">
      <c r="A964" s="98" t="s">
        <v>252</v>
      </c>
      <c r="B964" s="98" t="s">
        <v>212</v>
      </c>
      <c r="C964" s="18" t="s">
        <v>5</v>
      </c>
      <c r="D964" s="18">
        <f>D965+D967+D969+D970</f>
        <v>0</v>
      </c>
      <c r="E964" s="18">
        <f>E965+E967+E969+E970</f>
        <v>0</v>
      </c>
      <c r="F964" s="18">
        <f>F965+F967+F969+F970</f>
        <v>0</v>
      </c>
      <c r="G964" s="18">
        <f>G965+G967+G969+G970</f>
        <v>0</v>
      </c>
      <c r="H964" s="18">
        <f>H965+H967+H969+H970</f>
        <v>0</v>
      </c>
      <c r="I964" s="49" t="e">
        <f t="shared" si="96"/>
        <v>#DIV/0!</v>
      </c>
      <c r="J964" s="28" t="e">
        <f t="shared" si="94"/>
        <v>#DIV/0!</v>
      </c>
      <c r="K964" s="50" t="e">
        <f t="shared" si="95"/>
        <v>#DIV/0!</v>
      </c>
    </row>
    <row r="965" spans="1:11" ht="30.75" customHeight="1">
      <c r="A965" s="99"/>
      <c r="B965" s="99"/>
      <c r="C965" s="18" t="s">
        <v>6</v>
      </c>
      <c r="D965" s="18">
        <v>0</v>
      </c>
      <c r="E965" s="18">
        <v>0</v>
      </c>
      <c r="F965" s="28">
        <v>0</v>
      </c>
      <c r="G965" s="28">
        <v>0</v>
      </c>
      <c r="H965" s="28">
        <v>0</v>
      </c>
      <c r="I965" s="49" t="e">
        <f t="shared" si="96"/>
        <v>#DIV/0!</v>
      </c>
      <c r="J965" s="28" t="e">
        <f t="shared" si="94"/>
        <v>#DIV/0!</v>
      </c>
      <c r="K965" s="50" t="e">
        <f t="shared" si="95"/>
        <v>#DIV/0!</v>
      </c>
    </row>
    <row r="966" spans="1:11" ht="63" customHeight="1">
      <c r="A966" s="99"/>
      <c r="B966" s="99"/>
      <c r="C966" s="29" t="s">
        <v>189</v>
      </c>
      <c r="D966" s="18">
        <v>0</v>
      </c>
      <c r="E966" s="18">
        <v>0</v>
      </c>
      <c r="F966" s="28">
        <v>0</v>
      </c>
      <c r="G966" s="28">
        <v>0</v>
      </c>
      <c r="H966" s="28">
        <v>0</v>
      </c>
      <c r="I966" s="49" t="e">
        <f t="shared" si="96"/>
        <v>#DIV/0!</v>
      </c>
      <c r="J966" s="28" t="e">
        <f t="shared" si="94"/>
        <v>#DIV/0!</v>
      </c>
      <c r="K966" s="50" t="e">
        <f t="shared" si="95"/>
        <v>#DIV/0!</v>
      </c>
    </row>
    <row r="967" spans="1:11" ht="48" customHeight="1">
      <c r="A967" s="99"/>
      <c r="B967" s="99"/>
      <c r="C967" s="18" t="s">
        <v>7</v>
      </c>
      <c r="D967" s="18">
        <v>0</v>
      </c>
      <c r="E967" s="18">
        <v>0</v>
      </c>
      <c r="F967" s="28">
        <v>0</v>
      </c>
      <c r="G967" s="28">
        <v>0</v>
      </c>
      <c r="H967" s="28">
        <v>0</v>
      </c>
      <c r="I967" s="49" t="e">
        <f t="shared" si="96"/>
        <v>#DIV/0!</v>
      </c>
      <c r="J967" s="28" t="e">
        <f t="shared" si="94"/>
        <v>#DIV/0!</v>
      </c>
      <c r="K967" s="50" t="e">
        <f t="shared" si="95"/>
        <v>#DIV/0!</v>
      </c>
    </row>
    <row r="968" spans="1:11" ht="48" customHeight="1">
      <c r="A968" s="99"/>
      <c r="B968" s="99"/>
      <c r="C968" s="29" t="s">
        <v>190</v>
      </c>
      <c r="D968" s="18">
        <v>0</v>
      </c>
      <c r="E968" s="18">
        <v>0</v>
      </c>
      <c r="F968" s="18">
        <v>0</v>
      </c>
      <c r="G968" s="18">
        <v>0</v>
      </c>
      <c r="H968" s="18">
        <v>0</v>
      </c>
      <c r="I968" s="49" t="e">
        <f t="shared" si="96"/>
        <v>#DIV/0!</v>
      </c>
      <c r="J968" s="28" t="e">
        <f t="shared" si="94"/>
        <v>#DIV/0!</v>
      </c>
      <c r="K968" s="50" t="e">
        <f t="shared" si="95"/>
        <v>#DIV/0!</v>
      </c>
    </row>
    <row r="969" spans="1:11" ht="48" customHeight="1">
      <c r="A969" s="99"/>
      <c r="B969" s="99"/>
      <c r="C969" s="18" t="s">
        <v>8</v>
      </c>
      <c r="D969" s="18">
        <v>0</v>
      </c>
      <c r="E969" s="18">
        <v>0</v>
      </c>
      <c r="F969" s="28">
        <v>0</v>
      </c>
      <c r="G969" s="28">
        <v>0</v>
      </c>
      <c r="H969" s="28">
        <v>0</v>
      </c>
      <c r="I969" s="49" t="e">
        <f t="shared" si="96"/>
        <v>#DIV/0!</v>
      </c>
      <c r="J969" s="28" t="e">
        <f t="shared" si="94"/>
        <v>#DIV/0!</v>
      </c>
      <c r="K969" s="50" t="e">
        <f t="shared" si="95"/>
        <v>#DIV/0!</v>
      </c>
    </row>
    <row r="970" spans="1:11" ht="48" customHeight="1">
      <c r="A970" s="100"/>
      <c r="B970" s="100"/>
      <c r="C970" s="18" t="s">
        <v>9</v>
      </c>
      <c r="D970" s="18">
        <v>0</v>
      </c>
      <c r="E970" s="18">
        <v>0</v>
      </c>
      <c r="F970" s="28">
        <v>0</v>
      </c>
      <c r="G970" s="28">
        <v>0</v>
      </c>
      <c r="H970" s="28">
        <v>0</v>
      </c>
      <c r="I970" s="49" t="e">
        <f t="shared" si="96"/>
        <v>#DIV/0!</v>
      </c>
      <c r="J970" s="28" t="e">
        <f t="shared" si="94"/>
        <v>#DIV/0!</v>
      </c>
      <c r="K970" s="50" t="e">
        <f t="shared" si="95"/>
        <v>#DIV/0!</v>
      </c>
    </row>
    <row r="971" spans="1:11" ht="48" customHeight="1">
      <c r="A971" s="98" t="s">
        <v>253</v>
      </c>
      <c r="B971" s="98" t="s">
        <v>212</v>
      </c>
      <c r="C971" s="18" t="s">
        <v>5</v>
      </c>
      <c r="D971" s="18">
        <f>D972+D974+D976+D977</f>
        <v>0</v>
      </c>
      <c r="E971" s="18">
        <f>E972+E974+E976+E977</f>
        <v>0</v>
      </c>
      <c r="F971" s="18">
        <f>F972+F974+F976+F977</f>
        <v>0</v>
      </c>
      <c r="G971" s="18">
        <f>G972+G974+G976+G977</f>
        <v>0</v>
      </c>
      <c r="H971" s="18">
        <f>H972+H974+H976+H977</f>
        <v>0</v>
      </c>
      <c r="I971" s="49" t="e">
        <f t="shared" si="96"/>
        <v>#DIV/0!</v>
      </c>
      <c r="J971" s="28" t="e">
        <f t="shared" si="94"/>
        <v>#DIV/0!</v>
      </c>
      <c r="K971" s="50" t="e">
        <f t="shared" si="95"/>
        <v>#DIV/0!</v>
      </c>
    </row>
    <row r="972" spans="1:11" ht="48" customHeight="1">
      <c r="A972" s="99"/>
      <c r="B972" s="99"/>
      <c r="C972" s="18" t="s">
        <v>6</v>
      </c>
      <c r="D972" s="18">
        <v>0</v>
      </c>
      <c r="E972" s="18">
        <v>0</v>
      </c>
      <c r="F972" s="28">
        <v>0</v>
      </c>
      <c r="G972" s="28">
        <v>0</v>
      </c>
      <c r="H972" s="28">
        <v>0</v>
      </c>
      <c r="I972" s="49" t="e">
        <f t="shared" si="96"/>
        <v>#DIV/0!</v>
      </c>
      <c r="J972" s="28" t="e">
        <f t="shared" si="94"/>
        <v>#DIV/0!</v>
      </c>
      <c r="K972" s="50" t="e">
        <f t="shared" si="95"/>
        <v>#DIV/0!</v>
      </c>
    </row>
    <row r="973" spans="1:11" ht="48" customHeight="1">
      <c r="A973" s="99"/>
      <c r="B973" s="99"/>
      <c r="C973" s="29" t="s">
        <v>189</v>
      </c>
      <c r="D973" s="18">
        <v>0</v>
      </c>
      <c r="E973" s="18">
        <v>0</v>
      </c>
      <c r="F973" s="28">
        <v>0</v>
      </c>
      <c r="G973" s="28">
        <v>0</v>
      </c>
      <c r="H973" s="28">
        <v>0</v>
      </c>
      <c r="I973" s="49" t="e">
        <f t="shared" si="96"/>
        <v>#DIV/0!</v>
      </c>
      <c r="J973" s="28" t="e">
        <f t="shared" si="94"/>
        <v>#DIV/0!</v>
      </c>
      <c r="K973" s="50" t="e">
        <f t="shared" si="95"/>
        <v>#DIV/0!</v>
      </c>
    </row>
    <row r="974" spans="1:11" ht="48" customHeight="1">
      <c r="A974" s="99"/>
      <c r="B974" s="99"/>
      <c r="C974" s="18" t="s">
        <v>7</v>
      </c>
      <c r="D974" s="18">
        <v>0</v>
      </c>
      <c r="E974" s="18">
        <v>0</v>
      </c>
      <c r="F974" s="28">
        <v>0</v>
      </c>
      <c r="G974" s="28">
        <v>0</v>
      </c>
      <c r="H974" s="28">
        <v>0</v>
      </c>
      <c r="I974" s="49" t="e">
        <f t="shared" si="96"/>
        <v>#DIV/0!</v>
      </c>
      <c r="J974" s="28" t="e">
        <f t="shared" si="94"/>
        <v>#DIV/0!</v>
      </c>
      <c r="K974" s="50" t="e">
        <f t="shared" si="95"/>
        <v>#DIV/0!</v>
      </c>
    </row>
    <row r="975" spans="1:11" ht="48" customHeight="1">
      <c r="A975" s="99"/>
      <c r="B975" s="99"/>
      <c r="C975" s="29" t="s">
        <v>190</v>
      </c>
      <c r="D975" s="18">
        <v>0</v>
      </c>
      <c r="E975" s="18">
        <v>0</v>
      </c>
      <c r="F975" s="18">
        <v>0</v>
      </c>
      <c r="G975" s="18">
        <v>0</v>
      </c>
      <c r="H975" s="18">
        <v>0</v>
      </c>
      <c r="I975" s="49" t="e">
        <f t="shared" si="96"/>
        <v>#DIV/0!</v>
      </c>
      <c r="J975" s="28" t="e">
        <f aca="true" t="shared" si="97" ref="J975:J1038">H975/E975*100</f>
        <v>#DIV/0!</v>
      </c>
      <c r="K975" s="50" t="e">
        <f t="shared" si="95"/>
        <v>#DIV/0!</v>
      </c>
    </row>
    <row r="976" spans="1:11" ht="48" customHeight="1">
      <c r="A976" s="99"/>
      <c r="B976" s="99"/>
      <c r="C976" s="18" t="s">
        <v>8</v>
      </c>
      <c r="D976" s="18">
        <v>0</v>
      </c>
      <c r="E976" s="18">
        <v>0</v>
      </c>
      <c r="F976" s="28">
        <v>0</v>
      </c>
      <c r="G976" s="28">
        <v>0</v>
      </c>
      <c r="H976" s="28">
        <v>0</v>
      </c>
      <c r="I976" s="49" t="e">
        <f t="shared" si="96"/>
        <v>#DIV/0!</v>
      </c>
      <c r="J976" s="28" t="e">
        <f t="shared" si="97"/>
        <v>#DIV/0!</v>
      </c>
      <c r="K976" s="50" t="e">
        <f t="shared" si="95"/>
        <v>#DIV/0!</v>
      </c>
    </row>
    <row r="977" spans="1:11" ht="48" customHeight="1">
      <c r="A977" s="100"/>
      <c r="B977" s="100"/>
      <c r="C977" s="18" t="s">
        <v>9</v>
      </c>
      <c r="D977" s="18">
        <v>0</v>
      </c>
      <c r="E977" s="18">
        <v>0</v>
      </c>
      <c r="F977" s="28">
        <v>0</v>
      </c>
      <c r="G977" s="28">
        <v>0</v>
      </c>
      <c r="H977" s="28">
        <v>0</v>
      </c>
      <c r="I977" s="49" t="e">
        <f t="shared" si="96"/>
        <v>#DIV/0!</v>
      </c>
      <c r="J977" s="28" t="e">
        <f t="shared" si="97"/>
        <v>#DIV/0!</v>
      </c>
      <c r="K977" s="50" t="e">
        <f t="shared" si="95"/>
        <v>#DIV/0!</v>
      </c>
    </row>
    <row r="978" spans="1:11" ht="48" customHeight="1">
      <c r="A978" s="98" t="s">
        <v>254</v>
      </c>
      <c r="B978" s="98" t="s">
        <v>255</v>
      </c>
      <c r="C978" s="18" t="s">
        <v>5</v>
      </c>
      <c r="D978" s="18">
        <f>D979+D981+D983+D984</f>
        <v>23100</v>
      </c>
      <c r="E978" s="18">
        <f>E979+E981+E983+E984</f>
        <v>0</v>
      </c>
      <c r="F978" s="18">
        <f>F979+F981+F983+F984</f>
        <v>0</v>
      </c>
      <c r="G978" s="18">
        <f>G979+G981+G983+G984</f>
        <v>0</v>
      </c>
      <c r="H978" s="18">
        <f>H979+H981+H983+H984</f>
        <v>0</v>
      </c>
      <c r="I978" s="49">
        <f t="shared" si="96"/>
        <v>0</v>
      </c>
      <c r="J978" s="28" t="e">
        <f t="shared" si="97"/>
        <v>#DIV/0!</v>
      </c>
      <c r="K978" s="50" t="e">
        <f t="shared" si="95"/>
        <v>#DIV/0!</v>
      </c>
    </row>
    <row r="979" spans="1:11" ht="48" customHeight="1">
      <c r="A979" s="99"/>
      <c r="B979" s="99"/>
      <c r="C979" s="18" t="s">
        <v>6</v>
      </c>
      <c r="D979" s="18">
        <v>0</v>
      </c>
      <c r="E979" s="18">
        <v>0</v>
      </c>
      <c r="F979" s="28">
        <v>0</v>
      </c>
      <c r="G979" s="28">
        <v>0</v>
      </c>
      <c r="H979" s="28">
        <v>0</v>
      </c>
      <c r="I979" s="49" t="e">
        <f t="shared" si="96"/>
        <v>#DIV/0!</v>
      </c>
      <c r="J979" s="28" t="e">
        <f t="shared" si="97"/>
        <v>#DIV/0!</v>
      </c>
      <c r="K979" s="50" t="e">
        <f t="shared" si="95"/>
        <v>#DIV/0!</v>
      </c>
    </row>
    <row r="980" spans="1:11" ht="48" customHeight="1">
      <c r="A980" s="99"/>
      <c r="B980" s="99"/>
      <c r="C980" s="29" t="s">
        <v>189</v>
      </c>
      <c r="D980" s="18">
        <v>0</v>
      </c>
      <c r="E980" s="18">
        <v>0</v>
      </c>
      <c r="F980" s="28">
        <v>0</v>
      </c>
      <c r="G980" s="28">
        <v>0</v>
      </c>
      <c r="H980" s="28">
        <v>0</v>
      </c>
      <c r="I980" s="49" t="e">
        <f t="shared" si="96"/>
        <v>#DIV/0!</v>
      </c>
      <c r="J980" s="28" t="e">
        <f t="shared" si="97"/>
        <v>#DIV/0!</v>
      </c>
      <c r="K980" s="50" t="e">
        <f t="shared" si="95"/>
        <v>#DIV/0!</v>
      </c>
    </row>
    <row r="981" spans="1:11" ht="48" customHeight="1">
      <c r="A981" s="99"/>
      <c r="B981" s="99"/>
      <c r="C981" s="18" t="s">
        <v>7</v>
      </c>
      <c r="D981" s="18">
        <v>23100</v>
      </c>
      <c r="E981" s="18">
        <v>0</v>
      </c>
      <c r="F981" s="28">
        <v>0</v>
      </c>
      <c r="G981" s="28">
        <v>0</v>
      </c>
      <c r="H981" s="28">
        <v>0</v>
      </c>
      <c r="I981" s="49">
        <f t="shared" si="96"/>
        <v>0</v>
      </c>
      <c r="J981" s="28" t="e">
        <f t="shared" si="97"/>
        <v>#DIV/0!</v>
      </c>
      <c r="K981" s="50" t="e">
        <f t="shared" si="95"/>
        <v>#DIV/0!</v>
      </c>
    </row>
    <row r="982" spans="1:11" ht="48" customHeight="1">
      <c r="A982" s="99"/>
      <c r="B982" s="99"/>
      <c r="C982" s="29" t="s">
        <v>190</v>
      </c>
      <c r="D982" s="18">
        <v>0</v>
      </c>
      <c r="E982" s="18">
        <v>0</v>
      </c>
      <c r="F982" s="18">
        <v>0</v>
      </c>
      <c r="G982" s="18">
        <v>0</v>
      </c>
      <c r="H982" s="18">
        <v>0</v>
      </c>
      <c r="I982" s="49" t="e">
        <f t="shared" si="96"/>
        <v>#DIV/0!</v>
      </c>
      <c r="J982" s="28" t="e">
        <f t="shared" si="97"/>
        <v>#DIV/0!</v>
      </c>
      <c r="K982" s="50" t="e">
        <f t="shared" si="95"/>
        <v>#DIV/0!</v>
      </c>
    </row>
    <row r="983" spans="1:11" ht="48" customHeight="1">
      <c r="A983" s="99"/>
      <c r="B983" s="99"/>
      <c r="C983" s="18" t="s">
        <v>8</v>
      </c>
      <c r="D983" s="18">
        <v>0</v>
      </c>
      <c r="E983" s="18">
        <v>0</v>
      </c>
      <c r="F983" s="28">
        <v>0</v>
      </c>
      <c r="G983" s="28">
        <v>0</v>
      </c>
      <c r="H983" s="28">
        <v>0</v>
      </c>
      <c r="I983" s="49" t="e">
        <f t="shared" si="96"/>
        <v>#DIV/0!</v>
      </c>
      <c r="J983" s="28" t="e">
        <f t="shared" si="97"/>
        <v>#DIV/0!</v>
      </c>
      <c r="K983" s="50" t="e">
        <f t="shared" si="95"/>
        <v>#DIV/0!</v>
      </c>
    </row>
    <row r="984" spans="1:11" ht="48" customHeight="1">
      <c r="A984" s="99"/>
      <c r="B984" s="100"/>
      <c r="C984" s="18" t="s">
        <v>9</v>
      </c>
      <c r="D984" s="18">
        <v>0</v>
      </c>
      <c r="E984" s="18">
        <v>0</v>
      </c>
      <c r="F984" s="28">
        <v>0</v>
      </c>
      <c r="G984" s="28">
        <v>0</v>
      </c>
      <c r="H984" s="28">
        <v>0</v>
      </c>
      <c r="I984" s="49" t="e">
        <f t="shared" si="96"/>
        <v>#DIV/0!</v>
      </c>
      <c r="J984" s="28" t="e">
        <f t="shared" si="97"/>
        <v>#DIV/0!</v>
      </c>
      <c r="K984" s="50" t="e">
        <f t="shared" si="95"/>
        <v>#DIV/0!</v>
      </c>
    </row>
    <row r="985" spans="1:11" ht="48" customHeight="1">
      <c r="A985" s="99"/>
      <c r="B985" s="98" t="s">
        <v>256</v>
      </c>
      <c r="C985" s="18" t="s">
        <v>5</v>
      </c>
      <c r="D985" s="18">
        <f>D986+D988+D990+D991</f>
        <v>9900</v>
      </c>
      <c r="E985" s="18">
        <f>E986+E988+E990+E991</f>
        <v>0</v>
      </c>
      <c r="F985" s="18">
        <f>F986+F988+F990+F991</f>
        <v>0</v>
      </c>
      <c r="G985" s="18">
        <f>G986+G988+G990+G991</f>
        <v>0</v>
      </c>
      <c r="H985" s="18">
        <f>H986+H988+H990+H991</f>
        <v>0</v>
      </c>
      <c r="I985" s="49">
        <f t="shared" si="96"/>
        <v>0</v>
      </c>
      <c r="J985" s="28" t="e">
        <f t="shared" si="97"/>
        <v>#DIV/0!</v>
      </c>
      <c r="K985" s="50" t="e">
        <f t="shared" si="95"/>
        <v>#DIV/0!</v>
      </c>
    </row>
    <row r="986" spans="1:11" ht="48" customHeight="1">
      <c r="A986" s="99"/>
      <c r="B986" s="99"/>
      <c r="C986" s="18" t="s">
        <v>6</v>
      </c>
      <c r="D986" s="18">
        <v>0</v>
      </c>
      <c r="E986" s="18">
        <v>0</v>
      </c>
      <c r="F986" s="28">
        <v>0</v>
      </c>
      <c r="G986" s="28">
        <v>0</v>
      </c>
      <c r="H986" s="28">
        <v>0</v>
      </c>
      <c r="I986" s="49" t="e">
        <f t="shared" si="96"/>
        <v>#DIV/0!</v>
      </c>
      <c r="J986" s="28" t="e">
        <f t="shared" si="97"/>
        <v>#DIV/0!</v>
      </c>
      <c r="K986" s="50" t="e">
        <f t="shared" si="95"/>
        <v>#DIV/0!</v>
      </c>
    </row>
    <row r="987" spans="1:11" ht="48" customHeight="1">
      <c r="A987" s="99"/>
      <c r="B987" s="99"/>
      <c r="C987" s="29" t="s">
        <v>189</v>
      </c>
      <c r="D987" s="18">
        <v>0</v>
      </c>
      <c r="E987" s="18">
        <v>0</v>
      </c>
      <c r="F987" s="28">
        <v>0</v>
      </c>
      <c r="G987" s="28">
        <v>0</v>
      </c>
      <c r="H987" s="28">
        <v>0</v>
      </c>
      <c r="I987" s="49" t="e">
        <f t="shared" si="96"/>
        <v>#DIV/0!</v>
      </c>
      <c r="J987" s="28" t="e">
        <f t="shared" si="97"/>
        <v>#DIV/0!</v>
      </c>
      <c r="K987" s="50" t="e">
        <f t="shared" si="95"/>
        <v>#DIV/0!</v>
      </c>
    </row>
    <row r="988" spans="1:11" ht="48" customHeight="1">
      <c r="A988" s="99"/>
      <c r="B988" s="99"/>
      <c r="C988" s="18" t="s">
        <v>7</v>
      </c>
      <c r="D988" s="18">
        <v>0</v>
      </c>
      <c r="E988" s="18">
        <v>0</v>
      </c>
      <c r="F988" s="28">
        <v>0</v>
      </c>
      <c r="G988" s="28">
        <v>0</v>
      </c>
      <c r="H988" s="28">
        <v>0</v>
      </c>
      <c r="I988" s="49" t="e">
        <f t="shared" si="96"/>
        <v>#DIV/0!</v>
      </c>
      <c r="J988" s="28" t="e">
        <f t="shared" si="97"/>
        <v>#DIV/0!</v>
      </c>
      <c r="K988" s="50" t="e">
        <f t="shared" si="95"/>
        <v>#DIV/0!</v>
      </c>
    </row>
    <row r="989" spans="1:11" ht="48" customHeight="1">
      <c r="A989" s="99"/>
      <c r="B989" s="99"/>
      <c r="C989" s="29" t="s">
        <v>190</v>
      </c>
      <c r="D989" s="18">
        <v>0</v>
      </c>
      <c r="E989" s="18">
        <v>0</v>
      </c>
      <c r="F989" s="18">
        <v>0</v>
      </c>
      <c r="G989" s="18">
        <v>0</v>
      </c>
      <c r="H989" s="18">
        <v>0</v>
      </c>
      <c r="I989" s="49" t="e">
        <f t="shared" si="96"/>
        <v>#DIV/0!</v>
      </c>
      <c r="J989" s="28" t="e">
        <f t="shared" si="97"/>
        <v>#DIV/0!</v>
      </c>
      <c r="K989" s="50" t="e">
        <f t="shared" si="95"/>
        <v>#DIV/0!</v>
      </c>
    </row>
    <row r="990" spans="1:11" ht="48" customHeight="1">
      <c r="A990" s="99"/>
      <c r="B990" s="99"/>
      <c r="C990" s="18" t="s">
        <v>8</v>
      </c>
      <c r="D990" s="18">
        <v>9900</v>
      </c>
      <c r="E990" s="18">
        <v>0</v>
      </c>
      <c r="F990" s="28">
        <v>0</v>
      </c>
      <c r="G990" s="28">
        <v>0</v>
      </c>
      <c r="H990" s="28">
        <v>0</v>
      </c>
      <c r="I990" s="49">
        <f t="shared" si="96"/>
        <v>0</v>
      </c>
      <c r="J990" s="28" t="e">
        <f t="shared" si="97"/>
        <v>#DIV/0!</v>
      </c>
      <c r="K990" s="50" t="e">
        <f t="shared" si="95"/>
        <v>#DIV/0!</v>
      </c>
    </row>
    <row r="991" spans="1:11" ht="57.75" customHeight="1">
      <c r="A991" s="100"/>
      <c r="B991" s="100"/>
      <c r="C991" s="18" t="s">
        <v>9</v>
      </c>
      <c r="D991" s="18">
        <v>0</v>
      </c>
      <c r="E991" s="18">
        <v>0</v>
      </c>
      <c r="F991" s="28">
        <v>0</v>
      </c>
      <c r="G991" s="28">
        <v>0</v>
      </c>
      <c r="H991" s="28">
        <v>0</v>
      </c>
      <c r="I991" s="49" t="e">
        <f t="shared" si="96"/>
        <v>#DIV/0!</v>
      </c>
      <c r="J991" s="28" t="e">
        <f t="shared" si="97"/>
        <v>#DIV/0!</v>
      </c>
      <c r="K991" s="50" t="e">
        <f t="shared" si="95"/>
        <v>#DIV/0!</v>
      </c>
    </row>
    <row r="992" spans="1:11" ht="48" customHeight="1">
      <c r="A992" s="98" t="s">
        <v>257</v>
      </c>
      <c r="B992" s="98" t="s">
        <v>255</v>
      </c>
      <c r="C992" s="18" t="s">
        <v>5</v>
      </c>
      <c r="D992" s="18">
        <f>D993+D995+D997+D998</f>
        <v>18200</v>
      </c>
      <c r="E992" s="18">
        <f>E993+E995+E997+E998</f>
        <v>0</v>
      </c>
      <c r="F992" s="18">
        <f>F993+F995+F997+F998</f>
        <v>0</v>
      </c>
      <c r="G992" s="18">
        <f>G993+G995+G997+G998</f>
        <v>0</v>
      </c>
      <c r="H992" s="18">
        <f>H993+H995+H997+H998</f>
        <v>0</v>
      </c>
      <c r="I992" s="49">
        <f t="shared" si="96"/>
        <v>0</v>
      </c>
      <c r="J992" s="28" t="e">
        <f t="shared" si="97"/>
        <v>#DIV/0!</v>
      </c>
      <c r="K992" s="50" t="e">
        <f t="shared" si="95"/>
        <v>#DIV/0!</v>
      </c>
    </row>
    <row r="993" spans="1:11" ht="48" customHeight="1">
      <c r="A993" s="99"/>
      <c r="B993" s="99"/>
      <c r="C993" s="18" t="s">
        <v>6</v>
      </c>
      <c r="D993" s="18">
        <v>0</v>
      </c>
      <c r="E993" s="18">
        <v>0</v>
      </c>
      <c r="F993" s="28">
        <v>0</v>
      </c>
      <c r="G993" s="28">
        <v>0</v>
      </c>
      <c r="H993" s="28">
        <v>0</v>
      </c>
      <c r="I993" s="49" t="e">
        <f t="shared" si="96"/>
        <v>#DIV/0!</v>
      </c>
      <c r="J993" s="28" t="e">
        <f t="shared" si="97"/>
        <v>#DIV/0!</v>
      </c>
      <c r="K993" s="50" t="e">
        <f t="shared" si="95"/>
        <v>#DIV/0!</v>
      </c>
    </row>
    <row r="994" spans="1:11" ht="48" customHeight="1">
      <c r="A994" s="99"/>
      <c r="B994" s="99"/>
      <c r="C994" s="29" t="s">
        <v>189</v>
      </c>
      <c r="D994" s="18">
        <v>0</v>
      </c>
      <c r="E994" s="18">
        <v>0</v>
      </c>
      <c r="F994" s="28">
        <v>0</v>
      </c>
      <c r="G994" s="28">
        <v>0</v>
      </c>
      <c r="H994" s="28">
        <v>0</v>
      </c>
      <c r="I994" s="49" t="e">
        <f t="shared" si="96"/>
        <v>#DIV/0!</v>
      </c>
      <c r="J994" s="28" t="e">
        <f t="shared" si="97"/>
        <v>#DIV/0!</v>
      </c>
      <c r="K994" s="50" t="e">
        <f t="shared" si="95"/>
        <v>#DIV/0!</v>
      </c>
    </row>
    <row r="995" spans="1:11" ht="48" customHeight="1">
      <c r="A995" s="99"/>
      <c r="B995" s="99"/>
      <c r="C995" s="18" t="s">
        <v>7</v>
      </c>
      <c r="D995" s="18">
        <v>18200</v>
      </c>
      <c r="E995" s="18">
        <v>0</v>
      </c>
      <c r="F995" s="28">
        <v>0</v>
      </c>
      <c r="G995" s="28">
        <v>0</v>
      </c>
      <c r="H995" s="28">
        <v>0</v>
      </c>
      <c r="I995" s="49">
        <f t="shared" si="96"/>
        <v>0</v>
      </c>
      <c r="J995" s="28" t="e">
        <f t="shared" si="97"/>
        <v>#DIV/0!</v>
      </c>
      <c r="K995" s="50" t="e">
        <f t="shared" si="95"/>
        <v>#DIV/0!</v>
      </c>
    </row>
    <row r="996" spans="1:11" ht="48" customHeight="1">
      <c r="A996" s="99"/>
      <c r="B996" s="99"/>
      <c r="C996" s="29" t="s">
        <v>190</v>
      </c>
      <c r="D996" s="18">
        <v>0</v>
      </c>
      <c r="E996" s="18">
        <v>0</v>
      </c>
      <c r="F996" s="18">
        <v>0</v>
      </c>
      <c r="G996" s="18">
        <v>0</v>
      </c>
      <c r="H996" s="18">
        <v>0</v>
      </c>
      <c r="I996" s="49" t="e">
        <f t="shared" si="96"/>
        <v>#DIV/0!</v>
      </c>
      <c r="J996" s="28" t="e">
        <f t="shared" si="97"/>
        <v>#DIV/0!</v>
      </c>
      <c r="K996" s="50" t="e">
        <f t="shared" si="95"/>
        <v>#DIV/0!</v>
      </c>
    </row>
    <row r="997" spans="1:11" ht="48" customHeight="1">
      <c r="A997" s="99"/>
      <c r="B997" s="99"/>
      <c r="C997" s="18" t="s">
        <v>8</v>
      </c>
      <c r="D997" s="18">
        <v>0</v>
      </c>
      <c r="E997" s="18">
        <v>0</v>
      </c>
      <c r="F997" s="28">
        <v>0</v>
      </c>
      <c r="G997" s="28">
        <v>0</v>
      </c>
      <c r="H997" s="28">
        <v>0</v>
      </c>
      <c r="I997" s="49" t="e">
        <f t="shared" si="96"/>
        <v>#DIV/0!</v>
      </c>
      <c r="J997" s="28" t="e">
        <f t="shared" si="97"/>
        <v>#DIV/0!</v>
      </c>
      <c r="K997" s="50" t="e">
        <f t="shared" si="95"/>
        <v>#DIV/0!</v>
      </c>
    </row>
    <row r="998" spans="1:11" ht="48" customHeight="1">
      <c r="A998" s="99"/>
      <c r="B998" s="100"/>
      <c r="C998" s="18" t="s">
        <v>9</v>
      </c>
      <c r="D998" s="18">
        <v>0</v>
      </c>
      <c r="E998" s="18">
        <v>0</v>
      </c>
      <c r="F998" s="28">
        <v>0</v>
      </c>
      <c r="G998" s="28">
        <v>0</v>
      </c>
      <c r="H998" s="28">
        <v>0</v>
      </c>
      <c r="I998" s="49" t="e">
        <f t="shared" si="96"/>
        <v>#DIV/0!</v>
      </c>
      <c r="J998" s="28" t="e">
        <f t="shared" si="97"/>
        <v>#DIV/0!</v>
      </c>
      <c r="K998" s="50" t="e">
        <f t="shared" si="95"/>
        <v>#DIV/0!</v>
      </c>
    </row>
    <row r="999" spans="1:11" ht="48" customHeight="1">
      <c r="A999" s="99"/>
      <c r="B999" s="98" t="s">
        <v>256</v>
      </c>
      <c r="C999" s="18" t="s">
        <v>5</v>
      </c>
      <c r="D999" s="18">
        <f>D1000+D1002+D1004+D1005</f>
        <v>7838</v>
      </c>
      <c r="E999" s="18">
        <f>E1000+E1002+E1004+E1005</f>
        <v>0</v>
      </c>
      <c r="F999" s="18">
        <f>F1000+F1002+F1004+F1005</f>
        <v>0</v>
      </c>
      <c r="G999" s="18">
        <f>G1000+G1002+G1004+G1005</f>
        <v>0</v>
      </c>
      <c r="H999" s="18">
        <f>H1000+H1002+H1004+H1005</f>
        <v>0</v>
      </c>
      <c r="I999" s="49">
        <f t="shared" si="96"/>
        <v>0</v>
      </c>
      <c r="J999" s="28" t="e">
        <f t="shared" si="97"/>
        <v>#DIV/0!</v>
      </c>
      <c r="K999" s="50" t="e">
        <f t="shared" si="95"/>
        <v>#DIV/0!</v>
      </c>
    </row>
    <row r="1000" spans="1:11" ht="48" customHeight="1">
      <c r="A1000" s="99"/>
      <c r="B1000" s="99"/>
      <c r="C1000" s="18" t="s">
        <v>6</v>
      </c>
      <c r="D1000" s="18">
        <v>0</v>
      </c>
      <c r="E1000" s="18">
        <v>0</v>
      </c>
      <c r="F1000" s="28">
        <v>0</v>
      </c>
      <c r="G1000" s="28">
        <v>0</v>
      </c>
      <c r="H1000" s="28">
        <v>0</v>
      </c>
      <c r="I1000" s="49" t="e">
        <f t="shared" si="96"/>
        <v>#DIV/0!</v>
      </c>
      <c r="J1000" s="28" t="e">
        <f t="shared" si="97"/>
        <v>#DIV/0!</v>
      </c>
      <c r="K1000" s="50" t="e">
        <f t="shared" si="95"/>
        <v>#DIV/0!</v>
      </c>
    </row>
    <row r="1001" spans="1:11" ht="48" customHeight="1">
      <c r="A1001" s="99"/>
      <c r="B1001" s="99"/>
      <c r="C1001" s="29" t="s">
        <v>189</v>
      </c>
      <c r="D1001" s="18">
        <v>0</v>
      </c>
      <c r="E1001" s="18">
        <v>0</v>
      </c>
      <c r="F1001" s="28">
        <v>0</v>
      </c>
      <c r="G1001" s="28">
        <v>0</v>
      </c>
      <c r="H1001" s="28">
        <v>0</v>
      </c>
      <c r="I1001" s="49" t="e">
        <f t="shared" si="96"/>
        <v>#DIV/0!</v>
      </c>
      <c r="J1001" s="28" t="e">
        <f t="shared" si="97"/>
        <v>#DIV/0!</v>
      </c>
      <c r="K1001" s="50" t="e">
        <f t="shared" si="95"/>
        <v>#DIV/0!</v>
      </c>
    </row>
    <row r="1002" spans="1:11" ht="48" customHeight="1">
      <c r="A1002" s="99"/>
      <c r="B1002" s="99"/>
      <c r="C1002" s="18" t="s">
        <v>7</v>
      </c>
      <c r="D1002" s="18">
        <v>0</v>
      </c>
      <c r="E1002" s="18">
        <v>0</v>
      </c>
      <c r="F1002" s="28">
        <v>0</v>
      </c>
      <c r="G1002" s="28">
        <v>0</v>
      </c>
      <c r="H1002" s="28">
        <v>0</v>
      </c>
      <c r="I1002" s="49" t="e">
        <f t="shared" si="96"/>
        <v>#DIV/0!</v>
      </c>
      <c r="J1002" s="28" t="e">
        <f t="shared" si="97"/>
        <v>#DIV/0!</v>
      </c>
      <c r="K1002" s="50" t="e">
        <f t="shared" si="95"/>
        <v>#DIV/0!</v>
      </c>
    </row>
    <row r="1003" spans="1:11" ht="48" customHeight="1">
      <c r="A1003" s="99"/>
      <c r="B1003" s="99"/>
      <c r="C1003" s="29" t="s">
        <v>190</v>
      </c>
      <c r="D1003" s="18">
        <v>0</v>
      </c>
      <c r="E1003" s="18">
        <v>0</v>
      </c>
      <c r="F1003" s="18">
        <v>0</v>
      </c>
      <c r="G1003" s="18">
        <v>0</v>
      </c>
      <c r="H1003" s="18">
        <v>0</v>
      </c>
      <c r="I1003" s="49" t="e">
        <f t="shared" si="96"/>
        <v>#DIV/0!</v>
      </c>
      <c r="J1003" s="28" t="e">
        <f t="shared" si="97"/>
        <v>#DIV/0!</v>
      </c>
      <c r="K1003" s="50" t="e">
        <f t="shared" si="95"/>
        <v>#DIV/0!</v>
      </c>
    </row>
    <row r="1004" spans="1:11" ht="48" customHeight="1">
      <c r="A1004" s="99"/>
      <c r="B1004" s="99"/>
      <c r="C1004" s="18" t="s">
        <v>8</v>
      </c>
      <c r="D1004" s="18">
        <v>7838</v>
      </c>
      <c r="E1004" s="18">
        <v>0</v>
      </c>
      <c r="F1004" s="28">
        <v>0</v>
      </c>
      <c r="G1004" s="28">
        <v>0</v>
      </c>
      <c r="H1004" s="28">
        <v>0</v>
      </c>
      <c r="I1004" s="49">
        <f t="shared" si="96"/>
        <v>0</v>
      </c>
      <c r="J1004" s="28" t="e">
        <f t="shared" si="97"/>
        <v>#DIV/0!</v>
      </c>
      <c r="K1004" s="50" t="e">
        <f t="shared" si="95"/>
        <v>#DIV/0!</v>
      </c>
    </row>
    <row r="1005" spans="1:11" ht="48" customHeight="1">
      <c r="A1005" s="100"/>
      <c r="B1005" s="100"/>
      <c r="C1005" s="18" t="s">
        <v>9</v>
      </c>
      <c r="D1005" s="18">
        <v>0</v>
      </c>
      <c r="E1005" s="18">
        <v>0</v>
      </c>
      <c r="F1005" s="28">
        <v>0</v>
      </c>
      <c r="G1005" s="28">
        <v>0</v>
      </c>
      <c r="H1005" s="28">
        <v>0</v>
      </c>
      <c r="I1005" s="49" t="e">
        <f t="shared" si="96"/>
        <v>#DIV/0!</v>
      </c>
      <c r="J1005" s="28" t="e">
        <f t="shared" si="97"/>
        <v>#DIV/0!</v>
      </c>
      <c r="K1005" s="50" t="e">
        <f t="shared" si="95"/>
        <v>#DIV/0!</v>
      </c>
    </row>
    <row r="1006" spans="1:11" ht="48" customHeight="1">
      <c r="A1006" s="98" t="s">
        <v>258</v>
      </c>
      <c r="B1006" s="98" t="s">
        <v>255</v>
      </c>
      <c r="C1006" s="18" t="s">
        <v>5</v>
      </c>
      <c r="D1006" s="18">
        <f>D1007+D1009+D1011+D1012</f>
        <v>17500</v>
      </c>
      <c r="E1006" s="18">
        <f>E1007+E1009+E1011+E1012</f>
        <v>0</v>
      </c>
      <c r="F1006" s="18">
        <f>F1007+F1009+F1011+F1012</f>
        <v>0</v>
      </c>
      <c r="G1006" s="18">
        <f>G1007+G1009+G1011+G1012</f>
        <v>0</v>
      </c>
      <c r="H1006" s="18">
        <f>H1007+H1009+H1011+H1012</f>
        <v>0</v>
      </c>
      <c r="I1006" s="49">
        <f t="shared" si="96"/>
        <v>0</v>
      </c>
      <c r="J1006" s="28" t="e">
        <f t="shared" si="97"/>
        <v>#DIV/0!</v>
      </c>
      <c r="K1006" s="50" t="e">
        <f t="shared" si="95"/>
        <v>#DIV/0!</v>
      </c>
    </row>
    <row r="1007" spans="1:11" ht="48" customHeight="1">
      <c r="A1007" s="99"/>
      <c r="B1007" s="99"/>
      <c r="C1007" s="18" t="s">
        <v>6</v>
      </c>
      <c r="D1007" s="18">
        <v>0</v>
      </c>
      <c r="E1007" s="18">
        <v>0</v>
      </c>
      <c r="F1007" s="28">
        <v>0</v>
      </c>
      <c r="G1007" s="28">
        <v>0</v>
      </c>
      <c r="H1007" s="28">
        <v>0</v>
      </c>
      <c r="I1007" s="49" t="e">
        <f t="shared" si="96"/>
        <v>#DIV/0!</v>
      </c>
      <c r="J1007" s="28" t="e">
        <f t="shared" si="97"/>
        <v>#DIV/0!</v>
      </c>
      <c r="K1007" s="50" t="e">
        <f t="shared" si="95"/>
        <v>#DIV/0!</v>
      </c>
    </row>
    <row r="1008" spans="1:11" ht="48" customHeight="1">
      <c r="A1008" s="99"/>
      <c r="B1008" s="99"/>
      <c r="C1008" s="29" t="s">
        <v>189</v>
      </c>
      <c r="D1008" s="18">
        <v>0</v>
      </c>
      <c r="E1008" s="18">
        <v>0</v>
      </c>
      <c r="F1008" s="28">
        <v>0</v>
      </c>
      <c r="G1008" s="28">
        <v>0</v>
      </c>
      <c r="H1008" s="28">
        <v>0</v>
      </c>
      <c r="I1008" s="49" t="e">
        <f t="shared" si="96"/>
        <v>#DIV/0!</v>
      </c>
      <c r="J1008" s="28" t="e">
        <f t="shared" si="97"/>
        <v>#DIV/0!</v>
      </c>
      <c r="K1008" s="50" t="e">
        <f t="shared" si="95"/>
        <v>#DIV/0!</v>
      </c>
    </row>
    <row r="1009" spans="1:11" ht="48" customHeight="1">
      <c r="A1009" s="99"/>
      <c r="B1009" s="99"/>
      <c r="C1009" s="18" t="s">
        <v>7</v>
      </c>
      <c r="D1009" s="18">
        <v>17500</v>
      </c>
      <c r="E1009" s="18">
        <v>0</v>
      </c>
      <c r="F1009" s="28">
        <v>0</v>
      </c>
      <c r="G1009" s="28">
        <v>0</v>
      </c>
      <c r="H1009" s="28">
        <v>0</v>
      </c>
      <c r="I1009" s="49">
        <f t="shared" si="96"/>
        <v>0</v>
      </c>
      <c r="J1009" s="28" t="e">
        <f t="shared" si="97"/>
        <v>#DIV/0!</v>
      </c>
      <c r="K1009" s="50" t="e">
        <f t="shared" si="95"/>
        <v>#DIV/0!</v>
      </c>
    </row>
    <row r="1010" spans="1:11" ht="48" customHeight="1">
      <c r="A1010" s="99"/>
      <c r="B1010" s="99"/>
      <c r="C1010" s="29" t="s">
        <v>190</v>
      </c>
      <c r="D1010" s="18">
        <v>0</v>
      </c>
      <c r="E1010" s="18">
        <v>0</v>
      </c>
      <c r="F1010" s="18">
        <v>0</v>
      </c>
      <c r="G1010" s="18">
        <v>0</v>
      </c>
      <c r="H1010" s="18">
        <v>0</v>
      </c>
      <c r="I1010" s="49" t="e">
        <f t="shared" si="96"/>
        <v>#DIV/0!</v>
      </c>
      <c r="J1010" s="28" t="e">
        <f t="shared" si="97"/>
        <v>#DIV/0!</v>
      </c>
      <c r="K1010" s="50" t="e">
        <f t="shared" si="95"/>
        <v>#DIV/0!</v>
      </c>
    </row>
    <row r="1011" spans="1:11" ht="48" customHeight="1">
      <c r="A1011" s="99"/>
      <c r="B1011" s="99"/>
      <c r="C1011" s="18" t="s">
        <v>8</v>
      </c>
      <c r="D1011" s="18">
        <v>0</v>
      </c>
      <c r="E1011" s="18">
        <v>0</v>
      </c>
      <c r="F1011" s="28">
        <v>0</v>
      </c>
      <c r="G1011" s="28">
        <v>0</v>
      </c>
      <c r="H1011" s="28">
        <v>0</v>
      </c>
      <c r="I1011" s="49" t="e">
        <f t="shared" si="96"/>
        <v>#DIV/0!</v>
      </c>
      <c r="J1011" s="28" t="e">
        <f t="shared" si="97"/>
        <v>#DIV/0!</v>
      </c>
      <c r="K1011" s="50" t="e">
        <f t="shared" si="95"/>
        <v>#DIV/0!</v>
      </c>
    </row>
    <row r="1012" spans="1:11" ht="48" customHeight="1">
      <c r="A1012" s="99"/>
      <c r="B1012" s="100"/>
      <c r="C1012" s="18" t="s">
        <v>9</v>
      </c>
      <c r="D1012" s="18">
        <v>0</v>
      </c>
      <c r="E1012" s="18">
        <v>0</v>
      </c>
      <c r="F1012" s="28">
        <v>0</v>
      </c>
      <c r="G1012" s="28">
        <v>0</v>
      </c>
      <c r="H1012" s="28">
        <v>0</v>
      </c>
      <c r="I1012" s="49" t="e">
        <f t="shared" si="96"/>
        <v>#DIV/0!</v>
      </c>
      <c r="J1012" s="28" t="e">
        <f t="shared" si="97"/>
        <v>#DIV/0!</v>
      </c>
      <c r="K1012" s="50" t="e">
        <f t="shared" si="95"/>
        <v>#DIV/0!</v>
      </c>
    </row>
    <row r="1013" spans="1:11" ht="48" customHeight="1">
      <c r="A1013" s="99"/>
      <c r="B1013" s="98" t="s">
        <v>259</v>
      </c>
      <c r="C1013" s="18" t="s">
        <v>5</v>
      </c>
      <c r="D1013" s="18">
        <f>D1014+D1016+D1018+D1019</f>
        <v>7500</v>
      </c>
      <c r="E1013" s="18">
        <f>E1014+E1016+E1018+E1019</f>
        <v>0</v>
      </c>
      <c r="F1013" s="18">
        <f>F1014+F1016+F1018+F1019</f>
        <v>0</v>
      </c>
      <c r="G1013" s="18">
        <f>G1014+G1016+G1018+G1019</f>
        <v>0</v>
      </c>
      <c r="H1013" s="18">
        <f>H1014+H1016+H1018+H1019</f>
        <v>0</v>
      </c>
      <c r="I1013" s="49">
        <f t="shared" si="96"/>
        <v>0</v>
      </c>
      <c r="J1013" s="28" t="e">
        <f t="shared" si="97"/>
        <v>#DIV/0!</v>
      </c>
      <c r="K1013" s="50" t="e">
        <f t="shared" si="95"/>
        <v>#DIV/0!</v>
      </c>
    </row>
    <row r="1014" spans="1:11" ht="48" customHeight="1">
      <c r="A1014" s="99"/>
      <c r="B1014" s="99"/>
      <c r="C1014" s="18" t="s">
        <v>6</v>
      </c>
      <c r="D1014" s="18">
        <v>0</v>
      </c>
      <c r="E1014" s="18">
        <v>0</v>
      </c>
      <c r="F1014" s="18">
        <v>0</v>
      </c>
      <c r="G1014" s="18">
        <v>0</v>
      </c>
      <c r="H1014" s="28">
        <v>0</v>
      </c>
      <c r="I1014" s="49" t="e">
        <f t="shared" si="96"/>
        <v>#DIV/0!</v>
      </c>
      <c r="J1014" s="28" t="e">
        <f t="shared" si="97"/>
        <v>#DIV/0!</v>
      </c>
      <c r="K1014" s="50" t="e">
        <f t="shared" si="95"/>
        <v>#DIV/0!</v>
      </c>
    </row>
    <row r="1015" spans="1:11" ht="48" customHeight="1">
      <c r="A1015" s="99"/>
      <c r="B1015" s="99"/>
      <c r="C1015" s="29" t="s">
        <v>189</v>
      </c>
      <c r="D1015" s="18">
        <v>0</v>
      </c>
      <c r="E1015" s="18">
        <v>0</v>
      </c>
      <c r="F1015" s="28">
        <v>0</v>
      </c>
      <c r="G1015" s="28">
        <v>0</v>
      </c>
      <c r="H1015" s="28">
        <v>0</v>
      </c>
      <c r="I1015" s="49" t="e">
        <f t="shared" si="96"/>
        <v>#DIV/0!</v>
      </c>
      <c r="J1015" s="28" t="e">
        <f t="shared" si="97"/>
        <v>#DIV/0!</v>
      </c>
      <c r="K1015" s="50" t="e">
        <f t="shared" si="95"/>
        <v>#DIV/0!</v>
      </c>
    </row>
    <row r="1016" spans="1:11" ht="48" customHeight="1">
      <c r="A1016" s="99"/>
      <c r="B1016" s="99"/>
      <c r="C1016" s="18" t="s">
        <v>7</v>
      </c>
      <c r="D1016" s="18">
        <v>0</v>
      </c>
      <c r="E1016" s="18">
        <v>0</v>
      </c>
      <c r="F1016" s="18">
        <v>0</v>
      </c>
      <c r="G1016" s="18">
        <v>0</v>
      </c>
      <c r="H1016" s="28">
        <v>0</v>
      </c>
      <c r="I1016" s="49" t="e">
        <f t="shared" si="96"/>
        <v>#DIV/0!</v>
      </c>
      <c r="J1016" s="28" t="e">
        <f t="shared" si="97"/>
        <v>#DIV/0!</v>
      </c>
      <c r="K1016" s="50" t="e">
        <f t="shared" si="95"/>
        <v>#DIV/0!</v>
      </c>
    </row>
    <row r="1017" spans="1:11" ht="48" customHeight="1">
      <c r="A1017" s="99"/>
      <c r="B1017" s="99"/>
      <c r="C1017" s="29" t="s">
        <v>190</v>
      </c>
      <c r="D1017" s="18">
        <v>0</v>
      </c>
      <c r="E1017" s="18">
        <v>0</v>
      </c>
      <c r="F1017" s="18">
        <v>0</v>
      </c>
      <c r="G1017" s="18">
        <v>0</v>
      </c>
      <c r="H1017" s="18">
        <v>0</v>
      </c>
      <c r="I1017" s="49" t="e">
        <f t="shared" si="96"/>
        <v>#DIV/0!</v>
      </c>
      <c r="J1017" s="28" t="e">
        <f t="shared" si="97"/>
        <v>#DIV/0!</v>
      </c>
      <c r="K1017" s="50" t="e">
        <f t="shared" si="95"/>
        <v>#DIV/0!</v>
      </c>
    </row>
    <row r="1018" spans="1:11" ht="48" customHeight="1">
      <c r="A1018" s="99"/>
      <c r="B1018" s="99"/>
      <c r="C1018" s="18" t="s">
        <v>8</v>
      </c>
      <c r="D1018" s="18">
        <v>7500</v>
      </c>
      <c r="E1018" s="18">
        <v>0</v>
      </c>
      <c r="F1018" s="28">
        <v>0</v>
      </c>
      <c r="G1018" s="28">
        <v>0</v>
      </c>
      <c r="H1018" s="28">
        <v>0</v>
      </c>
      <c r="I1018" s="49">
        <f t="shared" si="96"/>
        <v>0</v>
      </c>
      <c r="J1018" s="28" t="e">
        <f t="shared" si="97"/>
        <v>#DIV/0!</v>
      </c>
      <c r="K1018" s="50" t="e">
        <f t="shared" si="95"/>
        <v>#DIV/0!</v>
      </c>
    </row>
    <row r="1019" spans="1:11" ht="48" customHeight="1">
      <c r="A1019" s="100"/>
      <c r="B1019" s="100"/>
      <c r="C1019" s="18" t="s">
        <v>9</v>
      </c>
      <c r="D1019" s="18">
        <v>0</v>
      </c>
      <c r="E1019" s="18">
        <v>0</v>
      </c>
      <c r="F1019" s="28">
        <v>0</v>
      </c>
      <c r="G1019" s="28">
        <v>0</v>
      </c>
      <c r="H1019" s="28">
        <v>0</v>
      </c>
      <c r="I1019" s="49" t="e">
        <f t="shared" si="96"/>
        <v>#DIV/0!</v>
      </c>
      <c r="J1019" s="28" t="e">
        <f t="shared" si="97"/>
        <v>#DIV/0!</v>
      </c>
      <c r="K1019" s="50" t="e">
        <f t="shared" si="95"/>
        <v>#DIV/0!</v>
      </c>
    </row>
    <row r="1020" spans="1:11" ht="48" customHeight="1">
      <c r="A1020" s="98" t="s">
        <v>260</v>
      </c>
      <c r="B1020" s="98" t="s">
        <v>261</v>
      </c>
      <c r="C1020" s="18" t="s">
        <v>5</v>
      </c>
      <c r="D1020" s="18">
        <f>D1021+D1023+D1025+D1026</f>
        <v>0</v>
      </c>
      <c r="E1020" s="18">
        <f>E1021+E1023+E1025+E1026</f>
        <v>0</v>
      </c>
      <c r="F1020" s="18">
        <f>F1021+F1023+F1025+F1026</f>
        <v>0</v>
      </c>
      <c r="G1020" s="18">
        <f>G1021+G1023+G1025+G1026</f>
        <v>0</v>
      </c>
      <c r="H1020" s="18">
        <f>H1021+H1023+H1025+H1026</f>
        <v>0</v>
      </c>
      <c r="I1020" s="49" t="e">
        <f t="shared" si="96"/>
        <v>#DIV/0!</v>
      </c>
      <c r="J1020" s="28" t="e">
        <f t="shared" si="97"/>
        <v>#DIV/0!</v>
      </c>
      <c r="K1020" s="50" t="e">
        <f t="shared" si="95"/>
        <v>#DIV/0!</v>
      </c>
    </row>
    <row r="1021" spans="1:11" ht="48" customHeight="1">
      <c r="A1021" s="99"/>
      <c r="B1021" s="99"/>
      <c r="C1021" s="18" t="s">
        <v>6</v>
      </c>
      <c r="D1021" s="18">
        <v>0</v>
      </c>
      <c r="E1021" s="18">
        <v>0</v>
      </c>
      <c r="F1021" s="28">
        <v>0</v>
      </c>
      <c r="G1021" s="28">
        <v>0</v>
      </c>
      <c r="H1021" s="28">
        <v>0</v>
      </c>
      <c r="I1021" s="49" t="e">
        <f t="shared" si="96"/>
        <v>#DIV/0!</v>
      </c>
      <c r="J1021" s="28" t="e">
        <f t="shared" si="97"/>
        <v>#DIV/0!</v>
      </c>
      <c r="K1021" s="50" t="e">
        <f t="shared" si="95"/>
        <v>#DIV/0!</v>
      </c>
    </row>
    <row r="1022" spans="1:11" ht="48" customHeight="1">
      <c r="A1022" s="99"/>
      <c r="B1022" s="99"/>
      <c r="C1022" s="29" t="s">
        <v>189</v>
      </c>
      <c r="D1022" s="18">
        <v>0</v>
      </c>
      <c r="E1022" s="18">
        <v>0</v>
      </c>
      <c r="F1022" s="28">
        <v>0</v>
      </c>
      <c r="G1022" s="28">
        <v>0</v>
      </c>
      <c r="H1022" s="28">
        <v>0</v>
      </c>
      <c r="I1022" s="49" t="e">
        <f t="shared" si="96"/>
        <v>#DIV/0!</v>
      </c>
      <c r="J1022" s="28" t="e">
        <f t="shared" si="97"/>
        <v>#DIV/0!</v>
      </c>
      <c r="K1022" s="50" t="e">
        <f t="shared" si="95"/>
        <v>#DIV/0!</v>
      </c>
    </row>
    <row r="1023" spans="1:11" ht="48" customHeight="1">
      <c r="A1023" s="99"/>
      <c r="B1023" s="99"/>
      <c r="C1023" s="18" t="s">
        <v>7</v>
      </c>
      <c r="D1023" s="18">
        <v>0</v>
      </c>
      <c r="E1023" s="18">
        <v>0</v>
      </c>
      <c r="F1023" s="28">
        <v>0</v>
      </c>
      <c r="G1023" s="28">
        <v>0</v>
      </c>
      <c r="H1023" s="28">
        <v>0</v>
      </c>
      <c r="I1023" s="49" t="e">
        <f t="shared" si="96"/>
        <v>#DIV/0!</v>
      </c>
      <c r="J1023" s="28" t="e">
        <f t="shared" si="97"/>
        <v>#DIV/0!</v>
      </c>
      <c r="K1023" s="50" t="e">
        <f t="shared" si="95"/>
        <v>#DIV/0!</v>
      </c>
    </row>
    <row r="1024" spans="1:11" ht="48" customHeight="1">
      <c r="A1024" s="99"/>
      <c r="B1024" s="99"/>
      <c r="C1024" s="29" t="s">
        <v>190</v>
      </c>
      <c r="D1024" s="18">
        <v>0</v>
      </c>
      <c r="E1024" s="18">
        <v>0</v>
      </c>
      <c r="F1024" s="18">
        <v>0</v>
      </c>
      <c r="G1024" s="18">
        <v>0</v>
      </c>
      <c r="H1024" s="18">
        <v>0</v>
      </c>
      <c r="I1024" s="49" t="e">
        <f t="shared" si="96"/>
        <v>#DIV/0!</v>
      </c>
      <c r="J1024" s="28" t="e">
        <f t="shared" si="97"/>
        <v>#DIV/0!</v>
      </c>
      <c r="K1024" s="50" t="e">
        <f t="shared" si="95"/>
        <v>#DIV/0!</v>
      </c>
    </row>
    <row r="1025" spans="1:11" ht="48" customHeight="1">
      <c r="A1025" s="99"/>
      <c r="B1025" s="99"/>
      <c r="C1025" s="18" t="s">
        <v>8</v>
      </c>
      <c r="D1025" s="18">
        <v>0</v>
      </c>
      <c r="E1025" s="18">
        <v>0</v>
      </c>
      <c r="F1025" s="28">
        <v>0</v>
      </c>
      <c r="G1025" s="28">
        <v>0</v>
      </c>
      <c r="H1025" s="28">
        <v>0</v>
      </c>
      <c r="I1025" s="49" t="e">
        <f aca="true" t="shared" si="98" ref="I1025:I1088">H1025/D1025*100</f>
        <v>#DIV/0!</v>
      </c>
      <c r="J1025" s="28" t="e">
        <f t="shared" si="97"/>
        <v>#DIV/0!</v>
      </c>
      <c r="K1025" s="50" t="e">
        <f t="shared" si="95"/>
        <v>#DIV/0!</v>
      </c>
    </row>
    <row r="1026" spans="1:11" ht="48" customHeight="1">
      <c r="A1026" s="99"/>
      <c r="B1026" s="100"/>
      <c r="C1026" s="18" t="s">
        <v>9</v>
      </c>
      <c r="D1026" s="18">
        <v>0</v>
      </c>
      <c r="E1026" s="18">
        <v>0</v>
      </c>
      <c r="F1026" s="28">
        <v>0</v>
      </c>
      <c r="G1026" s="28">
        <v>0</v>
      </c>
      <c r="H1026" s="28">
        <v>0</v>
      </c>
      <c r="I1026" s="49" t="e">
        <f t="shared" si="98"/>
        <v>#DIV/0!</v>
      </c>
      <c r="J1026" s="28" t="e">
        <f t="shared" si="97"/>
        <v>#DIV/0!</v>
      </c>
      <c r="K1026" s="50" t="e">
        <f t="shared" si="95"/>
        <v>#DIV/0!</v>
      </c>
    </row>
    <row r="1027" spans="1:11" ht="57.75" customHeight="1">
      <c r="A1027" s="99"/>
      <c r="B1027" s="98" t="s">
        <v>233</v>
      </c>
      <c r="C1027" s="18" t="s">
        <v>5</v>
      </c>
      <c r="D1027" s="18">
        <f>D1028+D1030+D1032+D1033</f>
        <v>0</v>
      </c>
      <c r="E1027" s="18">
        <f>E1028+E1030+E1032+E1033</f>
        <v>0</v>
      </c>
      <c r="F1027" s="18">
        <f>F1028+F1030+F1032+F1033</f>
        <v>0</v>
      </c>
      <c r="G1027" s="18">
        <f>G1028+G1030+G1032+G1033</f>
        <v>0</v>
      </c>
      <c r="H1027" s="18">
        <f>H1028+H1030+H1032+H1033</f>
        <v>0</v>
      </c>
      <c r="I1027" s="49" t="e">
        <f t="shared" si="98"/>
        <v>#DIV/0!</v>
      </c>
      <c r="J1027" s="28" t="e">
        <f t="shared" si="97"/>
        <v>#DIV/0!</v>
      </c>
      <c r="K1027" s="50" t="e">
        <f t="shared" si="95"/>
        <v>#DIV/0!</v>
      </c>
    </row>
    <row r="1028" spans="1:11" ht="48" customHeight="1">
      <c r="A1028" s="99"/>
      <c r="B1028" s="99"/>
      <c r="C1028" s="18" t="s">
        <v>6</v>
      </c>
      <c r="D1028" s="18">
        <v>0</v>
      </c>
      <c r="E1028" s="18">
        <v>0</v>
      </c>
      <c r="F1028" s="28">
        <v>0</v>
      </c>
      <c r="G1028" s="28">
        <v>0</v>
      </c>
      <c r="H1028" s="28">
        <v>0</v>
      </c>
      <c r="I1028" s="49" t="e">
        <f t="shared" si="98"/>
        <v>#DIV/0!</v>
      </c>
      <c r="J1028" s="28" t="e">
        <f t="shared" si="97"/>
        <v>#DIV/0!</v>
      </c>
      <c r="K1028" s="50" t="e">
        <f t="shared" si="95"/>
        <v>#DIV/0!</v>
      </c>
    </row>
    <row r="1029" spans="1:11" ht="48" customHeight="1">
      <c r="A1029" s="99"/>
      <c r="B1029" s="99"/>
      <c r="C1029" s="29" t="s">
        <v>189</v>
      </c>
      <c r="D1029" s="18">
        <v>0</v>
      </c>
      <c r="E1029" s="18">
        <v>0</v>
      </c>
      <c r="F1029" s="28">
        <v>0</v>
      </c>
      <c r="G1029" s="28">
        <v>0</v>
      </c>
      <c r="H1029" s="28">
        <v>0</v>
      </c>
      <c r="I1029" s="49" t="e">
        <f t="shared" si="98"/>
        <v>#DIV/0!</v>
      </c>
      <c r="J1029" s="28" t="e">
        <f t="shared" si="97"/>
        <v>#DIV/0!</v>
      </c>
      <c r="K1029" s="50" t="e">
        <f t="shared" si="95"/>
        <v>#DIV/0!</v>
      </c>
    </row>
    <row r="1030" spans="1:11" ht="48" customHeight="1">
      <c r="A1030" s="99"/>
      <c r="B1030" s="99"/>
      <c r="C1030" s="18" t="s">
        <v>7</v>
      </c>
      <c r="D1030" s="18">
        <v>0</v>
      </c>
      <c r="E1030" s="18">
        <v>0</v>
      </c>
      <c r="F1030" s="28">
        <v>0</v>
      </c>
      <c r="G1030" s="28">
        <v>0</v>
      </c>
      <c r="H1030" s="28">
        <v>0</v>
      </c>
      <c r="I1030" s="49" t="e">
        <f t="shared" si="98"/>
        <v>#DIV/0!</v>
      </c>
      <c r="J1030" s="28" t="e">
        <f t="shared" si="97"/>
        <v>#DIV/0!</v>
      </c>
      <c r="K1030" s="50" t="e">
        <f t="shared" si="95"/>
        <v>#DIV/0!</v>
      </c>
    </row>
    <row r="1031" spans="1:11" ht="48" customHeight="1">
      <c r="A1031" s="99"/>
      <c r="B1031" s="99"/>
      <c r="C1031" s="29" t="s">
        <v>190</v>
      </c>
      <c r="D1031" s="18">
        <v>0</v>
      </c>
      <c r="E1031" s="18">
        <v>0</v>
      </c>
      <c r="F1031" s="18">
        <v>0</v>
      </c>
      <c r="G1031" s="18">
        <v>0</v>
      </c>
      <c r="H1031" s="18">
        <v>0</v>
      </c>
      <c r="I1031" s="49" t="e">
        <f t="shared" si="98"/>
        <v>#DIV/0!</v>
      </c>
      <c r="J1031" s="28" t="e">
        <f t="shared" si="97"/>
        <v>#DIV/0!</v>
      </c>
      <c r="K1031" s="50" t="e">
        <f t="shared" si="95"/>
        <v>#DIV/0!</v>
      </c>
    </row>
    <row r="1032" spans="1:11" ht="48" customHeight="1">
      <c r="A1032" s="99"/>
      <c r="B1032" s="99"/>
      <c r="C1032" s="18" t="s">
        <v>8</v>
      </c>
      <c r="D1032" s="18">
        <v>0</v>
      </c>
      <c r="E1032" s="18">
        <v>0</v>
      </c>
      <c r="F1032" s="28">
        <v>0</v>
      </c>
      <c r="G1032" s="28">
        <v>0</v>
      </c>
      <c r="H1032" s="28">
        <v>0</v>
      </c>
      <c r="I1032" s="49" t="e">
        <f t="shared" si="98"/>
        <v>#DIV/0!</v>
      </c>
      <c r="J1032" s="28" t="e">
        <f t="shared" si="97"/>
        <v>#DIV/0!</v>
      </c>
      <c r="K1032" s="50" t="e">
        <f t="shared" si="95"/>
        <v>#DIV/0!</v>
      </c>
    </row>
    <row r="1033" spans="1:11" ht="48" customHeight="1">
      <c r="A1033" s="100"/>
      <c r="B1033" s="100"/>
      <c r="C1033" s="18" t="s">
        <v>9</v>
      </c>
      <c r="D1033" s="18">
        <v>0</v>
      </c>
      <c r="E1033" s="18">
        <v>0</v>
      </c>
      <c r="F1033" s="28">
        <v>0</v>
      </c>
      <c r="G1033" s="28">
        <v>0</v>
      </c>
      <c r="H1033" s="28">
        <v>0</v>
      </c>
      <c r="I1033" s="49" t="e">
        <f t="shared" si="98"/>
        <v>#DIV/0!</v>
      </c>
      <c r="J1033" s="28" t="e">
        <f t="shared" si="97"/>
        <v>#DIV/0!</v>
      </c>
      <c r="K1033" s="50" t="e">
        <f t="shared" si="95"/>
        <v>#DIV/0!</v>
      </c>
    </row>
    <row r="1034" spans="1:11" ht="48" customHeight="1">
      <c r="A1034" s="98" t="s">
        <v>262</v>
      </c>
      <c r="B1034" s="98" t="s">
        <v>255</v>
      </c>
      <c r="C1034" s="18" t="s">
        <v>5</v>
      </c>
      <c r="D1034" s="18">
        <f>D1035+D1037+D1039+D1040</f>
        <v>8400</v>
      </c>
      <c r="E1034" s="18">
        <f>E1035+E1037+E1039+E1040</f>
        <v>0</v>
      </c>
      <c r="F1034" s="18">
        <f>F1035+F1037+F1039+F1040</f>
        <v>0</v>
      </c>
      <c r="G1034" s="18">
        <f>G1035+G1037+G1039+G1040</f>
        <v>0</v>
      </c>
      <c r="H1034" s="18">
        <f>H1035+H1037+H1039+H1040</f>
        <v>0</v>
      </c>
      <c r="I1034" s="49">
        <f t="shared" si="98"/>
        <v>0</v>
      </c>
      <c r="J1034" s="28" t="e">
        <f t="shared" si="97"/>
        <v>#DIV/0!</v>
      </c>
      <c r="K1034" s="50" t="e">
        <f t="shared" si="95"/>
        <v>#DIV/0!</v>
      </c>
    </row>
    <row r="1035" spans="1:11" ht="48" customHeight="1">
      <c r="A1035" s="99"/>
      <c r="B1035" s="99"/>
      <c r="C1035" s="18" t="s">
        <v>6</v>
      </c>
      <c r="D1035" s="18">
        <v>0</v>
      </c>
      <c r="E1035" s="18">
        <v>0</v>
      </c>
      <c r="F1035" s="28">
        <v>0</v>
      </c>
      <c r="G1035" s="28">
        <v>0</v>
      </c>
      <c r="H1035" s="28">
        <v>0</v>
      </c>
      <c r="I1035" s="49" t="e">
        <f t="shared" si="98"/>
        <v>#DIV/0!</v>
      </c>
      <c r="J1035" s="28" t="e">
        <f t="shared" si="97"/>
        <v>#DIV/0!</v>
      </c>
      <c r="K1035" s="50" t="e">
        <f t="shared" si="95"/>
        <v>#DIV/0!</v>
      </c>
    </row>
    <row r="1036" spans="1:11" ht="48" customHeight="1">
      <c r="A1036" s="99"/>
      <c r="B1036" s="99"/>
      <c r="C1036" s="29" t="s">
        <v>189</v>
      </c>
      <c r="D1036" s="18">
        <v>0</v>
      </c>
      <c r="E1036" s="18">
        <v>0</v>
      </c>
      <c r="F1036" s="28">
        <v>0</v>
      </c>
      <c r="G1036" s="28">
        <v>0</v>
      </c>
      <c r="H1036" s="28">
        <v>0</v>
      </c>
      <c r="I1036" s="49" t="e">
        <f t="shared" si="98"/>
        <v>#DIV/0!</v>
      </c>
      <c r="J1036" s="28" t="e">
        <f t="shared" si="97"/>
        <v>#DIV/0!</v>
      </c>
      <c r="K1036" s="50" t="e">
        <f t="shared" si="95"/>
        <v>#DIV/0!</v>
      </c>
    </row>
    <row r="1037" spans="1:11" ht="48" customHeight="1">
      <c r="A1037" s="99"/>
      <c r="B1037" s="99"/>
      <c r="C1037" s="18" t="s">
        <v>7</v>
      </c>
      <c r="D1037" s="18">
        <v>8400</v>
      </c>
      <c r="E1037" s="18">
        <v>0</v>
      </c>
      <c r="F1037" s="28">
        <v>0</v>
      </c>
      <c r="G1037" s="28">
        <v>0</v>
      </c>
      <c r="H1037" s="28">
        <v>0</v>
      </c>
      <c r="I1037" s="49">
        <f t="shared" si="98"/>
        <v>0</v>
      </c>
      <c r="J1037" s="28" t="e">
        <f t="shared" si="97"/>
        <v>#DIV/0!</v>
      </c>
      <c r="K1037" s="50" t="e">
        <f t="shared" si="95"/>
        <v>#DIV/0!</v>
      </c>
    </row>
    <row r="1038" spans="1:11" ht="48" customHeight="1">
      <c r="A1038" s="99"/>
      <c r="B1038" s="99"/>
      <c r="C1038" s="29" t="s">
        <v>190</v>
      </c>
      <c r="D1038" s="18">
        <v>0</v>
      </c>
      <c r="E1038" s="18">
        <v>0</v>
      </c>
      <c r="F1038" s="18">
        <v>0</v>
      </c>
      <c r="G1038" s="18">
        <v>0</v>
      </c>
      <c r="H1038" s="18">
        <v>0</v>
      </c>
      <c r="I1038" s="49" t="e">
        <f t="shared" si="98"/>
        <v>#DIV/0!</v>
      </c>
      <c r="J1038" s="28" t="e">
        <f t="shared" si="97"/>
        <v>#DIV/0!</v>
      </c>
      <c r="K1038" s="50" t="e">
        <f t="shared" si="95"/>
        <v>#DIV/0!</v>
      </c>
    </row>
    <row r="1039" spans="1:11" ht="48" customHeight="1">
      <c r="A1039" s="99"/>
      <c r="B1039" s="99"/>
      <c r="C1039" s="18" t="s">
        <v>8</v>
      </c>
      <c r="D1039" s="18">
        <v>0</v>
      </c>
      <c r="E1039" s="18">
        <v>0</v>
      </c>
      <c r="F1039" s="28">
        <v>0</v>
      </c>
      <c r="G1039" s="28">
        <v>0</v>
      </c>
      <c r="H1039" s="28">
        <v>0</v>
      </c>
      <c r="I1039" s="49" t="e">
        <f t="shared" si="98"/>
        <v>#DIV/0!</v>
      </c>
      <c r="J1039" s="28" t="e">
        <f aca="true" t="shared" si="99" ref="J1039:J1102">H1039/E1039*100</f>
        <v>#DIV/0!</v>
      </c>
      <c r="K1039" s="50" t="e">
        <f t="shared" si="95"/>
        <v>#DIV/0!</v>
      </c>
    </row>
    <row r="1040" spans="1:11" ht="48" customHeight="1">
      <c r="A1040" s="99"/>
      <c r="B1040" s="100"/>
      <c r="C1040" s="18" t="s">
        <v>9</v>
      </c>
      <c r="D1040" s="18">
        <v>0</v>
      </c>
      <c r="E1040" s="18">
        <v>0</v>
      </c>
      <c r="F1040" s="28">
        <v>0</v>
      </c>
      <c r="G1040" s="28">
        <v>0</v>
      </c>
      <c r="H1040" s="28">
        <v>0</v>
      </c>
      <c r="I1040" s="49" t="e">
        <f t="shared" si="98"/>
        <v>#DIV/0!</v>
      </c>
      <c r="J1040" s="28" t="e">
        <f t="shared" si="99"/>
        <v>#DIV/0!</v>
      </c>
      <c r="K1040" s="50" t="e">
        <f t="shared" si="95"/>
        <v>#DIV/0!</v>
      </c>
    </row>
    <row r="1041" spans="1:11" ht="48" customHeight="1">
      <c r="A1041" s="99"/>
      <c r="B1041" s="98" t="s">
        <v>233</v>
      </c>
      <c r="C1041" s="18" t="s">
        <v>5</v>
      </c>
      <c r="D1041" s="18">
        <f>D1042+D1044+D1046+D1047</f>
        <v>3600</v>
      </c>
      <c r="E1041" s="18">
        <f>E1042+E1044+E1046+E1047</f>
        <v>0</v>
      </c>
      <c r="F1041" s="18">
        <f>F1042+F1044+F1046+F1047</f>
        <v>0</v>
      </c>
      <c r="G1041" s="18">
        <f>G1042+G1044+G1046+G1047</f>
        <v>0</v>
      </c>
      <c r="H1041" s="18">
        <f>H1042+H1044+H1046+H1047</f>
        <v>0</v>
      </c>
      <c r="I1041" s="49">
        <f t="shared" si="98"/>
        <v>0</v>
      </c>
      <c r="J1041" s="28" t="e">
        <f t="shared" si="99"/>
        <v>#DIV/0!</v>
      </c>
      <c r="K1041" s="50" t="e">
        <f t="shared" si="95"/>
        <v>#DIV/0!</v>
      </c>
    </row>
    <row r="1042" spans="1:11" ht="48" customHeight="1">
      <c r="A1042" s="99"/>
      <c r="B1042" s="99"/>
      <c r="C1042" s="18" t="s">
        <v>6</v>
      </c>
      <c r="D1042" s="18">
        <v>0</v>
      </c>
      <c r="E1042" s="18">
        <v>0</v>
      </c>
      <c r="F1042" s="28">
        <v>0</v>
      </c>
      <c r="G1042" s="28">
        <v>0</v>
      </c>
      <c r="H1042" s="28">
        <v>0</v>
      </c>
      <c r="I1042" s="49" t="e">
        <f t="shared" si="98"/>
        <v>#DIV/0!</v>
      </c>
      <c r="J1042" s="28" t="e">
        <f t="shared" si="99"/>
        <v>#DIV/0!</v>
      </c>
      <c r="K1042" s="50" t="e">
        <f t="shared" si="95"/>
        <v>#DIV/0!</v>
      </c>
    </row>
    <row r="1043" spans="1:11" ht="48" customHeight="1">
      <c r="A1043" s="99"/>
      <c r="B1043" s="99"/>
      <c r="C1043" s="29" t="s">
        <v>189</v>
      </c>
      <c r="D1043" s="18">
        <v>0</v>
      </c>
      <c r="E1043" s="18">
        <v>0</v>
      </c>
      <c r="F1043" s="28">
        <v>0</v>
      </c>
      <c r="G1043" s="28">
        <v>0</v>
      </c>
      <c r="H1043" s="28">
        <v>0</v>
      </c>
      <c r="I1043" s="49" t="e">
        <f t="shared" si="98"/>
        <v>#DIV/0!</v>
      </c>
      <c r="J1043" s="28" t="e">
        <f t="shared" si="99"/>
        <v>#DIV/0!</v>
      </c>
      <c r="K1043" s="50" t="e">
        <f t="shared" si="95"/>
        <v>#DIV/0!</v>
      </c>
    </row>
    <row r="1044" spans="1:11" ht="48" customHeight="1">
      <c r="A1044" s="99"/>
      <c r="B1044" s="99"/>
      <c r="C1044" s="18" t="s">
        <v>7</v>
      </c>
      <c r="D1044" s="18">
        <v>0</v>
      </c>
      <c r="E1044" s="18">
        <v>0</v>
      </c>
      <c r="F1044" s="28">
        <v>0</v>
      </c>
      <c r="G1044" s="28">
        <v>0</v>
      </c>
      <c r="H1044" s="28">
        <v>0</v>
      </c>
      <c r="I1044" s="49" t="e">
        <f t="shared" si="98"/>
        <v>#DIV/0!</v>
      </c>
      <c r="J1044" s="28" t="e">
        <f t="shared" si="99"/>
        <v>#DIV/0!</v>
      </c>
      <c r="K1044" s="50" t="e">
        <f t="shared" si="95"/>
        <v>#DIV/0!</v>
      </c>
    </row>
    <row r="1045" spans="1:11" ht="48" customHeight="1">
      <c r="A1045" s="99"/>
      <c r="B1045" s="99"/>
      <c r="C1045" s="29" t="s">
        <v>190</v>
      </c>
      <c r="D1045" s="18">
        <v>0</v>
      </c>
      <c r="E1045" s="18">
        <v>0</v>
      </c>
      <c r="F1045" s="18">
        <v>0</v>
      </c>
      <c r="G1045" s="18">
        <v>0</v>
      </c>
      <c r="H1045" s="18">
        <v>0</v>
      </c>
      <c r="I1045" s="49" t="e">
        <f t="shared" si="98"/>
        <v>#DIV/0!</v>
      </c>
      <c r="J1045" s="28" t="e">
        <f t="shared" si="99"/>
        <v>#DIV/0!</v>
      </c>
      <c r="K1045" s="50" t="e">
        <f t="shared" si="95"/>
        <v>#DIV/0!</v>
      </c>
    </row>
    <row r="1046" spans="1:11" ht="48" customHeight="1">
      <c r="A1046" s="99"/>
      <c r="B1046" s="99"/>
      <c r="C1046" s="18" t="s">
        <v>8</v>
      </c>
      <c r="D1046" s="18">
        <v>3600</v>
      </c>
      <c r="E1046" s="18">
        <v>0</v>
      </c>
      <c r="F1046" s="28">
        <v>0</v>
      </c>
      <c r="G1046" s="28">
        <v>0</v>
      </c>
      <c r="H1046" s="28">
        <v>0</v>
      </c>
      <c r="I1046" s="49">
        <f t="shared" si="98"/>
        <v>0</v>
      </c>
      <c r="J1046" s="28" t="e">
        <f t="shared" si="99"/>
        <v>#DIV/0!</v>
      </c>
      <c r="K1046" s="50" t="e">
        <f aca="true" t="shared" si="100" ref="K1046:K1137">H1046/F1046*100</f>
        <v>#DIV/0!</v>
      </c>
    </row>
    <row r="1047" spans="1:11" ht="48" customHeight="1">
      <c r="A1047" s="100"/>
      <c r="B1047" s="100"/>
      <c r="C1047" s="18" t="s">
        <v>9</v>
      </c>
      <c r="D1047" s="18">
        <v>0</v>
      </c>
      <c r="E1047" s="18">
        <v>0</v>
      </c>
      <c r="F1047" s="28">
        <v>0</v>
      </c>
      <c r="G1047" s="28">
        <v>0</v>
      </c>
      <c r="H1047" s="28">
        <v>0</v>
      </c>
      <c r="I1047" s="49" t="e">
        <f t="shared" si="98"/>
        <v>#DIV/0!</v>
      </c>
      <c r="J1047" s="28" t="e">
        <f t="shared" si="99"/>
        <v>#DIV/0!</v>
      </c>
      <c r="K1047" s="50" t="e">
        <f t="shared" si="100"/>
        <v>#DIV/0!</v>
      </c>
    </row>
    <row r="1048" spans="1:11" ht="48" customHeight="1">
      <c r="A1048" s="98" t="s">
        <v>263</v>
      </c>
      <c r="B1048" s="98" t="s">
        <v>255</v>
      </c>
      <c r="C1048" s="18" t="s">
        <v>5</v>
      </c>
      <c r="D1048" s="18">
        <f>D1049+D1051+D1053+D1054</f>
        <v>0</v>
      </c>
      <c r="E1048" s="18">
        <f>E1049+E1051+E1053+E1054</f>
        <v>0</v>
      </c>
      <c r="F1048" s="18">
        <f>F1049+F1051+F1053+F1054</f>
        <v>0</v>
      </c>
      <c r="G1048" s="18">
        <f>G1049+G1051+G1053+G1054</f>
        <v>0</v>
      </c>
      <c r="H1048" s="18">
        <f>H1049+H1051+H1053+H1054</f>
        <v>0</v>
      </c>
      <c r="I1048" s="49" t="e">
        <f t="shared" si="98"/>
        <v>#DIV/0!</v>
      </c>
      <c r="J1048" s="28" t="e">
        <f t="shared" si="99"/>
        <v>#DIV/0!</v>
      </c>
      <c r="K1048" s="50" t="e">
        <f t="shared" si="100"/>
        <v>#DIV/0!</v>
      </c>
    </row>
    <row r="1049" spans="1:11" ht="48" customHeight="1">
      <c r="A1049" s="99"/>
      <c r="B1049" s="99"/>
      <c r="C1049" s="18" t="s">
        <v>6</v>
      </c>
      <c r="D1049" s="18">
        <v>0</v>
      </c>
      <c r="E1049" s="18">
        <v>0</v>
      </c>
      <c r="F1049" s="28">
        <v>0</v>
      </c>
      <c r="G1049" s="28">
        <v>0</v>
      </c>
      <c r="H1049" s="28">
        <v>0</v>
      </c>
      <c r="I1049" s="49" t="e">
        <f t="shared" si="98"/>
        <v>#DIV/0!</v>
      </c>
      <c r="J1049" s="28" t="e">
        <f t="shared" si="99"/>
        <v>#DIV/0!</v>
      </c>
      <c r="K1049" s="50" t="e">
        <f t="shared" si="100"/>
        <v>#DIV/0!</v>
      </c>
    </row>
    <row r="1050" spans="1:11" ht="48" customHeight="1">
      <c r="A1050" s="99"/>
      <c r="B1050" s="99"/>
      <c r="C1050" s="29" t="s">
        <v>189</v>
      </c>
      <c r="D1050" s="18">
        <v>0</v>
      </c>
      <c r="E1050" s="18">
        <v>0</v>
      </c>
      <c r="F1050" s="28">
        <v>0</v>
      </c>
      <c r="G1050" s="28">
        <v>0</v>
      </c>
      <c r="H1050" s="28">
        <v>0</v>
      </c>
      <c r="I1050" s="49" t="e">
        <f t="shared" si="98"/>
        <v>#DIV/0!</v>
      </c>
      <c r="J1050" s="28" t="e">
        <f t="shared" si="99"/>
        <v>#DIV/0!</v>
      </c>
      <c r="K1050" s="50" t="e">
        <f t="shared" si="100"/>
        <v>#DIV/0!</v>
      </c>
    </row>
    <row r="1051" spans="1:11" ht="48" customHeight="1">
      <c r="A1051" s="99"/>
      <c r="B1051" s="99"/>
      <c r="C1051" s="18" t="s">
        <v>7</v>
      </c>
      <c r="D1051" s="18">
        <v>0</v>
      </c>
      <c r="E1051" s="18">
        <v>0</v>
      </c>
      <c r="F1051" s="28">
        <v>0</v>
      </c>
      <c r="G1051" s="28">
        <v>0</v>
      </c>
      <c r="H1051" s="28">
        <v>0</v>
      </c>
      <c r="I1051" s="49" t="e">
        <f t="shared" si="98"/>
        <v>#DIV/0!</v>
      </c>
      <c r="J1051" s="28" t="e">
        <f t="shared" si="99"/>
        <v>#DIV/0!</v>
      </c>
      <c r="K1051" s="50" t="e">
        <f t="shared" si="100"/>
        <v>#DIV/0!</v>
      </c>
    </row>
    <row r="1052" spans="1:11" ht="48" customHeight="1">
      <c r="A1052" s="99"/>
      <c r="B1052" s="99"/>
      <c r="C1052" s="29" t="s">
        <v>190</v>
      </c>
      <c r="D1052" s="18">
        <v>0</v>
      </c>
      <c r="E1052" s="18">
        <v>0</v>
      </c>
      <c r="F1052" s="18">
        <v>0</v>
      </c>
      <c r="G1052" s="18">
        <v>0</v>
      </c>
      <c r="H1052" s="18">
        <v>0</v>
      </c>
      <c r="I1052" s="49" t="e">
        <f t="shared" si="98"/>
        <v>#DIV/0!</v>
      </c>
      <c r="J1052" s="28" t="e">
        <f t="shared" si="99"/>
        <v>#DIV/0!</v>
      </c>
      <c r="K1052" s="50" t="e">
        <f t="shared" si="100"/>
        <v>#DIV/0!</v>
      </c>
    </row>
    <row r="1053" spans="1:11" ht="48" customHeight="1">
      <c r="A1053" s="99"/>
      <c r="B1053" s="99"/>
      <c r="C1053" s="18" t="s">
        <v>8</v>
      </c>
      <c r="D1053" s="18">
        <v>0</v>
      </c>
      <c r="E1053" s="18">
        <v>0</v>
      </c>
      <c r="F1053" s="28">
        <v>0</v>
      </c>
      <c r="G1053" s="28">
        <v>0</v>
      </c>
      <c r="H1053" s="28">
        <v>0</v>
      </c>
      <c r="I1053" s="49" t="e">
        <f t="shared" si="98"/>
        <v>#DIV/0!</v>
      </c>
      <c r="J1053" s="28" t="e">
        <f t="shared" si="99"/>
        <v>#DIV/0!</v>
      </c>
      <c r="K1053" s="50" t="e">
        <f t="shared" si="100"/>
        <v>#DIV/0!</v>
      </c>
    </row>
    <row r="1054" spans="1:11" ht="48" customHeight="1">
      <c r="A1054" s="99"/>
      <c r="B1054" s="100"/>
      <c r="C1054" s="18" t="s">
        <v>9</v>
      </c>
      <c r="D1054" s="18">
        <v>0</v>
      </c>
      <c r="E1054" s="18">
        <v>0</v>
      </c>
      <c r="F1054" s="28">
        <v>0</v>
      </c>
      <c r="G1054" s="28">
        <v>0</v>
      </c>
      <c r="H1054" s="28">
        <v>0</v>
      </c>
      <c r="I1054" s="49" t="e">
        <f t="shared" si="98"/>
        <v>#DIV/0!</v>
      </c>
      <c r="J1054" s="28" t="e">
        <f t="shared" si="99"/>
        <v>#DIV/0!</v>
      </c>
      <c r="K1054" s="50" t="e">
        <f t="shared" si="100"/>
        <v>#DIV/0!</v>
      </c>
    </row>
    <row r="1055" spans="1:11" ht="48" customHeight="1">
      <c r="A1055" s="99"/>
      <c r="B1055" s="98" t="s">
        <v>233</v>
      </c>
      <c r="C1055" s="18" t="s">
        <v>5</v>
      </c>
      <c r="D1055" s="18">
        <f>D1056+D1058+D1060+D1061</f>
        <v>0</v>
      </c>
      <c r="E1055" s="18">
        <f>E1056+E1058+E1060+E1061</f>
        <v>0</v>
      </c>
      <c r="F1055" s="18">
        <f>F1056+F1058+F1060+F1061</f>
        <v>0</v>
      </c>
      <c r="G1055" s="18">
        <f>G1056+G1058+G1060+G1061</f>
        <v>0</v>
      </c>
      <c r="H1055" s="18">
        <f>H1056+H1058+H1060+H1061</f>
        <v>0</v>
      </c>
      <c r="I1055" s="49" t="e">
        <f t="shared" si="98"/>
        <v>#DIV/0!</v>
      </c>
      <c r="J1055" s="28" t="e">
        <f t="shared" si="99"/>
        <v>#DIV/0!</v>
      </c>
      <c r="K1055" s="50" t="e">
        <f t="shared" si="100"/>
        <v>#DIV/0!</v>
      </c>
    </row>
    <row r="1056" spans="1:11" ht="48" customHeight="1">
      <c r="A1056" s="99"/>
      <c r="B1056" s="99"/>
      <c r="C1056" s="18" t="s">
        <v>6</v>
      </c>
      <c r="D1056" s="18">
        <v>0</v>
      </c>
      <c r="E1056" s="18">
        <v>0</v>
      </c>
      <c r="F1056" s="28">
        <v>0</v>
      </c>
      <c r="G1056" s="28">
        <v>0</v>
      </c>
      <c r="H1056" s="28">
        <v>0</v>
      </c>
      <c r="I1056" s="49" t="e">
        <f t="shared" si="98"/>
        <v>#DIV/0!</v>
      </c>
      <c r="J1056" s="28" t="e">
        <f t="shared" si="99"/>
        <v>#DIV/0!</v>
      </c>
      <c r="K1056" s="50" t="e">
        <f t="shared" si="100"/>
        <v>#DIV/0!</v>
      </c>
    </row>
    <row r="1057" spans="1:11" ht="48" customHeight="1">
      <c r="A1057" s="99"/>
      <c r="B1057" s="99"/>
      <c r="C1057" s="29" t="s">
        <v>189</v>
      </c>
      <c r="D1057" s="18">
        <v>0</v>
      </c>
      <c r="E1057" s="18">
        <v>0</v>
      </c>
      <c r="F1057" s="28">
        <v>0</v>
      </c>
      <c r="G1057" s="28">
        <v>0</v>
      </c>
      <c r="H1057" s="28">
        <v>0</v>
      </c>
      <c r="I1057" s="49" t="e">
        <f t="shared" si="98"/>
        <v>#DIV/0!</v>
      </c>
      <c r="J1057" s="28" t="e">
        <f t="shared" si="99"/>
        <v>#DIV/0!</v>
      </c>
      <c r="K1057" s="50" t="e">
        <f t="shared" si="100"/>
        <v>#DIV/0!</v>
      </c>
    </row>
    <row r="1058" spans="1:11" ht="48" customHeight="1">
      <c r="A1058" s="99"/>
      <c r="B1058" s="99"/>
      <c r="C1058" s="18" t="s">
        <v>7</v>
      </c>
      <c r="D1058" s="18">
        <v>0</v>
      </c>
      <c r="E1058" s="18">
        <v>0</v>
      </c>
      <c r="F1058" s="28">
        <v>0</v>
      </c>
      <c r="G1058" s="28">
        <v>0</v>
      </c>
      <c r="H1058" s="28">
        <v>0</v>
      </c>
      <c r="I1058" s="49" t="e">
        <f t="shared" si="98"/>
        <v>#DIV/0!</v>
      </c>
      <c r="J1058" s="28" t="e">
        <f t="shared" si="99"/>
        <v>#DIV/0!</v>
      </c>
      <c r="K1058" s="50" t="e">
        <f t="shared" si="100"/>
        <v>#DIV/0!</v>
      </c>
    </row>
    <row r="1059" spans="1:11" ht="48" customHeight="1">
      <c r="A1059" s="99"/>
      <c r="B1059" s="99"/>
      <c r="C1059" s="29" t="s">
        <v>190</v>
      </c>
      <c r="D1059" s="18">
        <v>0</v>
      </c>
      <c r="E1059" s="18">
        <v>0</v>
      </c>
      <c r="F1059" s="18">
        <v>0</v>
      </c>
      <c r="G1059" s="18">
        <v>0</v>
      </c>
      <c r="H1059" s="18">
        <v>0</v>
      </c>
      <c r="I1059" s="49" t="e">
        <f t="shared" si="98"/>
        <v>#DIV/0!</v>
      </c>
      <c r="J1059" s="28" t="e">
        <f t="shared" si="99"/>
        <v>#DIV/0!</v>
      </c>
      <c r="K1059" s="50" t="e">
        <f t="shared" si="100"/>
        <v>#DIV/0!</v>
      </c>
    </row>
    <row r="1060" spans="1:11" ht="48" customHeight="1">
      <c r="A1060" s="99"/>
      <c r="B1060" s="99"/>
      <c r="C1060" s="18" t="s">
        <v>8</v>
      </c>
      <c r="D1060" s="18">
        <v>0</v>
      </c>
      <c r="E1060" s="18">
        <v>0</v>
      </c>
      <c r="F1060" s="28">
        <v>0</v>
      </c>
      <c r="G1060" s="28">
        <v>0</v>
      </c>
      <c r="H1060" s="28">
        <v>0</v>
      </c>
      <c r="I1060" s="49" t="e">
        <f t="shared" si="98"/>
        <v>#DIV/0!</v>
      </c>
      <c r="J1060" s="28" t="e">
        <f t="shared" si="99"/>
        <v>#DIV/0!</v>
      </c>
      <c r="K1060" s="50" t="e">
        <f t="shared" si="100"/>
        <v>#DIV/0!</v>
      </c>
    </row>
    <row r="1061" spans="1:11" ht="48" customHeight="1">
      <c r="A1061" s="100"/>
      <c r="B1061" s="100"/>
      <c r="C1061" s="18" t="s">
        <v>9</v>
      </c>
      <c r="D1061" s="18">
        <v>0</v>
      </c>
      <c r="E1061" s="18">
        <v>0</v>
      </c>
      <c r="F1061" s="28">
        <v>0</v>
      </c>
      <c r="G1061" s="28">
        <v>0</v>
      </c>
      <c r="H1061" s="28">
        <v>0</v>
      </c>
      <c r="I1061" s="49" t="e">
        <f t="shared" si="98"/>
        <v>#DIV/0!</v>
      </c>
      <c r="J1061" s="28" t="e">
        <f t="shared" si="99"/>
        <v>#DIV/0!</v>
      </c>
      <c r="K1061" s="50" t="e">
        <f t="shared" si="100"/>
        <v>#DIV/0!</v>
      </c>
    </row>
    <row r="1062" spans="1:11" ht="48" customHeight="1">
      <c r="A1062" s="98" t="s">
        <v>264</v>
      </c>
      <c r="B1062" s="98" t="s">
        <v>255</v>
      </c>
      <c r="C1062" s="18" t="s">
        <v>5</v>
      </c>
      <c r="D1062" s="18">
        <f>D1063+D1065+D1067+D1068</f>
        <v>0</v>
      </c>
      <c r="E1062" s="18">
        <f>E1063+E1065+E1067+E1068</f>
        <v>0</v>
      </c>
      <c r="F1062" s="18">
        <f>F1063+F1065+F1067+F1068</f>
        <v>0</v>
      </c>
      <c r="G1062" s="18">
        <f>G1063+G1065+G1067+G1068</f>
        <v>0</v>
      </c>
      <c r="H1062" s="18">
        <f>H1063+H1065+H1067+H1068</f>
        <v>0</v>
      </c>
      <c r="I1062" s="49" t="e">
        <f t="shared" si="98"/>
        <v>#DIV/0!</v>
      </c>
      <c r="J1062" s="28" t="e">
        <f t="shared" si="99"/>
        <v>#DIV/0!</v>
      </c>
      <c r="K1062" s="50" t="e">
        <f t="shared" si="100"/>
        <v>#DIV/0!</v>
      </c>
    </row>
    <row r="1063" spans="1:11" ht="48" customHeight="1">
      <c r="A1063" s="99"/>
      <c r="B1063" s="99"/>
      <c r="C1063" s="18" t="s">
        <v>6</v>
      </c>
      <c r="D1063" s="18">
        <v>0</v>
      </c>
      <c r="E1063" s="18">
        <v>0</v>
      </c>
      <c r="F1063" s="28">
        <v>0</v>
      </c>
      <c r="G1063" s="28">
        <v>0</v>
      </c>
      <c r="H1063" s="28">
        <v>0</v>
      </c>
      <c r="I1063" s="49" t="e">
        <f t="shared" si="98"/>
        <v>#DIV/0!</v>
      </c>
      <c r="J1063" s="28" t="e">
        <f t="shared" si="99"/>
        <v>#DIV/0!</v>
      </c>
      <c r="K1063" s="50" t="e">
        <f t="shared" si="100"/>
        <v>#DIV/0!</v>
      </c>
    </row>
    <row r="1064" spans="1:11" ht="48" customHeight="1">
      <c r="A1064" s="99"/>
      <c r="B1064" s="99"/>
      <c r="C1064" s="29" t="s">
        <v>189</v>
      </c>
      <c r="D1064" s="18">
        <v>0</v>
      </c>
      <c r="E1064" s="18">
        <v>0</v>
      </c>
      <c r="F1064" s="28">
        <v>0</v>
      </c>
      <c r="G1064" s="28">
        <v>0</v>
      </c>
      <c r="H1064" s="28">
        <v>0</v>
      </c>
      <c r="I1064" s="49" t="e">
        <f t="shared" si="98"/>
        <v>#DIV/0!</v>
      </c>
      <c r="J1064" s="28" t="e">
        <f t="shared" si="99"/>
        <v>#DIV/0!</v>
      </c>
      <c r="K1064" s="50" t="e">
        <f t="shared" si="100"/>
        <v>#DIV/0!</v>
      </c>
    </row>
    <row r="1065" spans="1:11" ht="48" customHeight="1">
      <c r="A1065" s="99"/>
      <c r="B1065" s="99"/>
      <c r="C1065" s="18" t="s">
        <v>7</v>
      </c>
      <c r="D1065" s="18">
        <v>0</v>
      </c>
      <c r="E1065" s="18">
        <v>0</v>
      </c>
      <c r="F1065" s="28">
        <v>0</v>
      </c>
      <c r="G1065" s="28">
        <v>0</v>
      </c>
      <c r="H1065" s="28">
        <v>0</v>
      </c>
      <c r="I1065" s="49" t="e">
        <f t="shared" si="98"/>
        <v>#DIV/0!</v>
      </c>
      <c r="J1065" s="28" t="e">
        <f t="shared" si="99"/>
        <v>#DIV/0!</v>
      </c>
      <c r="K1065" s="50" t="e">
        <f t="shared" si="100"/>
        <v>#DIV/0!</v>
      </c>
    </row>
    <row r="1066" spans="1:11" ht="48" customHeight="1">
      <c r="A1066" s="99"/>
      <c r="B1066" s="99"/>
      <c r="C1066" s="29" t="s">
        <v>190</v>
      </c>
      <c r="D1066" s="18">
        <v>0</v>
      </c>
      <c r="E1066" s="18">
        <v>0</v>
      </c>
      <c r="F1066" s="18">
        <v>0</v>
      </c>
      <c r="G1066" s="18">
        <v>0</v>
      </c>
      <c r="H1066" s="18">
        <v>0</v>
      </c>
      <c r="I1066" s="49" t="e">
        <f t="shared" si="98"/>
        <v>#DIV/0!</v>
      </c>
      <c r="J1066" s="28" t="e">
        <f t="shared" si="99"/>
        <v>#DIV/0!</v>
      </c>
      <c r="K1066" s="50" t="e">
        <f t="shared" si="100"/>
        <v>#DIV/0!</v>
      </c>
    </row>
    <row r="1067" spans="1:11" ht="48" customHeight="1">
      <c r="A1067" s="99"/>
      <c r="B1067" s="99"/>
      <c r="C1067" s="18" t="s">
        <v>8</v>
      </c>
      <c r="D1067" s="18">
        <v>0</v>
      </c>
      <c r="E1067" s="18">
        <v>0</v>
      </c>
      <c r="F1067" s="28">
        <v>0</v>
      </c>
      <c r="G1067" s="28">
        <v>0</v>
      </c>
      <c r="H1067" s="28">
        <v>0</v>
      </c>
      <c r="I1067" s="49" t="e">
        <f t="shared" si="98"/>
        <v>#DIV/0!</v>
      </c>
      <c r="J1067" s="28" t="e">
        <f t="shared" si="99"/>
        <v>#DIV/0!</v>
      </c>
      <c r="K1067" s="50" t="e">
        <f t="shared" si="100"/>
        <v>#DIV/0!</v>
      </c>
    </row>
    <row r="1068" spans="1:11" ht="48" customHeight="1">
      <c r="A1068" s="99"/>
      <c r="B1068" s="100"/>
      <c r="C1068" s="18" t="s">
        <v>9</v>
      </c>
      <c r="D1068" s="18">
        <v>0</v>
      </c>
      <c r="E1068" s="18">
        <v>0</v>
      </c>
      <c r="F1068" s="28">
        <v>0</v>
      </c>
      <c r="G1068" s="28">
        <v>0</v>
      </c>
      <c r="H1068" s="28">
        <v>0</v>
      </c>
      <c r="I1068" s="49" t="e">
        <f t="shared" si="98"/>
        <v>#DIV/0!</v>
      </c>
      <c r="J1068" s="28" t="e">
        <f t="shared" si="99"/>
        <v>#DIV/0!</v>
      </c>
      <c r="K1068" s="50" t="e">
        <f t="shared" si="100"/>
        <v>#DIV/0!</v>
      </c>
    </row>
    <row r="1069" spans="1:11" ht="48" customHeight="1">
      <c r="A1069" s="99"/>
      <c r="B1069" s="98" t="s">
        <v>259</v>
      </c>
      <c r="C1069" s="18" t="s">
        <v>5</v>
      </c>
      <c r="D1069" s="18">
        <f>D1070+D1072+D1074+D1075</f>
        <v>0</v>
      </c>
      <c r="E1069" s="18">
        <f>E1070+E1072+E1074+E1075</f>
        <v>0</v>
      </c>
      <c r="F1069" s="18">
        <f>F1070+F1072+F1074+F1075</f>
        <v>0</v>
      </c>
      <c r="G1069" s="18">
        <f>G1070+G1072+G1074+G1075</f>
        <v>0</v>
      </c>
      <c r="H1069" s="18">
        <f>H1070+H1072+H1074+H1075</f>
        <v>0</v>
      </c>
      <c r="I1069" s="49" t="e">
        <f t="shared" si="98"/>
        <v>#DIV/0!</v>
      </c>
      <c r="J1069" s="28" t="e">
        <f t="shared" si="99"/>
        <v>#DIV/0!</v>
      </c>
      <c r="K1069" s="50" t="e">
        <f t="shared" si="100"/>
        <v>#DIV/0!</v>
      </c>
    </row>
    <row r="1070" spans="1:11" ht="48" customHeight="1">
      <c r="A1070" s="99"/>
      <c r="B1070" s="99"/>
      <c r="C1070" s="18" t="s">
        <v>6</v>
      </c>
      <c r="D1070" s="18">
        <v>0</v>
      </c>
      <c r="E1070" s="18">
        <v>0</v>
      </c>
      <c r="F1070" s="28">
        <v>0</v>
      </c>
      <c r="G1070" s="28">
        <v>0</v>
      </c>
      <c r="H1070" s="28">
        <v>0</v>
      </c>
      <c r="I1070" s="49" t="e">
        <f t="shared" si="98"/>
        <v>#DIV/0!</v>
      </c>
      <c r="J1070" s="28" t="e">
        <f t="shared" si="99"/>
        <v>#DIV/0!</v>
      </c>
      <c r="K1070" s="50" t="e">
        <f t="shared" si="100"/>
        <v>#DIV/0!</v>
      </c>
    </row>
    <row r="1071" spans="1:11" ht="48" customHeight="1">
      <c r="A1071" s="99"/>
      <c r="B1071" s="99"/>
      <c r="C1071" s="29" t="s">
        <v>189</v>
      </c>
      <c r="D1071" s="18">
        <v>0</v>
      </c>
      <c r="E1071" s="18">
        <v>0</v>
      </c>
      <c r="F1071" s="28">
        <v>0</v>
      </c>
      <c r="G1071" s="28">
        <v>0</v>
      </c>
      <c r="H1071" s="28">
        <v>0</v>
      </c>
      <c r="I1071" s="49" t="e">
        <f t="shared" si="98"/>
        <v>#DIV/0!</v>
      </c>
      <c r="J1071" s="28" t="e">
        <f t="shared" si="99"/>
        <v>#DIV/0!</v>
      </c>
      <c r="K1071" s="50" t="e">
        <f t="shared" si="100"/>
        <v>#DIV/0!</v>
      </c>
    </row>
    <row r="1072" spans="1:11" ht="48" customHeight="1">
      <c r="A1072" s="99"/>
      <c r="B1072" s="99"/>
      <c r="C1072" s="18" t="s">
        <v>7</v>
      </c>
      <c r="D1072" s="18">
        <v>0</v>
      </c>
      <c r="E1072" s="18">
        <v>0</v>
      </c>
      <c r="F1072" s="28">
        <v>0</v>
      </c>
      <c r="G1072" s="28">
        <v>0</v>
      </c>
      <c r="H1072" s="28">
        <v>0</v>
      </c>
      <c r="I1072" s="49" t="e">
        <f t="shared" si="98"/>
        <v>#DIV/0!</v>
      </c>
      <c r="J1072" s="28" t="e">
        <f t="shared" si="99"/>
        <v>#DIV/0!</v>
      </c>
      <c r="K1072" s="50" t="e">
        <f t="shared" si="100"/>
        <v>#DIV/0!</v>
      </c>
    </row>
    <row r="1073" spans="1:11" ht="48" customHeight="1">
      <c r="A1073" s="99"/>
      <c r="B1073" s="99"/>
      <c r="C1073" s="29" t="s">
        <v>190</v>
      </c>
      <c r="D1073" s="18">
        <v>0</v>
      </c>
      <c r="E1073" s="18">
        <v>0</v>
      </c>
      <c r="F1073" s="18">
        <v>0</v>
      </c>
      <c r="G1073" s="18">
        <v>0</v>
      </c>
      <c r="H1073" s="18">
        <v>0</v>
      </c>
      <c r="I1073" s="49" t="e">
        <f t="shared" si="98"/>
        <v>#DIV/0!</v>
      </c>
      <c r="J1073" s="28" t="e">
        <f t="shared" si="99"/>
        <v>#DIV/0!</v>
      </c>
      <c r="K1073" s="50" t="e">
        <f t="shared" si="100"/>
        <v>#DIV/0!</v>
      </c>
    </row>
    <row r="1074" spans="1:11" ht="48" customHeight="1">
      <c r="A1074" s="99"/>
      <c r="B1074" s="99"/>
      <c r="C1074" s="18" t="s">
        <v>8</v>
      </c>
      <c r="D1074" s="18">
        <v>0</v>
      </c>
      <c r="E1074" s="18">
        <v>0</v>
      </c>
      <c r="F1074" s="28">
        <v>0</v>
      </c>
      <c r="G1074" s="28">
        <v>0</v>
      </c>
      <c r="H1074" s="28">
        <v>0</v>
      </c>
      <c r="I1074" s="49" t="e">
        <f t="shared" si="98"/>
        <v>#DIV/0!</v>
      </c>
      <c r="J1074" s="28" t="e">
        <f t="shared" si="99"/>
        <v>#DIV/0!</v>
      </c>
      <c r="K1074" s="50" t="e">
        <f t="shared" si="100"/>
        <v>#DIV/0!</v>
      </c>
    </row>
    <row r="1075" spans="1:11" ht="48" customHeight="1">
      <c r="A1075" s="100"/>
      <c r="B1075" s="100"/>
      <c r="C1075" s="18" t="s">
        <v>9</v>
      </c>
      <c r="D1075" s="18">
        <v>0</v>
      </c>
      <c r="E1075" s="18">
        <v>0</v>
      </c>
      <c r="F1075" s="28">
        <v>0</v>
      </c>
      <c r="G1075" s="28">
        <v>0</v>
      </c>
      <c r="H1075" s="28">
        <v>0</v>
      </c>
      <c r="I1075" s="49" t="e">
        <f t="shared" si="98"/>
        <v>#DIV/0!</v>
      </c>
      <c r="J1075" s="28" t="e">
        <f t="shared" si="99"/>
        <v>#DIV/0!</v>
      </c>
      <c r="K1075" s="50" t="e">
        <f t="shared" si="100"/>
        <v>#DIV/0!</v>
      </c>
    </row>
    <row r="1076" spans="1:11" ht="48" customHeight="1">
      <c r="A1076" s="98" t="s">
        <v>267</v>
      </c>
      <c r="B1076" s="98" t="s">
        <v>265</v>
      </c>
      <c r="C1076" s="18" t="s">
        <v>5</v>
      </c>
      <c r="D1076" s="18">
        <f>D1077+D1079+D1081+D1082</f>
        <v>8400</v>
      </c>
      <c r="E1076" s="18">
        <f>E1077+E1079+E1081+E1082</f>
        <v>0</v>
      </c>
      <c r="F1076" s="18">
        <f>F1077+F1079+F1081+F1082</f>
        <v>0</v>
      </c>
      <c r="G1076" s="18">
        <f>G1077+G1079+G1081+G1082</f>
        <v>0</v>
      </c>
      <c r="H1076" s="18">
        <f>H1077+H1079+H1081+H1082</f>
        <v>0</v>
      </c>
      <c r="I1076" s="49">
        <f t="shared" si="98"/>
        <v>0</v>
      </c>
      <c r="J1076" s="28" t="e">
        <f t="shared" si="99"/>
        <v>#DIV/0!</v>
      </c>
      <c r="K1076" s="50" t="e">
        <f t="shared" si="100"/>
        <v>#DIV/0!</v>
      </c>
    </row>
    <row r="1077" spans="1:11" ht="48" customHeight="1">
      <c r="A1077" s="99"/>
      <c r="B1077" s="99"/>
      <c r="C1077" s="18" t="s">
        <v>6</v>
      </c>
      <c r="D1077" s="18">
        <v>0</v>
      </c>
      <c r="E1077" s="18">
        <v>0</v>
      </c>
      <c r="F1077" s="28">
        <v>0</v>
      </c>
      <c r="G1077" s="28">
        <v>0</v>
      </c>
      <c r="H1077" s="28">
        <v>0</v>
      </c>
      <c r="I1077" s="49" t="e">
        <f t="shared" si="98"/>
        <v>#DIV/0!</v>
      </c>
      <c r="J1077" s="28" t="e">
        <f t="shared" si="99"/>
        <v>#DIV/0!</v>
      </c>
      <c r="K1077" s="50" t="e">
        <f t="shared" si="100"/>
        <v>#DIV/0!</v>
      </c>
    </row>
    <row r="1078" spans="1:11" ht="48" customHeight="1">
      <c r="A1078" s="99"/>
      <c r="B1078" s="99"/>
      <c r="C1078" s="29" t="s">
        <v>189</v>
      </c>
      <c r="D1078" s="18">
        <v>0</v>
      </c>
      <c r="E1078" s="18">
        <v>0</v>
      </c>
      <c r="F1078" s="28">
        <v>0</v>
      </c>
      <c r="G1078" s="28">
        <v>0</v>
      </c>
      <c r="H1078" s="28">
        <v>0</v>
      </c>
      <c r="I1078" s="49" t="e">
        <f t="shared" si="98"/>
        <v>#DIV/0!</v>
      </c>
      <c r="J1078" s="28" t="e">
        <f t="shared" si="99"/>
        <v>#DIV/0!</v>
      </c>
      <c r="K1078" s="50" t="e">
        <f t="shared" si="100"/>
        <v>#DIV/0!</v>
      </c>
    </row>
    <row r="1079" spans="1:11" ht="48" customHeight="1">
      <c r="A1079" s="99"/>
      <c r="B1079" s="99"/>
      <c r="C1079" s="18" t="s">
        <v>7</v>
      </c>
      <c r="D1079" s="18">
        <v>8400</v>
      </c>
      <c r="E1079" s="18">
        <v>0</v>
      </c>
      <c r="F1079" s="28">
        <v>0</v>
      </c>
      <c r="G1079" s="28">
        <v>0</v>
      </c>
      <c r="H1079" s="28">
        <v>0</v>
      </c>
      <c r="I1079" s="49">
        <f t="shared" si="98"/>
        <v>0</v>
      </c>
      <c r="J1079" s="28" t="e">
        <f t="shared" si="99"/>
        <v>#DIV/0!</v>
      </c>
      <c r="K1079" s="50" t="e">
        <f t="shared" si="100"/>
        <v>#DIV/0!</v>
      </c>
    </row>
    <row r="1080" spans="1:11" ht="48" customHeight="1">
      <c r="A1080" s="99"/>
      <c r="B1080" s="99"/>
      <c r="C1080" s="29" t="s">
        <v>190</v>
      </c>
      <c r="D1080" s="18">
        <v>0</v>
      </c>
      <c r="E1080" s="18">
        <v>0</v>
      </c>
      <c r="F1080" s="18">
        <v>0</v>
      </c>
      <c r="G1080" s="18">
        <v>0</v>
      </c>
      <c r="H1080" s="18">
        <v>0</v>
      </c>
      <c r="I1080" s="49" t="e">
        <f t="shared" si="98"/>
        <v>#DIV/0!</v>
      </c>
      <c r="J1080" s="28" t="e">
        <f t="shared" si="99"/>
        <v>#DIV/0!</v>
      </c>
      <c r="K1080" s="50" t="e">
        <f t="shared" si="100"/>
        <v>#DIV/0!</v>
      </c>
    </row>
    <row r="1081" spans="1:11" ht="48" customHeight="1">
      <c r="A1081" s="99"/>
      <c r="B1081" s="99"/>
      <c r="C1081" s="18" t="s">
        <v>8</v>
      </c>
      <c r="D1081" s="18">
        <v>0</v>
      </c>
      <c r="E1081" s="18">
        <v>0</v>
      </c>
      <c r="F1081" s="28">
        <v>0</v>
      </c>
      <c r="G1081" s="28">
        <v>0</v>
      </c>
      <c r="H1081" s="28">
        <v>0</v>
      </c>
      <c r="I1081" s="49" t="e">
        <f t="shared" si="98"/>
        <v>#DIV/0!</v>
      </c>
      <c r="J1081" s="28" t="e">
        <f t="shared" si="99"/>
        <v>#DIV/0!</v>
      </c>
      <c r="K1081" s="50" t="e">
        <f t="shared" si="100"/>
        <v>#DIV/0!</v>
      </c>
    </row>
    <row r="1082" spans="1:11" ht="48" customHeight="1">
      <c r="A1082" s="99"/>
      <c r="B1082" s="100"/>
      <c r="C1082" s="18" t="s">
        <v>9</v>
      </c>
      <c r="D1082" s="18">
        <v>0</v>
      </c>
      <c r="E1082" s="18">
        <v>0</v>
      </c>
      <c r="F1082" s="28">
        <v>0</v>
      </c>
      <c r="G1082" s="28">
        <v>0</v>
      </c>
      <c r="H1082" s="28">
        <v>0</v>
      </c>
      <c r="I1082" s="49" t="e">
        <f t="shared" si="98"/>
        <v>#DIV/0!</v>
      </c>
      <c r="J1082" s="28" t="e">
        <f t="shared" si="99"/>
        <v>#DIV/0!</v>
      </c>
      <c r="K1082" s="50" t="e">
        <f t="shared" si="100"/>
        <v>#DIV/0!</v>
      </c>
    </row>
    <row r="1083" spans="1:11" ht="48" customHeight="1">
      <c r="A1083" s="99"/>
      <c r="B1083" s="98" t="s">
        <v>266</v>
      </c>
      <c r="C1083" s="18" t="s">
        <v>5</v>
      </c>
      <c r="D1083" s="18">
        <f>D1084+D1086+D1088+D1089</f>
        <v>3600</v>
      </c>
      <c r="E1083" s="18">
        <f>E1084+E1086+E1088+E1089</f>
        <v>0</v>
      </c>
      <c r="F1083" s="18">
        <f>F1084+F1086+F1088+F1089</f>
        <v>0</v>
      </c>
      <c r="G1083" s="18">
        <f>G1084+G1086+G1088+G1089</f>
        <v>0</v>
      </c>
      <c r="H1083" s="18">
        <f>H1084+H1086+H1088+H1089</f>
        <v>0</v>
      </c>
      <c r="I1083" s="49">
        <f t="shared" si="98"/>
        <v>0</v>
      </c>
      <c r="J1083" s="28" t="e">
        <f t="shared" si="99"/>
        <v>#DIV/0!</v>
      </c>
      <c r="K1083" s="50" t="e">
        <f t="shared" si="100"/>
        <v>#DIV/0!</v>
      </c>
    </row>
    <row r="1084" spans="1:11" ht="48" customHeight="1">
      <c r="A1084" s="99"/>
      <c r="B1084" s="99"/>
      <c r="C1084" s="18" t="s">
        <v>6</v>
      </c>
      <c r="D1084" s="18">
        <v>0</v>
      </c>
      <c r="E1084" s="18">
        <v>0</v>
      </c>
      <c r="F1084" s="28">
        <v>0</v>
      </c>
      <c r="G1084" s="28">
        <v>0</v>
      </c>
      <c r="H1084" s="28">
        <v>0</v>
      </c>
      <c r="I1084" s="49" t="e">
        <f t="shared" si="98"/>
        <v>#DIV/0!</v>
      </c>
      <c r="J1084" s="28" t="e">
        <f t="shared" si="99"/>
        <v>#DIV/0!</v>
      </c>
      <c r="K1084" s="50" t="e">
        <f t="shared" si="100"/>
        <v>#DIV/0!</v>
      </c>
    </row>
    <row r="1085" spans="1:11" ht="48" customHeight="1">
      <c r="A1085" s="99"/>
      <c r="B1085" s="99"/>
      <c r="C1085" s="29" t="s">
        <v>189</v>
      </c>
      <c r="D1085" s="18">
        <v>0</v>
      </c>
      <c r="E1085" s="18">
        <v>0</v>
      </c>
      <c r="F1085" s="28">
        <v>0</v>
      </c>
      <c r="G1085" s="28">
        <v>0</v>
      </c>
      <c r="H1085" s="28">
        <v>0</v>
      </c>
      <c r="I1085" s="49" t="e">
        <f t="shared" si="98"/>
        <v>#DIV/0!</v>
      </c>
      <c r="J1085" s="28" t="e">
        <f t="shared" si="99"/>
        <v>#DIV/0!</v>
      </c>
      <c r="K1085" s="50" t="e">
        <f t="shared" si="100"/>
        <v>#DIV/0!</v>
      </c>
    </row>
    <row r="1086" spans="1:11" ht="48" customHeight="1">
      <c r="A1086" s="99"/>
      <c r="B1086" s="99"/>
      <c r="C1086" s="18" t="s">
        <v>7</v>
      </c>
      <c r="D1086" s="18">
        <v>0</v>
      </c>
      <c r="E1086" s="18">
        <v>0</v>
      </c>
      <c r="F1086" s="28">
        <v>0</v>
      </c>
      <c r="G1086" s="28">
        <v>0</v>
      </c>
      <c r="H1086" s="28">
        <v>0</v>
      </c>
      <c r="I1086" s="49" t="e">
        <f t="shared" si="98"/>
        <v>#DIV/0!</v>
      </c>
      <c r="J1086" s="28" t="e">
        <f t="shared" si="99"/>
        <v>#DIV/0!</v>
      </c>
      <c r="K1086" s="50" t="e">
        <f t="shared" si="100"/>
        <v>#DIV/0!</v>
      </c>
    </row>
    <row r="1087" spans="1:11" ht="48" customHeight="1">
      <c r="A1087" s="99"/>
      <c r="B1087" s="99"/>
      <c r="C1087" s="29" t="s">
        <v>190</v>
      </c>
      <c r="D1087" s="18">
        <v>0</v>
      </c>
      <c r="E1087" s="18">
        <v>0</v>
      </c>
      <c r="F1087" s="18">
        <v>0</v>
      </c>
      <c r="G1087" s="18">
        <v>0</v>
      </c>
      <c r="H1087" s="18">
        <v>0</v>
      </c>
      <c r="I1087" s="49" t="e">
        <f t="shared" si="98"/>
        <v>#DIV/0!</v>
      </c>
      <c r="J1087" s="28" t="e">
        <f t="shared" si="99"/>
        <v>#DIV/0!</v>
      </c>
      <c r="K1087" s="50" t="e">
        <f t="shared" si="100"/>
        <v>#DIV/0!</v>
      </c>
    </row>
    <row r="1088" spans="1:11" ht="48" customHeight="1">
      <c r="A1088" s="99"/>
      <c r="B1088" s="99"/>
      <c r="C1088" s="18" t="s">
        <v>8</v>
      </c>
      <c r="D1088" s="18">
        <v>3600</v>
      </c>
      <c r="E1088" s="18">
        <v>0</v>
      </c>
      <c r="F1088" s="28">
        <v>0</v>
      </c>
      <c r="G1088" s="28">
        <v>0</v>
      </c>
      <c r="H1088" s="28">
        <v>0</v>
      </c>
      <c r="I1088" s="49">
        <f t="shared" si="98"/>
        <v>0</v>
      </c>
      <c r="J1088" s="28" t="e">
        <f t="shared" si="99"/>
        <v>#DIV/0!</v>
      </c>
      <c r="K1088" s="50" t="e">
        <f t="shared" si="100"/>
        <v>#DIV/0!</v>
      </c>
    </row>
    <row r="1089" spans="1:11" ht="48" customHeight="1">
      <c r="A1089" s="100"/>
      <c r="B1089" s="100"/>
      <c r="C1089" s="18" t="s">
        <v>9</v>
      </c>
      <c r="D1089" s="18">
        <v>0</v>
      </c>
      <c r="E1089" s="18">
        <v>0</v>
      </c>
      <c r="F1089" s="28">
        <v>0</v>
      </c>
      <c r="G1089" s="28">
        <v>0</v>
      </c>
      <c r="H1089" s="28">
        <v>0</v>
      </c>
      <c r="I1089" s="49" t="e">
        <f aca="true" t="shared" si="101" ref="I1089:I1152">H1089/D1089*100</f>
        <v>#DIV/0!</v>
      </c>
      <c r="J1089" s="28" t="e">
        <f t="shared" si="99"/>
        <v>#DIV/0!</v>
      </c>
      <c r="K1089" s="50" t="e">
        <f t="shared" si="100"/>
        <v>#DIV/0!</v>
      </c>
    </row>
    <row r="1090" spans="1:11" ht="48" customHeight="1">
      <c r="A1090" s="98" t="s">
        <v>268</v>
      </c>
      <c r="B1090" s="98" t="s">
        <v>269</v>
      </c>
      <c r="C1090" s="18" t="s">
        <v>5</v>
      </c>
      <c r="D1090" s="18">
        <f>D1091+D1093+D1095+D1096</f>
        <v>8400</v>
      </c>
      <c r="E1090" s="18">
        <f>E1091+E1093+E1095+E1096</f>
        <v>0</v>
      </c>
      <c r="F1090" s="18">
        <f>F1091+F1093+F1095+F1096</f>
        <v>0</v>
      </c>
      <c r="G1090" s="18">
        <f>G1091+G1093+G1095+G1096</f>
        <v>0</v>
      </c>
      <c r="H1090" s="18">
        <f>H1091+H1093+H1095+H1096</f>
        <v>0</v>
      </c>
      <c r="I1090" s="49">
        <f t="shared" si="101"/>
        <v>0</v>
      </c>
      <c r="J1090" s="28" t="e">
        <f t="shared" si="99"/>
        <v>#DIV/0!</v>
      </c>
      <c r="K1090" s="50" t="e">
        <f t="shared" si="100"/>
        <v>#DIV/0!</v>
      </c>
    </row>
    <row r="1091" spans="1:11" ht="48" customHeight="1">
      <c r="A1091" s="99"/>
      <c r="B1091" s="99"/>
      <c r="C1091" s="18" t="s">
        <v>6</v>
      </c>
      <c r="D1091" s="18">
        <v>0</v>
      </c>
      <c r="E1091" s="18">
        <v>0</v>
      </c>
      <c r="F1091" s="28">
        <v>0</v>
      </c>
      <c r="G1091" s="28">
        <v>0</v>
      </c>
      <c r="H1091" s="28">
        <v>0</v>
      </c>
      <c r="I1091" s="49" t="e">
        <f t="shared" si="101"/>
        <v>#DIV/0!</v>
      </c>
      <c r="J1091" s="28" t="e">
        <f t="shared" si="99"/>
        <v>#DIV/0!</v>
      </c>
      <c r="K1091" s="50" t="e">
        <f t="shared" si="100"/>
        <v>#DIV/0!</v>
      </c>
    </row>
    <row r="1092" spans="1:11" ht="48" customHeight="1">
      <c r="A1092" s="99"/>
      <c r="B1092" s="99"/>
      <c r="C1092" s="29" t="s">
        <v>189</v>
      </c>
      <c r="D1092" s="18">
        <v>0</v>
      </c>
      <c r="E1092" s="18">
        <v>0</v>
      </c>
      <c r="F1092" s="28">
        <v>0</v>
      </c>
      <c r="G1092" s="28">
        <v>0</v>
      </c>
      <c r="H1092" s="28">
        <v>0</v>
      </c>
      <c r="I1092" s="49" t="e">
        <f t="shared" si="101"/>
        <v>#DIV/0!</v>
      </c>
      <c r="J1092" s="28" t="e">
        <f t="shared" si="99"/>
        <v>#DIV/0!</v>
      </c>
      <c r="K1092" s="50" t="e">
        <f t="shared" si="100"/>
        <v>#DIV/0!</v>
      </c>
    </row>
    <row r="1093" spans="1:11" ht="48" customHeight="1">
      <c r="A1093" s="99"/>
      <c r="B1093" s="99"/>
      <c r="C1093" s="18" t="s">
        <v>7</v>
      </c>
      <c r="D1093" s="18">
        <v>8400</v>
      </c>
      <c r="E1093" s="18">
        <v>0</v>
      </c>
      <c r="F1093" s="28">
        <v>0</v>
      </c>
      <c r="G1093" s="28">
        <v>0</v>
      </c>
      <c r="H1093" s="28">
        <v>0</v>
      </c>
      <c r="I1093" s="49">
        <f t="shared" si="101"/>
        <v>0</v>
      </c>
      <c r="J1093" s="28" t="e">
        <f t="shared" si="99"/>
        <v>#DIV/0!</v>
      </c>
      <c r="K1093" s="50" t="e">
        <f t="shared" si="100"/>
        <v>#DIV/0!</v>
      </c>
    </row>
    <row r="1094" spans="1:11" ht="48" customHeight="1">
      <c r="A1094" s="99"/>
      <c r="B1094" s="99"/>
      <c r="C1094" s="29" t="s">
        <v>190</v>
      </c>
      <c r="D1094" s="18">
        <v>0</v>
      </c>
      <c r="E1094" s="18">
        <v>0</v>
      </c>
      <c r="F1094" s="18">
        <v>0</v>
      </c>
      <c r="G1094" s="18">
        <v>0</v>
      </c>
      <c r="H1094" s="18">
        <v>0</v>
      </c>
      <c r="I1094" s="49" t="e">
        <f t="shared" si="101"/>
        <v>#DIV/0!</v>
      </c>
      <c r="J1094" s="28" t="e">
        <f t="shared" si="99"/>
        <v>#DIV/0!</v>
      </c>
      <c r="K1094" s="50" t="e">
        <f t="shared" si="100"/>
        <v>#DIV/0!</v>
      </c>
    </row>
    <row r="1095" spans="1:11" ht="48" customHeight="1">
      <c r="A1095" s="99"/>
      <c r="B1095" s="99"/>
      <c r="C1095" s="18" t="s">
        <v>8</v>
      </c>
      <c r="D1095" s="18">
        <v>0</v>
      </c>
      <c r="E1095" s="18">
        <v>0</v>
      </c>
      <c r="F1095" s="28">
        <v>0</v>
      </c>
      <c r="G1095" s="28">
        <v>0</v>
      </c>
      <c r="H1095" s="28">
        <v>0</v>
      </c>
      <c r="I1095" s="49" t="e">
        <f t="shared" si="101"/>
        <v>#DIV/0!</v>
      </c>
      <c r="J1095" s="28" t="e">
        <f t="shared" si="99"/>
        <v>#DIV/0!</v>
      </c>
      <c r="K1095" s="50" t="e">
        <f t="shared" si="100"/>
        <v>#DIV/0!</v>
      </c>
    </row>
    <row r="1096" spans="1:11" ht="48" customHeight="1">
      <c r="A1096" s="99"/>
      <c r="B1096" s="100"/>
      <c r="C1096" s="18" t="s">
        <v>9</v>
      </c>
      <c r="D1096" s="18">
        <v>0</v>
      </c>
      <c r="E1096" s="18">
        <v>0</v>
      </c>
      <c r="F1096" s="28">
        <v>0</v>
      </c>
      <c r="G1096" s="28">
        <v>0</v>
      </c>
      <c r="H1096" s="28">
        <v>0</v>
      </c>
      <c r="I1096" s="49" t="e">
        <f t="shared" si="101"/>
        <v>#DIV/0!</v>
      </c>
      <c r="J1096" s="28" t="e">
        <f t="shared" si="99"/>
        <v>#DIV/0!</v>
      </c>
      <c r="K1096" s="50" t="e">
        <f t="shared" si="100"/>
        <v>#DIV/0!</v>
      </c>
    </row>
    <row r="1097" spans="1:11" ht="48" customHeight="1">
      <c r="A1097" s="99"/>
      <c r="B1097" s="98" t="s">
        <v>259</v>
      </c>
      <c r="C1097" s="18" t="s">
        <v>5</v>
      </c>
      <c r="D1097" s="18">
        <f>D1098+D1100+D1102+D1103</f>
        <v>3600</v>
      </c>
      <c r="E1097" s="18">
        <f>E1098+E1100+E1102+E1103</f>
        <v>0</v>
      </c>
      <c r="F1097" s="18">
        <f>F1098+F1100+F1102+F1103</f>
        <v>0</v>
      </c>
      <c r="G1097" s="18">
        <f>G1098+G1100+G1102+G1103</f>
        <v>0</v>
      </c>
      <c r="H1097" s="18">
        <f>H1098+H1100+H1102+H1103</f>
        <v>0</v>
      </c>
      <c r="I1097" s="49">
        <f t="shared" si="101"/>
        <v>0</v>
      </c>
      <c r="J1097" s="28" t="e">
        <f t="shared" si="99"/>
        <v>#DIV/0!</v>
      </c>
      <c r="K1097" s="50" t="e">
        <f t="shared" si="100"/>
        <v>#DIV/0!</v>
      </c>
    </row>
    <row r="1098" spans="1:11" ht="48" customHeight="1">
      <c r="A1098" s="99"/>
      <c r="B1098" s="99"/>
      <c r="C1098" s="18" t="s">
        <v>6</v>
      </c>
      <c r="D1098" s="18">
        <v>0</v>
      </c>
      <c r="E1098" s="18">
        <v>0</v>
      </c>
      <c r="F1098" s="28">
        <v>0</v>
      </c>
      <c r="G1098" s="28">
        <v>0</v>
      </c>
      <c r="H1098" s="28">
        <v>0</v>
      </c>
      <c r="I1098" s="49" t="e">
        <f t="shared" si="101"/>
        <v>#DIV/0!</v>
      </c>
      <c r="J1098" s="28" t="e">
        <f t="shared" si="99"/>
        <v>#DIV/0!</v>
      </c>
      <c r="K1098" s="50" t="e">
        <f t="shared" si="100"/>
        <v>#DIV/0!</v>
      </c>
    </row>
    <row r="1099" spans="1:11" ht="48" customHeight="1">
      <c r="A1099" s="99"/>
      <c r="B1099" s="99"/>
      <c r="C1099" s="29" t="s">
        <v>189</v>
      </c>
      <c r="D1099" s="18">
        <v>0</v>
      </c>
      <c r="E1099" s="18">
        <v>0</v>
      </c>
      <c r="F1099" s="28">
        <v>0</v>
      </c>
      <c r="G1099" s="28">
        <v>0</v>
      </c>
      <c r="H1099" s="28">
        <v>0</v>
      </c>
      <c r="I1099" s="49" t="e">
        <f t="shared" si="101"/>
        <v>#DIV/0!</v>
      </c>
      <c r="J1099" s="28" t="e">
        <f t="shared" si="99"/>
        <v>#DIV/0!</v>
      </c>
      <c r="K1099" s="50" t="e">
        <f t="shared" si="100"/>
        <v>#DIV/0!</v>
      </c>
    </row>
    <row r="1100" spans="1:11" ht="48" customHeight="1">
      <c r="A1100" s="99"/>
      <c r="B1100" s="99"/>
      <c r="C1100" s="18" t="s">
        <v>7</v>
      </c>
      <c r="D1100" s="18">
        <v>0</v>
      </c>
      <c r="E1100" s="18">
        <v>0</v>
      </c>
      <c r="F1100" s="28">
        <v>0</v>
      </c>
      <c r="G1100" s="28">
        <v>0</v>
      </c>
      <c r="H1100" s="28">
        <v>0</v>
      </c>
      <c r="I1100" s="49" t="e">
        <f t="shared" si="101"/>
        <v>#DIV/0!</v>
      </c>
      <c r="J1100" s="28" t="e">
        <f t="shared" si="99"/>
        <v>#DIV/0!</v>
      </c>
      <c r="K1100" s="50" t="e">
        <f t="shared" si="100"/>
        <v>#DIV/0!</v>
      </c>
    </row>
    <row r="1101" spans="1:11" ht="48" customHeight="1">
      <c r="A1101" s="99"/>
      <c r="B1101" s="99"/>
      <c r="C1101" s="29" t="s">
        <v>190</v>
      </c>
      <c r="D1101" s="18">
        <v>0</v>
      </c>
      <c r="E1101" s="18">
        <v>0</v>
      </c>
      <c r="F1101" s="18">
        <v>0</v>
      </c>
      <c r="G1101" s="18">
        <v>0</v>
      </c>
      <c r="H1101" s="18">
        <v>0</v>
      </c>
      <c r="I1101" s="49" t="e">
        <f t="shared" si="101"/>
        <v>#DIV/0!</v>
      </c>
      <c r="J1101" s="28" t="e">
        <f t="shared" si="99"/>
        <v>#DIV/0!</v>
      </c>
      <c r="K1101" s="50" t="e">
        <f t="shared" si="100"/>
        <v>#DIV/0!</v>
      </c>
    </row>
    <row r="1102" spans="1:11" ht="48" customHeight="1">
      <c r="A1102" s="99"/>
      <c r="B1102" s="99"/>
      <c r="C1102" s="18" t="s">
        <v>8</v>
      </c>
      <c r="D1102" s="18">
        <v>3600</v>
      </c>
      <c r="E1102" s="18">
        <v>0</v>
      </c>
      <c r="F1102" s="28">
        <v>0</v>
      </c>
      <c r="G1102" s="28">
        <v>0</v>
      </c>
      <c r="H1102" s="28">
        <v>0</v>
      </c>
      <c r="I1102" s="49">
        <f t="shared" si="101"/>
        <v>0</v>
      </c>
      <c r="J1102" s="28" t="e">
        <f t="shared" si="99"/>
        <v>#DIV/0!</v>
      </c>
      <c r="K1102" s="50" t="e">
        <f t="shared" si="100"/>
        <v>#DIV/0!</v>
      </c>
    </row>
    <row r="1103" spans="1:11" ht="48" customHeight="1">
      <c r="A1103" s="100"/>
      <c r="B1103" s="100"/>
      <c r="C1103" s="18" t="s">
        <v>9</v>
      </c>
      <c r="D1103" s="18">
        <v>0</v>
      </c>
      <c r="E1103" s="18">
        <v>0</v>
      </c>
      <c r="F1103" s="28">
        <v>0</v>
      </c>
      <c r="G1103" s="28">
        <v>0</v>
      </c>
      <c r="H1103" s="28">
        <v>0</v>
      </c>
      <c r="I1103" s="49" t="e">
        <f t="shared" si="101"/>
        <v>#DIV/0!</v>
      </c>
      <c r="J1103" s="28" t="e">
        <f aca="true" t="shared" si="102" ref="J1103:J1166">H1103/E1103*100</f>
        <v>#DIV/0!</v>
      </c>
      <c r="K1103" s="50" t="e">
        <f t="shared" si="100"/>
        <v>#DIV/0!</v>
      </c>
    </row>
    <row r="1104" spans="1:11" ht="48" customHeight="1">
      <c r="A1104" s="115" t="s">
        <v>213</v>
      </c>
      <c r="B1104" s="98" t="s">
        <v>212</v>
      </c>
      <c r="C1104" s="18" t="s">
        <v>5</v>
      </c>
      <c r="D1104" s="18">
        <f>D1105+D1107+D1109+D1110</f>
        <v>0</v>
      </c>
      <c r="E1104" s="18">
        <f>E1105+E1107+E1109+E1110</f>
        <v>0</v>
      </c>
      <c r="F1104" s="18">
        <f>F1105+F1107+F1109+F1110</f>
        <v>0</v>
      </c>
      <c r="G1104" s="18">
        <f>G1105+G1107+G1109+G1110</f>
        <v>0</v>
      </c>
      <c r="H1104" s="18">
        <f>H1105+H1107+H1109+H1110</f>
        <v>0</v>
      </c>
      <c r="I1104" s="49" t="e">
        <f t="shared" si="101"/>
        <v>#DIV/0!</v>
      </c>
      <c r="J1104" s="28" t="e">
        <f t="shared" si="102"/>
        <v>#DIV/0!</v>
      </c>
      <c r="K1104" s="50" t="e">
        <f t="shared" si="100"/>
        <v>#DIV/0!</v>
      </c>
    </row>
    <row r="1105" spans="1:11" ht="48" customHeight="1">
      <c r="A1105" s="116"/>
      <c r="B1105" s="99"/>
      <c r="C1105" s="18" t="s">
        <v>6</v>
      </c>
      <c r="D1105" s="18">
        <v>0</v>
      </c>
      <c r="E1105" s="18">
        <v>0</v>
      </c>
      <c r="F1105" s="28">
        <v>0</v>
      </c>
      <c r="G1105" s="28">
        <v>0</v>
      </c>
      <c r="H1105" s="28">
        <v>0</v>
      </c>
      <c r="I1105" s="49" t="e">
        <f t="shared" si="101"/>
        <v>#DIV/0!</v>
      </c>
      <c r="J1105" s="28" t="e">
        <f t="shared" si="102"/>
        <v>#DIV/0!</v>
      </c>
      <c r="K1105" s="50" t="e">
        <f t="shared" si="100"/>
        <v>#DIV/0!</v>
      </c>
    </row>
    <row r="1106" spans="1:11" ht="48" customHeight="1">
      <c r="A1106" s="116"/>
      <c r="B1106" s="99"/>
      <c r="C1106" s="29" t="s">
        <v>189</v>
      </c>
      <c r="D1106" s="18">
        <v>0</v>
      </c>
      <c r="E1106" s="18">
        <v>0</v>
      </c>
      <c r="F1106" s="28">
        <v>0</v>
      </c>
      <c r="G1106" s="28">
        <v>0</v>
      </c>
      <c r="H1106" s="28">
        <v>0</v>
      </c>
      <c r="I1106" s="49" t="e">
        <f t="shared" si="101"/>
        <v>#DIV/0!</v>
      </c>
      <c r="J1106" s="28" t="e">
        <f t="shared" si="102"/>
        <v>#DIV/0!</v>
      </c>
      <c r="K1106" s="50" t="e">
        <f t="shared" si="100"/>
        <v>#DIV/0!</v>
      </c>
    </row>
    <row r="1107" spans="1:11" ht="48" customHeight="1">
      <c r="A1107" s="116"/>
      <c r="B1107" s="99"/>
      <c r="C1107" s="18" t="s">
        <v>7</v>
      </c>
      <c r="D1107" s="18">
        <v>0</v>
      </c>
      <c r="E1107" s="18">
        <v>0</v>
      </c>
      <c r="F1107" s="28">
        <v>0</v>
      </c>
      <c r="G1107" s="28">
        <v>0</v>
      </c>
      <c r="H1107" s="28">
        <v>0</v>
      </c>
      <c r="I1107" s="49" t="e">
        <f t="shared" si="101"/>
        <v>#DIV/0!</v>
      </c>
      <c r="J1107" s="28" t="e">
        <f t="shared" si="102"/>
        <v>#DIV/0!</v>
      </c>
      <c r="K1107" s="50" t="e">
        <f t="shared" si="100"/>
        <v>#DIV/0!</v>
      </c>
    </row>
    <row r="1108" spans="1:11" ht="48" customHeight="1">
      <c r="A1108" s="116"/>
      <c r="B1108" s="99"/>
      <c r="C1108" s="29" t="s">
        <v>190</v>
      </c>
      <c r="D1108" s="18">
        <v>0</v>
      </c>
      <c r="E1108" s="18">
        <v>0</v>
      </c>
      <c r="F1108" s="18">
        <v>0</v>
      </c>
      <c r="G1108" s="18">
        <v>0</v>
      </c>
      <c r="H1108" s="18">
        <v>0</v>
      </c>
      <c r="I1108" s="49" t="e">
        <f t="shared" si="101"/>
        <v>#DIV/0!</v>
      </c>
      <c r="J1108" s="28" t="e">
        <f t="shared" si="102"/>
        <v>#DIV/0!</v>
      </c>
      <c r="K1108" s="50" t="e">
        <f t="shared" si="100"/>
        <v>#DIV/0!</v>
      </c>
    </row>
    <row r="1109" spans="1:11" ht="48" customHeight="1">
      <c r="A1109" s="116"/>
      <c r="B1109" s="99"/>
      <c r="C1109" s="18" t="s">
        <v>8</v>
      </c>
      <c r="D1109" s="18">
        <v>0</v>
      </c>
      <c r="E1109" s="18">
        <v>0</v>
      </c>
      <c r="F1109" s="28">
        <v>0</v>
      </c>
      <c r="G1109" s="28">
        <v>0</v>
      </c>
      <c r="H1109" s="28">
        <v>0</v>
      </c>
      <c r="I1109" s="49" t="e">
        <f t="shared" si="101"/>
        <v>#DIV/0!</v>
      </c>
      <c r="J1109" s="28" t="e">
        <f t="shared" si="102"/>
        <v>#DIV/0!</v>
      </c>
      <c r="K1109" s="50" t="e">
        <f t="shared" si="100"/>
        <v>#DIV/0!</v>
      </c>
    </row>
    <row r="1110" spans="1:11" ht="48" customHeight="1">
      <c r="A1110" s="117"/>
      <c r="B1110" s="100"/>
      <c r="C1110" s="18" t="s">
        <v>9</v>
      </c>
      <c r="D1110" s="18">
        <v>0</v>
      </c>
      <c r="E1110" s="18">
        <v>0</v>
      </c>
      <c r="F1110" s="28">
        <v>0</v>
      </c>
      <c r="G1110" s="28">
        <v>0</v>
      </c>
      <c r="H1110" s="28">
        <v>0</v>
      </c>
      <c r="I1110" s="49" t="e">
        <f t="shared" si="101"/>
        <v>#DIV/0!</v>
      </c>
      <c r="J1110" s="28" t="e">
        <f t="shared" si="102"/>
        <v>#DIV/0!</v>
      </c>
      <c r="K1110" s="50" t="e">
        <f t="shared" si="100"/>
        <v>#DIV/0!</v>
      </c>
    </row>
    <row r="1111" spans="1:11" ht="48" customHeight="1">
      <c r="A1111" s="115" t="s">
        <v>214</v>
      </c>
      <c r="B1111" s="98" t="s">
        <v>212</v>
      </c>
      <c r="C1111" s="18" t="s">
        <v>5</v>
      </c>
      <c r="D1111" s="18">
        <f>D1112+D1114+D1116+D1117</f>
        <v>25200</v>
      </c>
      <c r="E1111" s="18">
        <f>E1112+E1114+E1116+E1117</f>
        <v>0</v>
      </c>
      <c r="F1111" s="18">
        <f>F1112+F1114+F1116+F1117</f>
        <v>0</v>
      </c>
      <c r="G1111" s="18">
        <f>G1112+G1114+G1116+G1117</f>
        <v>0</v>
      </c>
      <c r="H1111" s="18">
        <f>H1112+H1114+H1116+H1117</f>
        <v>0</v>
      </c>
      <c r="I1111" s="49">
        <f t="shared" si="101"/>
        <v>0</v>
      </c>
      <c r="J1111" s="28" t="e">
        <f t="shared" si="102"/>
        <v>#DIV/0!</v>
      </c>
      <c r="K1111" s="50" t="e">
        <f t="shared" si="100"/>
        <v>#DIV/0!</v>
      </c>
    </row>
    <row r="1112" spans="1:11" ht="48" customHeight="1">
      <c r="A1112" s="116"/>
      <c r="B1112" s="99"/>
      <c r="C1112" s="18" t="s">
        <v>6</v>
      </c>
      <c r="D1112" s="18">
        <f>D1126+D1133+D1140</f>
        <v>0</v>
      </c>
      <c r="E1112" s="18">
        <f>E1126+E1133+E1140</f>
        <v>0</v>
      </c>
      <c r="F1112" s="18">
        <f>F1126+F1133+F1140</f>
        <v>0</v>
      </c>
      <c r="G1112" s="18">
        <f>G1126+G1133+G1140</f>
        <v>0</v>
      </c>
      <c r="H1112" s="18">
        <f>H1126+H1133+H1140</f>
        <v>0</v>
      </c>
      <c r="I1112" s="49" t="e">
        <f t="shared" si="101"/>
        <v>#DIV/0!</v>
      </c>
      <c r="J1112" s="28" t="e">
        <f t="shared" si="102"/>
        <v>#DIV/0!</v>
      </c>
      <c r="K1112" s="50" t="e">
        <f t="shared" si="100"/>
        <v>#DIV/0!</v>
      </c>
    </row>
    <row r="1113" spans="1:11" ht="48" customHeight="1">
      <c r="A1113" s="116"/>
      <c r="B1113" s="99"/>
      <c r="C1113" s="29" t="s">
        <v>189</v>
      </c>
      <c r="D1113" s="18">
        <v>0</v>
      </c>
      <c r="E1113" s="18">
        <v>0</v>
      </c>
      <c r="F1113" s="28">
        <v>0</v>
      </c>
      <c r="G1113" s="28">
        <v>0</v>
      </c>
      <c r="H1113" s="28">
        <v>0</v>
      </c>
      <c r="I1113" s="49" t="e">
        <f t="shared" si="101"/>
        <v>#DIV/0!</v>
      </c>
      <c r="J1113" s="28" t="e">
        <f t="shared" si="102"/>
        <v>#DIV/0!</v>
      </c>
      <c r="K1113" s="50" t="e">
        <f t="shared" si="100"/>
        <v>#DIV/0!</v>
      </c>
    </row>
    <row r="1114" spans="1:11" ht="48" customHeight="1">
      <c r="A1114" s="116"/>
      <c r="B1114" s="99"/>
      <c r="C1114" s="18" t="s">
        <v>7</v>
      </c>
      <c r="D1114" s="18">
        <f>D1128+D1135+D1142</f>
        <v>25200</v>
      </c>
      <c r="E1114" s="18">
        <f>E1128+E1135+E1142</f>
        <v>0</v>
      </c>
      <c r="F1114" s="18">
        <f>F1128+F1135+F1142</f>
        <v>0</v>
      </c>
      <c r="G1114" s="18">
        <v>0</v>
      </c>
      <c r="H1114" s="18">
        <f>H1128+H1135+H1142</f>
        <v>0</v>
      </c>
      <c r="I1114" s="49">
        <f t="shared" si="101"/>
        <v>0</v>
      </c>
      <c r="J1114" s="28" t="e">
        <f t="shared" si="102"/>
        <v>#DIV/0!</v>
      </c>
      <c r="K1114" s="50" t="e">
        <f t="shared" si="100"/>
        <v>#DIV/0!</v>
      </c>
    </row>
    <row r="1115" spans="1:11" ht="48" customHeight="1">
      <c r="A1115" s="116"/>
      <c r="B1115" s="99"/>
      <c r="C1115" s="29" t="s">
        <v>190</v>
      </c>
      <c r="D1115" s="18">
        <v>0</v>
      </c>
      <c r="E1115" s="18">
        <v>0</v>
      </c>
      <c r="F1115" s="18">
        <v>0</v>
      </c>
      <c r="G1115" s="18">
        <v>0</v>
      </c>
      <c r="H1115" s="18">
        <v>0</v>
      </c>
      <c r="I1115" s="49" t="e">
        <f t="shared" si="101"/>
        <v>#DIV/0!</v>
      </c>
      <c r="J1115" s="28" t="e">
        <f t="shared" si="102"/>
        <v>#DIV/0!</v>
      </c>
      <c r="K1115" s="50" t="e">
        <f t="shared" si="100"/>
        <v>#DIV/0!</v>
      </c>
    </row>
    <row r="1116" spans="1:11" ht="48" customHeight="1">
      <c r="A1116" s="116"/>
      <c r="B1116" s="99"/>
      <c r="C1116" s="18" t="s">
        <v>8</v>
      </c>
      <c r="D1116" s="18">
        <v>0</v>
      </c>
      <c r="E1116" s="18">
        <v>0</v>
      </c>
      <c r="F1116" s="28">
        <v>0</v>
      </c>
      <c r="G1116" s="28">
        <v>0</v>
      </c>
      <c r="H1116" s="28">
        <v>0</v>
      </c>
      <c r="I1116" s="49" t="e">
        <f t="shared" si="101"/>
        <v>#DIV/0!</v>
      </c>
      <c r="J1116" s="28" t="e">
        <f t="shared" si="102"/>
        <v>#DIV/0!</v>
      </c>
      <c r="K1116" s="50" t="e">
        <f t="shared" si="100"/>
        <v>#DIV/0!</v>
      </c>
    </row>
    <row r="1117" spans="1:11" ht="48" customHeight="1">
      <c r="A1117" s="116"/>
      <c r="B1117" s="100"/>
      <c r="C1117" s="18" t="s">
        <v>9</v>
      </c>
      <c r="D1117" s="18">
        <v>0</v>
      </c>
      <c r="E1117" s="18">
        <v>0</v>
      </c>
      <c r="F1117" s="28">
        <v>0</v>
      </c>
      <c r="G1117" s="28">
        <v>0</v>
      </c>
      <c r="H1117" s="28">
        <v>0</v>
      </c>
      <c r="I1117" s="49" t="e">
        <f t="shared" si="101"/>
        <v>#DIV/0!</v>
      </c>
      <c r="J1117" s="28" t="e">
        <f t="shared" si="102"/>
        <v>#DIV/0!</v>
      </c>
      <c r="K1117" s="50" t="e">
        <f t="shared" si="100"/>
        <v>#DIV/0!</v>
      </c>
    </row>
    <row r="1118" spans="1:11" ht="48" customHeight="1">
      <c r="A1118" s="116"/>
      <c r="B1118" s="98" t="s">
        <v>215</v>
      </c>
      <c r="C1118" s="18" t="s">
        <v>5</v>
      </c>
      <c r="D1118" s="18">
        <f>D1119+D1121+D1123+D1124</f>
        <v>10800</v>
      </c>
      <c r="E1118" s="18">
        <f>E1119+E1121+E1123+E1124</f>
        <v>0</v>
      </c>
      <c r="F1118" s="18">
        <f>F1119+F1121+F1123+F1124</f>
        <v>0</v>
      </c>
      <c r="G1118" s="18">
        <f>G1119+G1121+G1123+G1124</f>
        <v>0</v>
      </c>
      <c r="H1118" s="18">
        <f>H1119+H1121+H1123+H1124</f>
        <v>0</v>
      </c>
      <c r="I1118" s="49">
        <f t="shared" si="101"/>
        <v>0</v>
      </c>
      <c r="J1118" s="28" t="e">
        <f t="shared" si="102"/>
        <v>#DIV/0!</v>
      </c>
      <c r="K1118" s="50" t="e">
        <f t="shared" si="100"/>
        <v>#DIV/0!</v>
      </c>
    </row>
    <row r="1119" spans="1:11" ht="48" customHeight="1">
      <c r="A1119" s="116"/>
      <c r="B1119" s="99"/>
      <c r="C1119" s="18" t="s">
        <v>6</v>
      </c>
      <c r="D1119" s="18">
        <v>0</v>
      </c>
      <c r="E1119" s="18">
        <v>0</v>
      </c>
      <c r="F1119" s="28">
        <v>0</v>
      </c>
      <c r="G1119" s="28">
        <v>0</v>
      </c>
      <c r="H1119" s="28">
        <v>0</v>
      </c>
      <c r="I1119" s="49" t="e">
        <f t="shared" si="101"/>
        <v>#DIV/0!</v>
      </c>
      <c r="J1119" s="28" t="e">
        <f t="shared" si="102"/>
        <v>#DIV/0!</v>
      </c>
      <c r="K1119" s="50" t="e">
        <f t="shared" si="100"/>
        <v>#DIV/0!</v>
      </c>
    </row>
    <row r="1120" spans="1:11" ht="48" customHeight="1">
      <c r="A1120" s="116"/>
      <c r="B1120" s="99"/>
      <c r="C1120" s="29" t="s">
        <v>189</v>
      </c>
      <c r="D1120" s="18">
        <v>0</v>
      </c>
      <c r="E1120" s="18">
        <v>0</v>
      </c>
      <c r="F1120" s="28">
        <v>0</v>
      </c>
      <c r="G1120" s="28">
        <v>0</v>
      </c>
      <c r="H1120" s="28">
        <v>0</v>
      </c>
      <c r="I1120" s="49" t="e">
        <f t="shared" si="101"/>
        <v>#DIV/0!</v>
      </c>
      <c r="J1120" s="28" t="e">
        <f t="shared" si="102"/>
        <v>#DIV/0!</v>
      </c>
      <c r="K1120" s="50" t="e">
        <f t="shared" si="100"/>
        <v>#DIV/0!</v>
      </c>
    </row>
    <row r="1121" spans="1:11" ht="48" customHeight="1">
      <c r="A1121" s="116"/>
      <c r="B1121" s="99"/>
      <c r="C1121" s="18" t="s">
        <v>7</v>
      </c>
      <c r="D1121" s="18">
        <v>0</v>
      </c>
      <c r="E1121" s="18">
        <v>0</v>
      </c>
      <c r="F1121" s="28">
        <v>0</v>
      </c>
      <c r="G1121" s="28">
        <v>0</v>
      </c>
      <c r="H1121" s="28">
        <v>0</v>
      </c>
      <c r="I1121" s="49" t="e">
        <f t="shared" si="101"/>
        <v>#DIV/0!</v>
      </c>
      <c r="J1121" s="28" t="e">
        <f t="shared" si="102"/>
        <v>#DIV/0!</v>
      </c>
      <c r="K1121" s="50" t="e">
        <f t="shared" si="100"/>
        <v>#DIV/0!</v>
      </c>
    </row>
    <row r="1122" spans="1:11" ht="48" customHeight="1">
      <c r="A1122" s="116"/>
      <c r="B1122" s="99"/>
      <c r="C1122" s="29" t="s">
        <v>190</v>
      </c>
      <c r="D1122" s="18">
        <v>0</v>
      </c>
      <c r="E1122" s="18">
        <v>0</v>
      </c>
      <c r="F1122" s="18">
        <v>0</v>
      </c>
      <c r="G1122" s="18">
        <v>0</v>
      </c>
      <c r="H1122" s="18">
        <v>0</v>
      </c>
      <c r="I1122" s="49" t="e">
        <f t="shared" si="101"/>
        <v>#DIV/0!</v>
      </c>
      <c r="J1122" s="28" t="e">
        <f t="shared" si="102"/>
        <v>#DIV/0!</v>
      </c>
      <c r="K1122" s="50" t="e">
        <f t="shared" si="100"/>
        <v>#DIV/0!</v>
      </c>
    </row>
    <row r="1123" spans="1:11" ht="48" customHeight="1">
      <c r="A1123" s="116"/>
      <c r="B1123" s="99"/>
      <c r="C1123" s="18" t="s">
        <v>8</v>
      </c>
      <c r="D1123" s="18">
        <f>D1130+D1137+D1151</f>
        <v>10800</v>
      </c>
      <c r="E1123" s="18">
        <f>E1130+E1137+E1151</f>
        <v>0</v>
      </c>
      <c r="F1123" s="18">
        <f>F1130+F1137+F1151</f>
        <v>0</v>
      </c>
      <c r="G1123" s="18">
        <v>0</v>
      </c>
      <c r="H1123" s="18">
        <f>H1130+H1137+H1151</f>
        <v>0</v>
      </c>
      <c r="I1123" s="49">
        <f t="shared" si="101"/>
        <v>0</v>
      </c>
      <c r="J1123" s="28" t="e">
        <f t="shared" si="102"/>
        <v>#DIV/0!</v>
      </c>
      <c r="K1123" s="50" t="e">
        <f t="shared" si="100"/>
        <v>#DIV/0!</v>
      </c>
    </row>
    <row r="1124" spans="1:11" ht="71.25" customHeight="1">
      <c r="A1124" s="117"/>
      <c r="B1124" s="100"/>
      <c r="C1124" s="18" t="s">
        <v>9</v>
      </c>
      <c r="D1124" s="18">
        <v>0</v>
      </c>
      <c r="E1124" s="18">
        <v>0</v>
      </c>
      <c r="F1124" s="28">
        <v>0</v>
      </c>
      <c r="G1124" s="28">
        <v>0</v>
      </c>
      <c r="H1124" s="28">
        <v>0</v>
      </c>
      <c r="I1124" s="49" t="e">
        <f t="shared" si="101"/>
        <v>#DIV/0!</v>
      </c>
      <c r="J1124" s="28" t="e">
        <f t="shared" si="102"/>
        <v>#DIV/0!</v>
      </c>
      <c r="K1124" s="50" t="e">
        <f t="shared" si="100"/>
        <v>#DIV/0!</v>
      </c>
    </row>
    <row r="1125" spans="1:11" ht="48" customHeight="1">
      <c r="A1125" s="98" t="s">
        <v>270</v>
      </c>
      <c r="B1125" s="98" t="s">
        <v>207</v>
      </c>
      <c r="C1125" s="18" t="s">
        <v>5</v>
      </c>
      <c r="D1125" s="18">
        <f>D1126+D1128+D1130+D1131</f>
        <v>0</v>
      </c>
      <c r="E1125" s="18">
        <f>E1126+E1128+E1130+E1131</f>
        <v>0</v>
      </c>
      <c r="F1125" s="18">
        <f>F1126+F1128+F1130+F1131</f>
        <v>0</v>
      </c>
      <c r="G1125" s="18">
        <f>G1126+G1128+G1130+G1131</f>
        <v>0</v>
      </c>
      <c r="H1125" s="18">
        <f>H1126+H1128+H1130+H1131</f>
        <v>0</v>
      </c>
      <c r="I1125" s="49" t="e">
        <f t="shared" si="101"/>
        <v>#DIV/0!</v>
      </c>
      <c r="J1125" s="28" t="e">
        <f t="shared" si="102"/>
        <v>#DIV/0!</v>
      </c>
      <c r="K1125" s="50" t="e">
        <f t="shared" si="100"/>
        <v>#DIV/0!</v>
      </c>
    </row>
    <row r="1126" spans="1:11" ht="48" customHeight="1">
      <c r="A1126" s="113"/>
      <c r="B1126" s="99"/>
      <c r="C1126" s="18" t="s">
        <v>6</v>
      </c>
      <c r="D1126" s="18">
        <v>0</v>
      </c>
      <c r="E1126" s="18">
        <v>0</v>
      </c>
      <c r="F1126" s="28">
        <v>0</v>
      </c>
      <c r="G1126" s="28">
        <v>0</v>
      </c>
      <c r="H1126" s="28">
        <v>0</v>
      </c>
      <c r="I1126" s="49" t="e">
        <f t="shared" si="101"/>
        <v>#DIV/0!</v>
      </c>
      <c r="J1126" s="28" t="e">
        <f t="shared" si="102"/>
        <v>#DIV/0!</v>
      </c>
      <c r="K1126" s="50" t="e">
        <f t="shared" si="100"/>
        <v>#DIV/0!</v>
      </c>
    </row>
    <row r="1127" spans="1:11" ht="48" customHeight="1">
      <c r="A1127" s="113"/>
      <c r="B1127" s="99"/>
      <c r="C1127" s="29" t="s">
        <v>189</v>
      </c>
      <c r="D1127" s="18">
        <v>0</v>
      </c>
      <c r="E1127" s="18">
        <v>0</v>
      </c>
      <c r="F1127" s="28">
        <v>0</v>
      </c>
      <c r="G1127" s="28">
        <v>0</v>
      </c>
      <c r="H1127" s="28">
        <v>0</v>
      </c>
      <c r="I1127" s="49" t="e">
        <f t="shared" si="101"/>
        <v>#DIV/0!</v>
      </c>
      <c r="J1127" s="28" t="e">
        <f t="shared" si="102"/>
        <v>#DIV/0!</v>
      </c>
      <c r="K1127" s="50" t="e">
        <f t="shared" si="100"/>
        <v>#DIV/0!</v>
      </c>
    </row>
    <row r="1128" spans="1:11" ht="48" customHeight="1">
      <c r="A1128" s="113"/>
      <c r="B1128" s="99"/>
      <c r="C1128" s="18" t="s">
        <v>7</v>
      </c>
      <c r="D1128" s="18">
        <v>0</v>
      </c>
      <c r="E1128" s="18">
        <v>0</v>
      </c>
      <c r="F1128" s="28">
        <v>0</v>
      </c>
      <c r="G1128" s="28">
        <v>0</v>
      </c>
      <c r="H1128" s="28">
        <v>0</v>
      </c>
      <c r="I1128" s="49" t="e">
        <f t="shared" si="101"/>
        <v>#DIV/0!</v>
      </c>
      <c r="J1128" s="28" t="e">
        <f t="shared" si="102"/>
        <v>#DIV/0!</v>
      </c>
      <c r="K1128" s="50" t="e">
        <f t="shared" si="100"/>
        <v>#DIV/0!</v>
      </c>
    </row>
    <row r="1129" spans="1:11" ht="48" customHeight="1">
      <c r="A1129" s="113"/>
      <c r="B1129" s="99"/>
      <c r="C1129" s="29" t="s">
        <v>190</v>
      </c>
      <c r="D1129" s="18">
        <v>0</v>
      </c>
      <c r="E1129" s="18">
        <v>0</v>
      </c>
      <c r="F1129" s="18">
        <v>0</v>
      </c>
      <c r="G1129" s="18">
        <v>0</v>
      </c>
      <c r="H1129" s="18">
        <v>0</v>
      </c>
      <c r="I1129" s="49" t="e">
        <f t="shared" si="101"/>
        <v>#DIV/0!</v>
      </c>
      <c r="J1129" s="28" t="e">
        <f t="shared" si="102"/>
        <v>#DIV/0!</v>
      </c>
      <c r="K1129" s="50" t="e">
        <f t="shared" si="100"/>
        <v>#DIV/0!</v>
      </c>
    </row>
    <row r="1130" spans="1:11" ht="48" customHeight="1">
      <c r="A1130" s="113"/>
      <c r="B1130" s="99"/>
      <c r="C1130" s="18" t="s">
        <v>8</v>
      </c>
      <c r="D1130" s="18">
        <v>0</v>
      </c>
      <c r="E1130" s="18">
        <v>0</v>
      </c>
      <c r="F1130" s="28">
        <v>0</v>
      </c>
      <c r="G1130" s="28">
        <v>0</v>
      </c>
      <c r="H1130" s="28">
        <v>0</v>
      </c>
      <c r="I1130" s="49" t="e">
        <f t="shared" si="101"/>
        <v>#DIV/0!</v>
      </c>
      <c r="J1130" s="28" t="e">
        <f t="shared" si="102"/>
        <v>#DIV/0!</v>
      </c>
      <c r="K1130" s="50" t="e">
        <f t="shared" si="100"/>
        <v>#DIV/0!</v>
      </c>
    </row>
    <row r="1131" spans="1:11" ht="48" customHeight="1">
      <c r="A1131" s="114"/>
      <c r="B1131" s="100"/>
      <c r="C1131" s="18" t="s">
        <v>9</v>
      </c>
      <c r="D1131" s="18">
        <v>0</v>
      </c>
      <c r="E1131" s="18">
        <v>0</v>
      </c>
      <c r="F1131" s="28">
        <v>0</v>
      </c>
      <c r="G1131" s="28">
        <v>0</v>
      </c>
      <c r="H1131" s="28">
        <v>0</v>
      </c>
      <c r="I1131" s="49" t="e">
        <f t="shared" si="101"/>
        <v>#DIV/0!</v>
      </c>
      <c r="J1131" s="28" t="e">
        <f t="shared" si="102"/>
        <v>#DIV/0!</v>
      </c>
      <c r="K1131" s="50" t="e">
        <f t="shared" si="100"/>
        <v>#DIV/0!</v>
      </c>
    </row>
    <row r="1132" spans="1:11" ht="48" customHeight="1">
      <c r="A1132" s="98" t="s">
        <v>271</v>
      </c>
      <c r="B1132" s="98" t="s">
        <v>207</v>
      </c>
      <c r="C1132" s="18" t="s">
        <v>5</v>
      </c>
      <c r="D1132" s="18">
        <f>D1133+D1135+D1137+D1138</f>
        <v>0</v>
      </c>
      <c r="E1132" s="18">
        <f>E1133+E1135+E1137+E1138</f>
        <v>0</v>
      </c>
      <c r="F1132" s="18">
        <f>F1133+F1135+F1137+F1138</f>
        <v>0</v>
      </c>
      <c r="G1132" s="18">
        <f>G1133+G1135+G1137+G1138</f>
        <v>0</v>
      </c>
      <c r="H1132" s="18">
        <f>H1133+H1135+H1137+H1138</f>
        <v>0</v>
      </c>
      <c r="I1132" s="49" t="e">
        <f t="shared" si="101"/>
        <v>#DIV/0!</v>
      </c>
      <c r="J1132" s="28" t="e">
        <f t="shared" si="102"/>
        <v>#DIV/0!</v>
      </c>
      <c r="K1132" s="50" t="e">
        <f t="shared" si="100"/>
        <v>#DIV/0!</v>
      </c>
    </row>
    <row r="1133" spans="1:11" ht="48" customHeight="1">
      <c r="A1133" s="99"/>
      <c r="B1133" s="99"/>
      <c r="C1133" s="18" t="s">
        <v>6</v>
      </c>
      <c r="D1133" s="18">
        <v>0</v>
      </c>
      <c r="E1133" s="18">
        <v>0</v>
      </c>
      <c r="F1133" s="28">
        <v>0</v>
      </c>
      <c r="G1133" s="28">
        <v>0</v>
      </c>
      <c r="H1133" s="28">
        <v>0</v>
      </c>
      <c r="I1133" s="49" t="e">
        <f t="shared" si="101"/>
        <v>#DIV/0!</v>
      </c>
      <c r="J1133" s="28" t="e">
        <f t="shared" si="102"/>
        <v>#DIV/0!</v>
      </c>
      <c r="K1133" s="50" t="e">
        <f t="shared" si="100"/>
        <v>#DIV/0!</v>
      </c>
    </row>
    <row r="1134" spans="1:11" ht="48" customHeight="1">
      <c r="A1134" s="99"/>
      <c r="B1134" s="99"/>
      <c r="C1134" s="29" t="s">
        <v>189</v>
      </c>
      <c r="D1134" s="18">
        <v>0</v>
      </c>
      <c r="E1134" s="18">
        <v>0</v>
      </c>
      <c r="F1134" s="28">
        <v>0</v>
      </c>
      <c r="G1134" s="28">
        <v>0</v>
      </c>
      <c r="H1134" s="28">
        <v>0</v>
      </c>
      <c r="I1134" s="49" t="e">
        <f t="shared" si="101"/>
        <v>#DIV/0!</v>
      </c>
      <c r="J1134" s="28" t="e">
        <f t="shared" si="102"/>
        <v>#DIV/0!</v>
      </c>
      <c r="K1134" s="50" t="e">
        <f t="shared" si="100"/>
        <v>#DIV/0!</v>
      </c>
    </row>
    <row r="1135" spans="1:11" ht="48" customHeight="1">
      <c r="A1135" s="99"/>
      <c r="B1135" s="99"/>
      <c r="C1135" s="18" t="s">
        <v>7</v>
      </c>
      <c r="D1135" s="18">
        <v>0</v>
      </c>
      <c r="E1135" s="18">
        <v>0</v>
      </c>
      <c r="F1135" s="28">
        <v>0</v>
      </c>
      <c r="G1135" s="28">
        <v>0</v>
      </c>
      <c r="H1135" s="28">
        <v>0</v>
      </c>
      <c r="I1135" s="49" t="e">
        <f t="shared" si="101"/>
        <v>#DIV/0!</v>
      </c>
      <c r="J1135" s="28" t="e">
        <f t="shared" si="102"/>
        <v>#DIV/0!</v>
      </c>
      <c r="K1135" s="50" t="e">
        <f t="shared" si="100"/>
        <v>#DIV/0!</v>
      </c>
    </row>
    <row r="1136" spans="1:11" ht="48" customHeight="1">
      <c r="A1136" s="99"/>
      <c r="B1136" s="99"/>
      <c r="C1136" s="29" t="s">
        <v>190</v>
      </c>
      <c r="D1136" s="18">
        <v>0</v>
      </c>
      <c r="E1136" s="18">
        <v>0</v>
      </c>
      <c r="F1136" s="18">
        <v>0</v>
      </c>
      <c r="G1136" s="18">
        <v>0</v>
      </c>
      <c r="H1136" s="18">
        <v>0</v>
      </c>
      <c r="I1136" s="49" t="e">
        <f t="shared" si="101"/>
        <v>#DIV/0!</v>
      </c>
      <c r="J1136" s="28" t="e">
        <f t="shared" si="102"/>
        <v>#DIV/0!</v>
      </c>
      <c r="K1136" s="50" t="e">
        <f t="shared" si="100"/>
        <v>#DIV/0!</v>
      </c>
    </row>
    <row r="1137" spans="1:11" ht="48" customHeight="1">
      <c r="A1137" s="99"/>
      <c r="B1137" s="99"/>
      <c r="C1137" s="18" t="s">
        <v>8</v>
      </c>
      <c r="D1137" s="18">
        <v>0</v>
      </c>
      <c r="E1137" s="18">
        <v>0</v>
      </c>
      <c r="F1137" s="28">
        <v>0</v>
      </c>
      <c r="G1137" s="28">
        <v>0</v>
      </c>
      <c r="H1137" s="28">
        <v>0</v>
      </c>
      <c r="I1137" s="49" t="e">
        <f t="shared" si="101"/>
        <v>#DIV/0!</v>
      </c>
      <c r="J1137" s="28" t="e">
        <f t="shared" si="102"/>
        <v>#DIV/0!</v>
      </c>
      <c r="K1137" s="50" t="e">
        <f t="shared" si="100"/>
        <v>#DIV/0!</v>
      </c>
    </row>
    <row r="1138" spans="1:11" ht="48" customHeight="1">
      <c r="A1138" s="100"/>
      <c r="B1138" s="100"/>
      <c r="C1138" s="18" t="s">
        <v>9</v>
      </c>
      <c r="D1138" s="18">
        <v>0</v>
      </c>
      <c r="E1138" s="18">
        <v>0</v>
      </c>
      <c r="F1138" s="28">
        <v>0</v>
      </c>
      <c r="G1138" s="28">
        <v>0</v>
      </c>
      <c r="H1138" s="28">
        <v>0</v>
      </c>
      <c r="I1138" s="49" t="e">
        <f t="shared" si="101"/>
        <v>#DIV/0!</v>
      </c>
      <c r="J1138" s="28" t="e">
        <f t="shared" si="102"/>
        <v>#DIV/0!</v>
      </c>
      <c r="K1138" s="50" t="e">
        <f aca="true" t="shared" si="103" ref="K1138:K1173">H1138/F1138*100</f>
        <v>#DIV/0!</v>
      </c>
    </row>
    <row r="1139" spans="1:11" ht="48" customHeight="1">
      <c r="A1139" s="98" t="s">
        <v>272</v>
      </c>
      <c r="B1139" s="98" t="s">
        <v>255</v>
      </c>
      <c r="C1139" s="18" t="s">
        <v>5</v>
      </c>
      <c r="D1139" s="18">
        <f>D1140+D1142+D1144+D1145</f>
        <v>25200</v>
      </c>
      <c r="E1139" s="18">
        <f>E1140+E1142+E1144+E1145</f>
        <v>0</v>
      </c>
      <c r="F1139" s="18">
        <f>F1140+F1142+F1144+F1145</f>
        <v>0</v>
      </c>
      <c r="G1139" s="18">
        <f>G1140+G1142+G1144+G1145</f>
        <v>0</v>
      </c>
      <c r="H1139" s="18">
        <f>H1140+H1142+H1144+H1145</f>
        <v>0</v>
      </c>
      <c r="I1139" s="49">
        <f t="shared" si="101"/>
        <v>0</v>
      </c>
      <c r="J1139" s="28" t="e">
        <f t="shared" si="102"/>
        <v>#DIV/0!</v>
      </c>
      <c r="K1139" s="50" t="e">
        <f t="shared" si="103"/>
        <v>#DIV/0!</v>
      </c>
    </row>
    <row r="1140" spans="1:11" ht="48" customHeight="1">
      <c r="A1140" s="99"/>
      <c r="B1140" s="99"/>
      <c r="C1140" s="18" t="s">
        <v>6</v>
      </c>
      <c r="D1140" s="18">
        <v>0</v>
      </c>
      <c r="E1140" s="18">
        <v>0</v>
      </c>
      <c r="F1140" s="28">
        <v>0</v>
      </c>
      <c r="G1140" s="28">
        <v>0</v>
      </c>
      <c r="H1140" s="28">
        <v>0</v>
      </c>
      <c r="I1140" s="49" t="e">
        <f t="shared" si="101"/>
        <v>#DIV/0!</v>
      </c>
      <c r="J1140" s="28" t="e">
        <f t="shared" si="102"/>
        <v>#DIV/0!</v>
      </c>
      <c r="K1140" s="50" t="e">
        <f t="shared" si="103"/>
        <v>#DIV/0!</v>
      </c>
    </row>
    <row r="1141" spans="1:11" ht="48" customHeight="1">
      <c r="A1141" s="99"/>
      <c r="B1141" s="99"/>
      <c r="C1141" s="29" t="s">
        <v>189</v>
      </c>
      <c r="D1141" s="18">
        <v>0</v>
      </c>
      <c r="E1141" s="18">
        <v>0</v>
      </c>
      <c r="F1141" s="28">
        <v>0</v>
      </c>
      <c r="G1141" s="28">
        <v>0</v>
      </c>
      <c r="H1141" s="28">
        <v>0</v>
      </c>
      <c r="I1141" s="49" t="e">
        <f t="shared" si="101"/>
        <v>#DIV/0!</v>
      </c>
      <c r="J1141" s="28" t="e">
        <f t="shared" si="102"/>
        <v>#DIV/0!</v>
      </c>
      <c r="K1141" s="50" t="e">
        <f t="shared" si="103"/>
        <v>#DIV/0!</v>
      </c>
    </row>
    <row r="1142" spans="1:11" ht="48" customHeight="1">
      <c r="A1142" s="99"/>
      <c r="B1142" s="99"/>
      <c r="C1142" s="18" t="s">
        <v>7</v>
      </c>
      <c r="D1142" s="18">
        <v>25200</v>
      </c>
      <c r="E1142" s="18">
        <v>0</v>
      </c>
      <c r="F1142" s="28">
        <v>0</v>
      </c>
      <c r="G1142" s="28">
        <v>0</v>
      </c>
      <c r="H1142" s="28">
        <v>0</v>
      </c>
      <c r="I1142" s="49">
        <f t="shared" si="101"/>
        <v>0</v>
      </c>
      <c r="J1142" s="28" t="e">
        <f t="shared" si="102"/>
        <v>#DIV/0!</v>
      </c>
      <c r="K1142" s="50" t="e">
        <f t="shared" si="103"/>
        <v>#DIV/0!</v>
      </c>
    </row>
    <row r="1143" spans="1:11" ht="48" customHeight="1">
      <c r="A1143" s="99"/>
      <c r="B1143" s="99"/>
      <c r="C1143" s="29" t="s">
        <v>190</v>
      </c>
      <c r="D1143" s="18">
        <v>0</v>
      </c>
      <c r="E1143" s="18">
        <v>0</v>
      </c>
      <c r="F1143" s="18">
        <v>0</v>
      </c>
      <c r="G1143" s="18">
        <v>0</v>
      </c>
      <c r="H1143" s="18">
        <v>0</v>
      </c>
      <c r="I1143" s="49" t="e">
        <f t="shared" si="101"/>
        <v>#DIV/0!</v>
      </c>
      <c r="J1143" s="28" t="e">
        <f t="shared" si="102"/>
        <v>#DIV/0!</v>
      </c>
      <c r="K1143" s="50" t="e">
        <f t="shared" si="103"/>
        <v>#DIV/0!</v>
      </c>
    </row>
    <row r="1144" spans="1:11" ht="48" customHeight="1">
      <c r="A1144" s="99"/>
      <c r="B1144" s="99"/>
      <c r="C1144" s="18" t="s">
        <v>8</v>
      </c>
      <c r="D1144" s="18">
        <v>0</v>
      </c>
      <c r="E1144" s="18">
        <v>0</v>
      </c>
      <c r="F1144" s="28">
        <v>0</v>
      </c>
      <c r="G1144" s="28">
        <v>0</v>
      </c>
      <c r="H1144" s="28">
        <v>0</v>
      </c>
      <c r="I1144" s="49" t="e">
        <f t="shared" si="101"/>
        <v>#DIV/0!</v>
      </c>
      <c r="J1144" s="28" t="e">
        <f t="shared" si="102"/>
        <v>#DIV/0!</v>
      </c>
      <c r="K1144" s="50" t="e">
        <f t="shared" si="103"/>
        <v>#DIV/0!</v>
      </c>
    </row>
    <row r="1145" spans="1:11" ht="48" customHeight="1">
      <c r="A1145" s="99"/>
      <c r="B1145" s="100"/>
      <c r="C1145" s="18" t="s">
        <v>9</v>
      </c>
      <c r="D1145" s="18">
        <v>0</v>
      </c>
      <c r="E1145" s="18">
        <v>0</v>
      </c>
      <c r="F1145" s="28">
        <v>0</v>
      </c>
      <c r="G1145" s="28">
        <v>0</v>
      </c>
      <c r="H1145" s="28">
        <v>0</v>
      </c>
      <c r="I1145" s="49" t="e">
        <f t="shared" si="101"/>
        <v>#DIV/0!</v>
      </c>
      <c r="J1145" s="28" t="e">
        <f t="shared" si="102"/>
        <v>#DIV/0!</v>
      </c>
      <c r="K1145" s="50" t="e">
        <f t="shared" si="103"/>
        <v>#DIV/0!</v>
      </c>
    </row>
    <row r="1146" spans="1:11" ht="48" customHeight="1">
      <c r="A1146" s="99"/>
      <c r="B1146" s="98" t="s">
        <v>273</v>
      </c>
      <c r="C1146" s="18" t="s">
        <v>5</v>
      </c>
      <c r="D1146" s="18">
        <f>D1147+D1149+D1151+D1152</f>
        <v>10800</v>
      </c>
      <c r="E1146" s="18">
        <f>E1147+E1149+E1151+E1152</f>
        <v>0</v>
      </c>
      <c r="F1146" s="18">
        <f>F1147+F1149+F1151+F1152</f>
        <v>0</v>
      </c>
      <c r="G1146" s="18">
        <f>G1147+G1149+G1151+G1152</f>
        <v>0</v>
      </c>
      <c r="H1146" s="18">
        <f>H1147+H1149+H1151+H1152</f>
        <v>0</v>
      </c>
      <c r="I1146" s="49">
        <f t="shared" si="101"/>
        <v>0</v>
      </c>
      <c r="J1146" s="28" t="e">
        <f t="shared" si="102"/>
        <v>#DIV/0!</v>
      </c>
      <c r="K1146" s="50" t="e">
        <f t="shared" si="103"/>
        <v>#DIV/0!</v>
      </c>
    </row>
    <row r="1147" spans="1:11" ht="48" customHeight="1">
      <c r="A1147" s="99"/>
      <c r="B1147" s="99"/>
      <c r="C1147" s="18" t="s">
        <v>6</v>
      </c>
      <c r="D1147" s="18">
        <v>0</v>
      </c>
      <c r="E1147" s="18">
        <v>0</v>
      </c>
      <c r="F1147" s="28">
        <v>0</v>
      </c>
      <c r="G1147" s="28">
        <v>0</v>
      </c>
      <c r="H1147" s="28">
        <v>0</v>
      </c>
      <c r="I1147" s="49" t="e">
        <f t="shared" si="101"/>
        <v>#DIV/0!</v>
      </c>
      <c r="J1147" s="28" t="e">
        <f t="shared" si="102"/>
        <v>#DIV/0!</v>
      </c>
      <c r="K1147" s="50" t="e">
        <f t="shared" si="103"/>
        <v>#DIV/0!</v>
      </c>
    </row>
    <row r="1148" spans="1:11" ht="48" customHeight="1">
      <c r="A1148" s="99"/>
      <c r="B1148" s="99"/>
      <c r="C1148" s="29" t="s">
        <v>189</v>
      </c>
      <c r="D1148" s="18">
        <v>0</v>
      </c>
      <c r="E1148" s="18">
        <v>0</v>
      </c>
      <c r="F1148" s="28">
        <v>0</v>
      </c>
      <c r="G1148" s="28">
        <v>0</v>
      </c>
      <c r="H1148" s="28">
        <v>0</v>
      </c>
      <c r="I1148" s="49" t="e">
        <f t="shared" si="101"/>
        <v>#DIV/0!</v>
      </c>
      <c r="J1148" s="28" t="e">
        <f t="shared" si="102"/>
        <v>#DIV/0!</v>
      </c>
      <c r="K1148" s="50" t="e">
        <f t="shared" si="103"/>
        <v>#DIV/0!</v>
      </c>
    </row>
    <row r="1149" spans="1:11" ht="48" customHeight="1">
      <c r="A1149" s="99"/>
      <c r="B1149" s="99"/>
      <c r="C1149" s="18" t="s">
        <v>7</v>
      </c>
      <c r="D1149" s="18">
        <v>0</v>
      </c>
      <c r="E1149" s="18">
        <v>0</v>
      </c>
      <c r="F1149" s="28">
        <v>0</v>
      </c>
      <c r="G1149" s="28">
        <v>0</v>
      </c>
      <c r="H1149" s="28">
        <v>0</v>
      </c>
      <c r="I1149" s="49" t="e">
        <f t="shared" si="101"/>
        <v>#DIV/0!</v>
      </c>
      <c r="J1149" s="28" t="e">
        <f t="shared" si="102"/>
        <v>#DIV/0!</v>
      </c>
      <c r="K1149" s="50" t="e">
        <f t="shared" si="103"/>
        <v>#DIV/0!</v>
      </c>
    </row>
    <row r="1150" spans="1:11" ht="48" customHeight="1">
      <c r="A1150" s="99"/>
      <c r="B1150" s="99"/>
      <c r="C1150" s="29" t="s">
        <v>190</v>
      </c>
      <c r="D1150" s="18">
        <v>0</v>
      </c>
      <c r="E1150" s="18">
        <v>0</v>
      </c>
      <c r="F1150" s="18">
        <v>0</v>
      </c>
      <c r="G1150" s="18">
        <v>0</v>
      </c>
      <c r="H1150" s="18">
        <v>0</v>
      </c>
      <c r="I1150" s="49" t="e">
        <f t="shared" si="101"/>
        <v>#DIV/0!</v>
      </c>
      <c r="J1150" s="28" t="e">
        <f t="shared" si="102"/>
        <v>#DIV/0!</v>
      </c>
      <c r="K1150" s="50" t="e">
        <f t="shared" si="103"/>
        <v>#DIV/0!</v>
      </c>
    </row>
    <row r="1151" spans="1:11" ht="48" customHeight="1">
      <c r="A1151" s="99"/>
      <c r="B1151" s="99"/>
      <c r="C1151" s="18" t="s">
        <v>8</v>
      </c>
      <c r="D1151" s="18">
        <v>10800</v>
      </c>
      <c r="E1151" s="18">
        <v>0</v>
      </c>
      <c r="F1151" s="28">
        <v>0</v>
      </c>
      <c r="G1151" s="28">
        <v>0</v>
      </c>
      <c r="H1151" s="28">
        <v>0</v>
      </c>
      <c r="I1151" s="49">
        <f t="shared" si="101"/>
        <v>0</v>
      </c>
      <c r="J1151" s="28" t="e">
        <f t="shared" si="102"/>
        <v>#DIV/0!</v>
      </c>
      <c r="K1151" s="50" t="e">
        <f t="shared" si="103"/>
        <v>#DIV/0!</v>
      </c>
    </row>
    <row r="1152" spans="1:11" ht="48" customHeight="1">
      <c r="A1152" s="100"/>
      <c r="B1152" s="100"/>
      <c r="C1152" s="18" t="s">
        <v>9</v>
      </c>
      <c r="D1152" s="18">
        <v>0</v>
      </c>
      <c r="E1152" s="18">
        <v>0</v>
      </c>
      <c r="F1152" s="28">
        <v>0</v>
      </c>
      <c r="G1152" s="28">
        <v>0</v>
      </c>
      <c r="H1152" s="28">
        <v>0</v>
      </c>
      <c r="I1152" s="49" t="e">
        <f t="shared" si="101"/>
        <v>#DIV/0!</v>
      </c>
      <c r="J1152" s="28" t="e">
        <f t="shared" si="102"/>
        <v>#DIV/0!</v>
      </c>
      <c r="K1152" s="50" t="e">
        <f t="shared" si="103"/>
        <v>#DIV/0!</v>
      </c>
    </row>
    <row r="1153" spans="1:11" ht="48" customHeight="1">
      <c r="A1153" s="98" t="s">
        <v>216</v>
      </c>
      <c r="B1153" s="98" t="s">
        <v>217</v>
      </c>
      <c r="C1153" s="18" t="s">
        <v>5</v>
      </c>
      <c r="D1153" s="18">
        <f>D1154+D1156+D1158+D1159</f>
        <v>28500</v>
      </c>
      <c r="E1153" s="18">
        <f>E1154+E1156+E1158+E1159</f>
        <v>0</v>
      </c>
      <c r="F1153" s="18">
        <f>F1154+F1156+F1158+F1159</f>
        <v>0</v>
      </c>
      <c r="G1153" s="18">
        <f>G1154+G1156+G1158+G1159</f>
        <v>0</v>
      </c>
      <c r="H1153" s="18">
        <f>H1154+H1156+H1158+H1159</f>
        <v>0</v>
      </c>
      <c r="I1153" s="49">
        <f aca="true" t="shared" si="104" ref="I1153:I1216">H1153/D1153*100</f>
        <v>0</v>
      </c>
      <c r="J1153" s="28" t="e">
        <f t="shared" si="102"/>
        <v>#DIV/0!</v>
      </c>
      <c r="K1153" s="50" t="e">
        <f t="shared" si="103"/>
        <v>#DIV/0!</v>
      </c>
    </row>
    <row r="1154" spans="1:11" ht="48" customHeight="1">
      <c r="A1154" s="99"/>
      <c r="B1154" s="99"/>
      <c r="C1154" s="18" t="s">
        <v>6</v>
      </c>
      <c r="D1154" s="18">
        <v>0</v>
      </c>
      <c r="E1154" s="18">
        <v>0</v>
      </c>
      <c r="F1154" s="28">
        <v>0</v>
      </c>
      <c r="G1154" s="28">
        <v>0</v>
      </c>
      <c r="H1154" s="28">
        <v>0</v>
      </c>
      <c r="I1154" s="49" t="e">
        <f t="shared" si="104"/>
        <v>#DIV/0!</v>
      </c>
      <c r="J1154" s="28" t="e">
        <f t="shared" si="102"/>
        <v>#DIV/0!</v>
      </c>
      <c r="K1154" s="50" t="e">
        <f t="shared" si="103"/>
        <v>#DIV/0!</v>
      </c>
    </row>
    <row r="1155" spans="1:11" ht="48" customHeight="1">
      <c r="A1155" s="99"/>
      <c r="B1155" s="99"/>
      <c r="C1155" s="29" t="s">
        <v>189</v>
      </c>
      <c r="D1155" s="18">
        <v>0</v>
      </c>
      <c r="E1155" s="18">
        <v>0</v>
      </c>
      <c r="F1155" s="28">
        <v>0</v>
      </c>
      <c r="G1155" s="28">
        <v>0</v>
      </c>
      <c r="H1155" s="28">
        <v>0</v>
      </c>
      <c r="I1155" s="49" t="e">
        <f t="shared" si="104"/>
        <v>#DIV/0!</v>
      </c>
      <c r="J1155" s="28" t="e">
        <f t="shared" si="102"/>
        <v>#DIV/0!</v>
      </c>
      <c r="K1155" s="50" t="e">
        <f t="shared" si="103"/>
        <v>#DIV/0!</v>
      </c>
    </row>
    <row r="1156" spans="1:11" ht="48" customHeight="1">
      <c r="A1156" s="99"/>
      <c r="B1156" s="99"/>
      <c r="C1156" s="18" t="s">
        <v>7</v>
      </c>
      <c r="D1156" s="18">
        <v>28500</v>
      </c>
      <c r="E1156" s="18">
        <v>0</v>
      </c>
      <c r="F1156" s="28">
        <v>0</v>
      </c>
      <c r="G1156" s="28">
        <v>0</v>
      </c>
      <c r="H1156" s="28">
        <v>0</v>
      </c>
      <c r="I1156" s="49">
        <f t="shared" si="104"/>
        <v>0</v>
      </c>
      <c r="J1156" s="28" t="e">
        <f t="shared" si="102"/>
        <v>#DIV/0!</v>
      </c>
      <c r="K1156" s="50" t="e">
        <f t="shared" si="103"/>
        <v>#DIV/0!</v>
      </c>
    </row>
    <row r="1157" spans="1:11" ht="48" customHeight="1">
      <c r="A1157" s="99"/>
      <c r="B1157" s="99"/>
      <c r="C1157" s="29" t="s">
        <v>190</v>
      </c>
      <c r="D1157" s="18">
        <v>0</v>
      </c>
      <c r="E1157" s="18">
        <v>0</v>
      </c>
      <c r="F1157" s="18">
        <v>0</v>
      </c>
      <c r="G1157" s="18">
        <v>0</v>
      </c>
      <c r="H1157" s="18">
        <v>0</v>
      </c>
      <c r="I1157" s="49" t="e">
        <f t="shared" si="104"/>
        <v>#DIV/0!</v>
      </c>
      <c r="J1157" s="28" t="e">
        <f t="shared" si="102"/>
        <v>#DIV/0!</v>
      </c>
      <c r="K1157" s="50" t="e">
        <f t="shared" si="103"/>
        <v>#DIV/0!</v>
      </c>
    </row>
    <row r="1158" spans="1:11" ht="48" customHeight="1">
      <c r="A1158" s="99"/>
      <c r="B1158" s="99"/>
      <c r="C1158" s="18" t="s">
        <v>8</v>
      </c>
      <c r="D1158" s="18">
        <v>0</v>
      </c>
      <c r="E1158" s="18">
        <v>0</v>
      </c>
      <c r="F1158" s="28">
        <v>0</v>
      </c>
      <c r="G1158" s="28">
        <v>0</v>
      </c>
      <c r="H1158" s="28">
        <v>0</v>
      </c>
      <c r="I1158" s="49" t="e">
        <f t="shared" si="104"/>
        <v>#DIV/0!</v>
      </c>
      <c r="J1158" s="28" t="e">
        <f t="shared" si="102"/>
        <v>#DIV/0!</v>
      </c>
      <c r="K1158" s="50" t="e">
        <f t="shared" si="103"/>
        <v>#DIV/0!</v>
      </c>
    </row>
    <row r="1159" spans="1:11" ht="48" customHeight="1">
      <c r="A1159" s="100"/>
      <c r="B1159" s="100"/>
      <c r="C1159" s="18" t="s">
        <v>9</v>
      </c>
      <c r="D1159" s="18">
        <v>0</v>
      </c>
      <c r="E1159" s="18">
        <v>0</v>
      </c>
      <c r="F1159" s="28">
        <v>0</v>
      </c>
      <c r="G1159" s="28">
        <v>0</v>
      </c>
      <c r="H1159" s="28">
        <v>0</v>
      </c>
      <c r="I1159" s="49" t="e">
        <f t="shared" si="104"/>
        <v>#DIV/0!</v>
      </c>
      <c r="J1159" s="28" t="e">
        <f t="shared" si="102"/>
        <v>#DIV/0!</v>
      </c>
      <c r="K1159" s="50" t="e">
        <f t="shared" si="103"/>
        <v>#DIV/0!</v>
      </c>
    </row>
    <row r="1160" spans="1:11" ht="48" customHeight="1">
      <c r="A1160" s="98" t="s">
        <v>218</v>
      </c>
      <c r="B1160" s="98" t="s">
        <v>217</v>
      </c>
      <c r="C1160" s="18" t="s">
        <v>5</v>
      </c>
      <c r="D1160" s="18">
        <f>D1161+D1163+D1165+D1166</f>
        <v>25263</v>
      </c>
      <c r="E1160" s="18">
        <f>E1161+E1163+E1165+E1166</f>
        <v>0</v>
      </c>
      <c r="F1160" s="18">
        <f>F1161+F1163+F1165+F1166</f>
        <v>0</v>
      </c>
      <c r="G1160" s="18">
        <f>G1161+G1163+G1165+G1166</f>
        <v>0</v>
      </c>
      <c r="H1160" s="18">
        <f>H1161+H1163+H1165+H1166</f>
        <v>0</v>
      </c>
      <c r="I1160" s="49">
        <f t="shared" si="104"/>
        <v>0</v>
      </c>
      <c r="J1160" s="28" t="e">
        <f t="shared" si="102"/>
        <v>#DIV/0!</v>
      </c>
      <c r="K1160" s="50" t="e">
        <f t="shared" si="103"/>
        <v>#DIV/0!</v>
      </c>
    </row>
    <row r="1161" spans="1:11" ht="48" customHeight="1">
      <c r="A1161" s="99"/>
      <c r="B1161" s="99"/>
      <c r="C1161" s="18" t="s">
        <v>6</v>
      </c>
      <c r="D1161" s="18">
        <v>0</v>
      </c>
      <c r="E1161" s="18">
        <v>0</v>
      </c>
      <c r="F1161" s="28">
        <v>0</v>
      </c>
      <c r="G1161" s="28">
        <v>0</v>
      </c>
      <c r="H1161" s="28">
        <v>0</v>
      </c>
      <c r="I1161" s="49" t="e">
        <f t="shared" si="104"/>
        <v>#DIV/0!</v>
      </c>
      <c r="J1161" s="28" t="e">
        <f t="shared" si="102"/>
        <v>#DIV/0!</v>
      </c>
      <c r="K1161" s="50" t="e">
        <f t="shared" si="103"/>
        <v>#DIV/0!</v>
      </c>
    </row>
    <row r="1162" spans="1:11" ht="48" customHeight="1">
      <c r="A1162" s="99"/>
      <c r="B1162" s="99"/>
      <c r="C1162" s="29" t="s">
        <v>189</v>
      </c>
      <c r="D1162" s="18">
        <v>0</v>
      </c>
      <c r="E1162" s="18">
        <v>0</v>
      </c>
      <c r="F1162" s="28">
        <v>0</v>
      </c>
      <c r="G1162" s="28">
        <v>0</v>
      </c>
      <c r="H1162" s="28">
        <v>0</v>
      </c>
      <c r="I1162" s="49" t="e">
        <f t="shared" si="104"/>
        <v>#DIV/0!</v>
      </c>
      <c r="J1162" s="28" t="e">
        <f t="shared" si="102"/>
        <v>#DIV/0!</v>
      </c>
      <c r="K1162" s="50" t="e">
        <f t="shared" si="103"/>
        <v>#DIV/0!</v>
      </c>
    </row>
    <row r="1163" spans="1:11" ht="48" customHeight="1">
      <c r="A1163" s="99"/>
      <c r="B1163" s="99"/>
      <c r="C1163" s="18" t="s">
        <v>7</v>
      </c>
      <c r="D1163" s="18">
        <v>25263</v>
      </c>
      <c r="E1163" s="18">
        <v>0</v>
      </c>
      <c r="F1163" s="28">
        <v>0</v>
      </c>
      <c r="G1163" s="28">
        <v>0</v>
      </c>
      <c r="H1163" s="28">
        <v>0</v>
      </c>
      <c r="I1163" s="49">
        <f t="shared" si="104"/>
        <v>0</v>
      </c>
      <c r="J1163" s="28" t="e">
        <f t="shared" si="102"/>
        <v>#DIV/0!</v>
      </c>
      <c r="K1163" s="50" t="e">
        <f t="shared" si="103"/>
        <v>#DIV/0!</v>
      </c>
    </row>
    <row r="1164" spans="1:11" ht="48" customHeight="1">
      <c r="A1164" s="99"/>
      <c r="B1164" s="99"/>
      <c r="C1164" s="29" t="s">
        <v>190</v>
      </c>
      <c r="D1164" s="18">
        <v>0</v>
      </c>
      <c r="E1164" s="18">
        <v>0</v>
      </c>
      <c r="F1164" s="18">
        <v>0</v>
      </c>
      <c r="G1164" s="18">
        <v>0</v>
      </c>
      <c r="H1164" s="18">
        <v>0</v>
      </c>
      <c r="I1164" s="49" t="e">
        <f t="shared" si="104"/>
        <v>#DIV/0!</v>
      </c>
      <c r="J1164" s="28" t="e">
        <f t="shared" si="102"/>
        <v>#DIV/0!</v>
      </c>
      <c r="K1164" s="50" t="e">
        <f t="shared" si="103"/>
        <v>#DIV/0!</v>
      </c>
    </row>
    <row r="1165" spans="1:11" ht="48" customHeight="1">
      <c r="A1165" s="99"/>
      <c r="B1165" s="99"/>
      <c r="C1165" s="18" t="s">
        <v>8</v>
      </c>
      <c r="D1165" s="18">
        <v>0</v>
      </c>
      <c r="E1165" s="18">
        <v>0</v>
      </c>
      <c r="F1165" s="28">
        <v>0</v>
      </c>
      <c r="G1165" s="28">
        <v>0</v>
      </c>
      <c r="H1165" s="28">
        <v>0</v>
      </c>
      <c r="I1165" s="49" t="e">
        <f t="shared" si="104"/>
        <v>#DIV/0!</v>
      </c>
      <c r="J1165" s="28" t="e">
        <f t="shared" si="102"/>
        <v>#DIV/0!</v>
      </c>
      <c r="K1165" s="50" t="e">
        <f t="shared" si="103"/>
        <v>#DIV/0!</v>
      </c>
    </row>
    <row r="1166" spans="1:11" ht="48" customHeight="1">
      <c r="A1166" s="99"/>
      <c r="B1166" s="100"/>
      <c r="C1166" s="18" t="s">
        <v>9</v>
      </c>
      <c r="D1166" s="18">
        <v>0</v>
      </c>
      <c r="E1166" s="18">
        <v>0</v>
      </c>
      <c r="F1166" s="28">
        <v>0</v>
      </c>
      <c r="G1166" s="28">
        <v>0</v>
      </c>
      <c r="H1166" s="28">
        <v>0</v>
      </c>
      <c r="I1166" s="49" t="e">
        <f t="shared" si="104"/>
        <v>#DIV/0!</v>
      </c>
      <c r="J1166" s="28" t="e">
        <f t="shared" si="102"/>
        <v>#DIV/0!</v>
      </c>
      <c r="K1166" s="50" t="e">
        <f t="shared" si="103"/>
        <v>#DIV/0!</v>
      </c>
    </row>
    <row r="1167" spans="1:11" ht="48" customHeight="1">
      <c r="A1167" s="99"/>
      <c r="B1167" s="98" t="s">
        <v>259</v>
      </c>
      <c r="C1167" s="18" t="s">
        <v>5</v>
      </c>
      <c r="D1167" s="18">
        <f>D1168+D1170+D1172+D1173</f>
        <v>8421</v>
      </c>
      <c r="E1167" s="18">
        <f>E1168+E1170+E1172+E1173</f>
        <v>0</v>
      </c>
      <c r="F1167" s="18">
        <f>F1168+F1170+F1172+F1173</f>
        <v>0</v>
      </c>
      <c r="G1167" s="18">
        <f>G1168+G1170+G1172+G1173</f>
        <v>0</v>
      </c>
      <c r="H1167" s="18">
        <f>H1168+H1170+H1172+H1173</f>
        <v>0</v>
      </c>
      <c r="I1167" s="49">
        <f t="shared" si="104"/>
        <v>0</v>
      </c>
      <c r="J1167" s="28" t="e">
        <f aca="true" t="shared" si="105" ref="J1167:J1229">H1167/E1167*100</f>
        <v>#DIV/0!</v>
      </c>
      <c r="K1167" s="50" t="e">
        <f t="shared" si="103"/>
        <v>#DIV/0!</v>
      </c>
    </row>
    <row r="1168" spans="1:11" ht="48" customHeight="1">
      <c r="A1168" s="99"/>
      <c r="B1168" s="99"/>
      <c r="C1168" s="18" t="s">
        <v>6</v>
      </c>
      <c r="D1168" s="18">
        <v>0</v>
      </c>
      <c r="E1168" s="18">
        <v>0</v>
      </c>
      <c r="F1168" s="28">
        <v>0</v>
      </c>
      <c r="G1168" s="28">
        <v>0</v>
      </c>
      <c r="H1168" s="28">
        <v>0</v>
      </c>
      <c r="I1168" s="49" t="e">
        <f t="shared" si="104"/>
        <v>#DIV/0!</v>
      </c>
      <c r="J1168" s="28" t="e">
        <f t="shared" si="105"/>
        <v>#DIV/0!</v>
      </c>
      <c r="K1168" s="50" t="e">
        <f t="shared" si="103"/>
        <v>#DIV/0!</v>
      </c>
    </row>
    <row r="1169" spans="1:11" ht="48" customHeight="1">
      <c r="A1169" s="99"/>
      <c r="B1169" s="99"/>
      <c r="C1169" s="29" t="s">
        <v>189</v>
      </c>
      <c r="D1169" s="18">
        <v>0</v>
      </c>
      <c r="E1169" s="18">
        <v>0</v>
      </c>
      <c r="F1169" s="28">
        <v>0</v>
      </c>
      <c r="G1169" s="28">
        <v>0</v>
      </c>
      <c r="H1169" s="28">
        <v>0</v>
      </c>
      <c r="I1169" s="49" t="e">
        <f t="shared" si="104"/>
        <v>#DIV/0!</v>
      </c>
      <c r="J1169" s="28" t="e">
        <f t="shared" si="105"/>
        <v>#DIV/0!</v>
      </c>
      <c r="K1169" s="50" t="e">
        <f t="shared" si="103"/>
        <v>#DIV/0!</v>
      </c>
    </row>
    <row r="1170" spans="1:11" ht="48" customHeight="1">
      <c r="A1170" s="99"/>
      <c r="B1170" s="99"/>
      <c r="C1170" s="18" t="s">
        <v>7</v>
      </c>
      <c r="D1170" s="18">
        <v>0</v>
      </c>
      <c r="E1170" s="18">
        <v>0</v>
      </c>
      <c r="F1170" s="28">
        <v>0</v>
      </c>
      <c r="G1170" s="28">
        <v>0</v>
      </c>
      <c r="H1170" s="28">
        <v>0</v>
      </c>
      <c r="I1170" s="49" t="e">
        <f t="shared" si="104"/>
        <v>#DIV/0!</v>
      </c>
      <c r="J1170" s="28" t="e">
        <f t="shared" si="105"/>
        <v>#DIV/0!</v>
      </c>
      <c r="K1170" s="50" t="e">
        <f t="shared" si="103"/>
        <v>#DIV/0!</v>
      </c>
    </row>
    <row r="1171" spans="1:11" ht="48" customHeight="1">
      <c r="A1171" s="99"/>
      <c r="B1171" s="99"/>
      <c r="C1171" s="29" t="s">
        <v>190</v>
      </c>
      <c r="D1171" s="18">
        <v>0</v>
      </c>
      <c r="E1171" s="18">
        <v>0</v>
      </c>
      <c r="F1171" s="18">
        <v>0</v>
      </c>
      <c r="G1171" s="18">
        <v>0</v>
      </c>
      <c r="H1171" s="18">
        <v>0</v>
      </c>
      <c r="I1171" s="49" t="e">
        <f t="shared" si="104"/>
        <v>#DIV/0!</v>
      </c>
      <c r="J1171" s="28" t="e">
        <f t="shared" si="105"/>
        <v>#DIV/0!</v>
      </c>
      <c r="K1171" s="50" t="e">
        <f t="shared" si="103"/>
        <v>#DIV/0!</v>
      </c>
    </row>
    <row r="1172" spans="1:11" ht="48" customHeight="1">
      <c r="A1172" s="99"/>
      <c r="B1172" s="99"/>
      <c r="C1172" s="18" t="s">
        <v>8</v>
      </c>
      <c r="D1172" s="18">
        <v>8421</v>
      </c>
      <c r="E1172" s="18">
        <v>0</v>
      </c>
      <c r="F1172" s="28">
        <v>0</v>
      </c>
      <c r="G1172" s="28">
        <v>0</v>
      </c>
      <c r="H1172" s="28">
        <v>0</v>
      </c>
      <c r="I1172" s="49">
        <f t="shared" si="104"/>
        <v>0</v>
      </c>
      <c r="J1172" s="28" t="e">
        <f t="shared" si="105"/>
        <v>#DIV/0!</v>
      </c>
      <c r="K1172" s="50" t="e">
        <f t="shared" si="103"/>
        <v>#DIV/0!</v>
      </c>
    </row>
    <row r="1173" spans="1:11" ht="48" customHeight="1">
      <c r="A1173" s="100"/>
      <c r="B1173" s="100"/>
      <c r="C1173" s="18" t="s">
        <v>9</v>
      </c>
      <c r="D1173" s="18">
        <v>0</v>
      </c>
      <c r="E1173" s="18">
        <v>0</v>
      </c>
      <c r="F1173" s="28">
        <v>0</v>
      </c>
      <c r="G1173" s="28">
        <v>0</v>
      </c>
      <c r="H1173" s="28">
        <v>0</v>
      </c>
      <c r="I1173" s="49" t="e">
        <f t="shared" si="104"/>
        <v>#DIV/0!</v>
      </c>
      <c r="J1173" s="28" t="e">
        <f t="shared" si="105"/>
        <v>#DIV/0!</v>
      </c>
      <c r="K1173" s="50" t="e">
        <f t="shared" si="103"/>
        <v>#DIV/0!</v>
      </c>
    </row>
    <row r="1174" spans="1:11" ht="48" customHeight="1">
      <c r="A1174" s="163" t="s">
        <v>219</v>
      </c>
      <c r="B1174" s="98" t="s">
        <v>217</v>
      </c>
      <c r="C1174" s="18" t="s">
        <v>5</v>
      </c>
      <c r="D1174" s="18">
        <f>D1175+D1177+D1179+D1180</f>
        <v>0</v>
      </c>
      <c r="E1174" s="18">
        <f>E1175+E1177+E1179+E1180</f>
        <v>0</v>
      </c>
      <c r="F1174" s="18">
        <f>F1175+F1177+F1179+F1180</f>
        <v>0</v>
      </c>
      <c r="G1174" s="18">
        <f>G1175+G1177+G1179+G1180</f>
        <v>0</v>
      </c>
      <c r="H1174" s="18">
        <f>H1175+H1177+H1179+H1180</f>
        <v>0</v>
      </c>
      <c r="I1174" s="49" t="e">
        <f t="shared" si="104"/>
        <v>#DIV/0!</v>
      </c>
      <c r="J1174" s="28" t="e">
        <f t="shared" si="105"/>
        <v>#DIV/0!</v>
      </c>
      <c r="K1174" s="50" t="e">
        <f aca="true" t="shared" si="106" ref="K1174:K1209">H1174/F1174*100</f>
        <v>#DIV/0!</v>
      </c>
    </row>
    <row r="1175" spans="1:11" ht="48" customHeight="1">
      <c r="A1175" s="164"/>
      <c r="B1175" s="99"/>
      <c r="C1175" s="18" t="s">
        <v>6</v>
      </c>
      <c r="D1175" s="18">
        <v>0</v>
      </c>
      <c r="E1175" s="18">
        <v>0</v>
      </c>
      <c r="F1175" s="28">
        <v>0</v>
      </c>
      <c r="G1175" s="28">
        <v>0</v>
      </c>
      <c r="H1175" s="28">
        <v>0</v>
      </c>
      <c r="I1175" s="49" t="e">
        <f t="shared" si="104"/>
        <v>#DIV/0!</v>
      </c>
      <c r="J1175" s="28" t="e">
        <f t="shared" si="105"/>
        <v>#DIV/0!</v>
      </c>
      <c r="K1175" s="50" t="e">
        <f t="shared" si="106"/>
        <v>#DIV/0!</v>
      </c>
    </row>
    <row r="1176" spans="1:11" ht="48" customHeight="1">
      <c r="A1176" s="164"/>
      <c r="B1176" s="99"/>
      <c r="C1176" s="29" t="s">
        <v>189</v>
      </c>
      <c r="D1176" s="18">
        <v>0</v>
      </c>
      <c r="E1176" s="18">
        <v>0</v>
      </c>
      <c r="F1176" s="28">
        <v>0</v>
      </c>
      <c r="G1176" s="28">
        <v>0</v>
      </c>
      <c r="H1176" s="28">
        <v>0</v>
      </c>
      <c r="I1176" s="49" t="e">
        <f t="shared" si="104"/>
        <v>#DIV/0!</v>
      </c>
      <c r="J1176" s="28" t="e">
        <f t="shared" si="105"/>
        <v>#DIV/0!</v>
      </c>
      <c r="K1176" s="50" t="e">
        <f t="shared" si="106"/>
        <v>#DIV/0!</v>
      </c>
    </row>
    <row r="1177" spans="1:11" ht="48" customHeight="1">
      <c r="A1177" s="164"/>
      <c r="B1177" s="99"/>
      <c r="C1177" s="18" t="s">
        <v>7</v>
      </c>
      <c r="D1177" s="18">
        <v>0</v>
      </c>
      <c r="E1177" s="18">
        <v>0</v>
      </c>
      <c r="F1177" s="28">
        <v>0</v>
      </c>
      <c r="G1177" s="28">
        <v>0</v>
      </c>
      <c r="H1177" s="28">
        <v>0</v>
      </c>
      <c r="I1177" s="49" t="e">
        <f t="shared" si="104"/>
        <v>#DIV/0!</v>
      </c>
      <c r="J1177" s="28" t="e">
        <f t="shared" si="105"/>
        <v>#DIV/0!</v>
      </c>
      <c r="K1177" s="50" t="e">
        <f t="shared" si="106"/>
        <v>#DIV/0!</v>
      </c>
    </row>
    <row r="1178" spans="1:11" ht="48" customHeight="1">
      <c r="A1178" s="164"/>
      <c r="B1178" s="99"/>
      <c r="C1178" s="29" t="s">
        <v>190</v>
      </c>
      <c r="D1178" s="18">
        <v>0</v>
      </c>
      <c r="E1178" s="18">
        <v>0</v>
      </c>
      <c r="F1178" s="18">
        <v>0</v>
      </c>
      <c r="G1178" s="18">
        <v>0</v>
      </c>
      <c r="H1178" s="18">
        <v>0</v>
      </c>
      <c r="I1178" s="49" t="e">
        <f t="shared" si="104"/>
        <v>#DIV/0!</v>
      </c>
      <c r="J1178" s="28" t="e">
        <f t="shared" si="105"/>
        <v>#DIV/0!</v>
      </c>
      <c r="K1178" s="50" t="e">
        <f t="shared" si="106"/>
        <v>#DIV/0!</v>
      </c>
    </row>
    <row r="1179" spans="1:11" ht="48" customHeight="1">
      <c r="A1179" s="164"/>
      <c r="B1179" s="99"/>
      <c r="C1179" s="18" t="s">
        <v>8</v>
      </c>
      <c r="D1179" s="18">
        <v>0</v>
      </c>
      <c r="E1179" s="18">
        <v>0</v>
      </c>
      <c r="F1179" s="28">
        <v>0</v>
      </c>
      <c r="G1179" s="28">
        <v>0</v>
      </c>
      <c r="H1179" s="28">
        <v>0</v>
      </c>
      <c r="I1179" s="49" t="e">
        <f t="shared" si="104"/>
        <v>#DIV/0!</v>
      </c>
      <c r="J1179" s="28" t="e">
        <f t="shared" si="105"/>
        <v>#DIV/0!</v>
      </c>
      <c r="K1179" s="50" t="e">
        <f t="shared" si="106"/>
        <v>#DIV/0!</v>
      </c>
    </row>
    <row r="1180" spans="1:11" ht="48" customHeight="1">
      <c r="A1180" s="165"/>
      <c r="B1180" s="100"/>
      <c r="C1180" s="18" t="s">
        <v>9</v>
      </c>
      <c r="D1180" s="18">
        <v>0</v>
      </c>
      <c r="E1180" s="18">
        <v>0</v>
      </c>
      <c r="F1180" s="28">
        <v>0</v>
      </c>
      <c r="G1180" s="28">
        <v>0</v>
      </c>
      <c r="H1180" s="28">
        <v>0</v>
      </c>
      <c r="I1180" s="49" t="e">
        <f t="shared" si="104"/>
        <v>#DIV/0!</v>
      </c>
      <c r="J1180" s="28" t="e">
        <f t="shared" si="105"/>
        <v>#DIV/0!</v>
      </c>
      <c r="K1180" s="50" t="e">
        <f t="shared" si="106"/>
        <v>#DIV/0!</v>
      </c>
    </row>
    <row r="1181" spans="1:11" ht="48" customHeight="1">
      <c r="A1181" s="166" t="s">
        <v>274</v>
      </c>
      <c r="B1181" s="98" t="s">
        <v>217</v>
      </c>
      <c r="C1181" s="18" t="s">
        <v>5</v>
      </c>
      <c r="D1181" s="18">
        <f>D1182+D1184+D1186+D1187</f>
        <v>25979.9</v>
      </c>
      <c r="E1181" s="18">
        <f>E1182+E1184+E1186+E1187</f>
        <v>27171.9</v>
      </c>
      <c r="F1181" s="18">
        <f>F1182+F1184+F1186+F1187</f>
        <v>25979.9</v>
      </c>
      <c r="G1181" s="18">
        <f>G1182+G1184+G1186+G1187</f>
        <v>21000</v>
      </c>
      <c r="H1181" s="18">
        <f>H1182+H1184+H1186+H1187</f>
        <v>21000</v>
      </c>
      <c r="I1181" s="49">
        <f t="shared" si="104"/>
        <v>80.83171990654313</v>
      </c>
      <c r="J1181" s="28">
        <f t="shared" si="105"/>
        <v>77.28572532653219</v>
      </c>
      <c r="K1181" s="50">
        <f t="shared" si="106"/>
        <v>80.83171990654313</v>
      </c>
    </row>
    <row r="1182" spans="1:11" ht="48" customHeight="1">
      <c r="A1182" s="167"/>
      <c r="B1182" s="99"/>
      <c r="C1182" s="18" t="s">
        <v>6</v>
      </c>
      <c r="D1182" s="18">
        <v>25979.9</v>
      </c>
      <c r="E1182" s="18">
        <v>27171.9</v>
      </c>
      <c r="F1182" s="28">
        <v>25979.9</v>
      </c>
      <c r="G1182" s="28">
        <v>21000</v>
      </c>
      <c r="H1182" s="28">
        <v>21000</v>
      </c>
      <c r="I1182" s="49">
        <f t="shared" si="104"/>
        <v>80.83171990654313</v>
      </c>
      <c r="J1182" s="28">
        <f t="shared" si="105"/>
        <v>77.28572532653219</v>
      </c>
      <c r="K1182" s="50">
        <f t="shared" si="106"/>
        <v>80.83171990654313</v>
      </c>
    </row>
    <row r="1183" spans="1:11" ht="48" customHeight="1">
      <c r="A1183" s="167"/>
      <c r="B1183" s="99"/>
      <c r="C1183" s="29" t="s">
        <v>189</v>
      </c>
      <c r="D1183" s="18">
        <v>0</v>
      </c>
      <c r="E1183" s="18">
        <v>0</v>
      </c>
      <c r="F1183" s="28">
        <v>0</v>
      </c>
      <c r="G1183" s="28">
        <v>0</v>
      </c>
      <c r="H1183" s="28">
        <v>0</v>
      </c>
      <c r="I1183" s="49" t="e">
        <f t="shared" si="104"/>
        <v>#DIV/0!</v>
      </c>
      <c r="J1183" s="28" t="e">
        <f t="shared" si="105"/>
        <v>#DIV/0!</v>
      </c>
      <c r="K1183" s="50" t="e">
        <f t="shared" si="106"/>
        <v>#DIV/0!</v>
      </c>
    </row>
    <row r="1184" spans="1:11" ht="48" customHeight="1">
      <c r="A1184" s="167"/>
      <c r="B1184" s="99"/>
      <c r="C1184" s="18" t="s">
        <v>7</v>
      </c>
      <c r="D1184" s="18">
        <v>0</v>
      </c>
      <c r="E1184" s="18">
        <v>0</v>
      </c>
      <c r="F1184" s="28">
        <v>0</v>
      </c>
      <c r="G1184" s="28">
        <v>0</v>
      </c>
      <c r="H1184" s="28">
        <v>0</v>
      </c>
      <c r="I1184" s="49" t="e">
        <f t="shared" si="104"/>
        <v>#DIV/0!</v>
      </c>
      <c r="J1184" s="28" t="e">
        <f t="shared" si="105"/>
        <v>#DIV/0!</v>
      </c>
      <c r="K1184" s="50" t="e">
        <f t="shared" si="106"/>
        <v>#DIV/0!</v>
      </c>
    </row>
    <row r="1185" spans="1:11" ht="48" customHeight="1">
      <c r="A1185" s="167"/>
      <c r="B1185" s="99"/>
      <c r="C1185" s="29" t="s">
        <v>190</v>
      </c>
      <c r="D1185" s="18">
        <v>0</v>
      </c>
      <c r="E1185" s="18">
        <v>0</v>
      </c>
      <c r="F1185" s="18">
        <v>0</v>
      </c>
      <c r="G1185" s="18">
        <v>0</v>
      </c>
      <c r="H1185" s="18">
        <v>0</v>
      </c>
      <c r="I1185" s="49" t="e">
        <f t="shared" si="104"/>
        <v>#DIV/0!</v>
      </c>
      <c r="J1185" s="28" t="e">
        <f t="shared" si="105"/>
        <v>#DIV/0!</v>
      </c>
      <c r="K1185" s="50" t="e">
        <f t="shared" si="106"/>
        <v>#DIV/0!</v>
      </c>
    </row>
    <row r="1186" spans="1:11" ht="48" customHeight="1">
      <c r="A1186" s="167"/>
      <c r="B1186" s="99"/>
      <c r="C1186" s="18" t="s">
        <v>8</v>
      </c>
      <c r="D1186" s="18">
        <v>0</v>
      </c>
      <c r="E1186" s="18">
        <v>0</v>
      </c>
      <c r="F1186" s="28">
        <v>0</v>
      </c>
      <c r="G1186" s="28">
        <v>0</v>
      </c>
      <c r="H1186" s="28">
        <v>0</v>
      </c>
      <c r="I1186" s="49" t="e">
        <f t="shared" si="104"/>
        <v>#DIV/0!</v>
      </c>
      <c r="J1186" s="28" t="e">
        <f t="shared" si="105"/>
        <v>#DIV/0!</v>
      </c>
      <c r="K1186" s="50" t="e">
        <f t="shared" si="106"/>
        <v>#DIV/0!</v>
      </c>
    </row>
    <row r="1187" spans="1:11" ht="48" customHeight="1">
      <c r="A1187" s="168"/>
      <c r="B1187" s="100"/>
      <c r="C1187" s="18" t="s">
        <v>9</v>
      </c>
      <c r="D1187" s="18">
        <v>0</v>
      </c>
      <c r="E1187" s="18">
        <v>0</v>
      </c>
      <c r="F1187" s="28">
        <v>0</v>
      </c>
      <c r="G1187" s="28">
        <v>0</v>
      </c>
      <c r="H1187" s="28">
        <v>0</v>
      </c>
      <c r="I1187" s="49" t="e">
        <f t="shared" si="104"/>
        <v>#DIV/0!</v>
      </c>
      <c r="J1187" s="28" t="e">
        <f t="shared" si="105"/>
        <v>#DIV/0!</v>
      </c>
      <c r="K1187" s="50" t="e">
        <f t="shared" si="106"/>
        <v>#DIV/0!</v>
      </c>
    </row>
    <row r="1188" spans="1:11" ht="48" customHeight="1">
      <c r="A1188" s="166" t="s">
        <v>220</v>
      </c>
      <c r="B1188" s="163" t="s">
        <v>204</v>
      </c>
      <c r="C1188" s="18" t="s">
        <v>5</v>
      </c>
      <c r="D1188" s="18">
        <f>D1189+D1191+D1193+D1194</f>
        <v>60000</v>
      </c>
      <c r="E1188" s="18">
        <f>E1189+E1191+E1193+E1194</f>
        <v>0</v>
      </c>
      <c r="F1188" s="18">
        <f>F1189+F1191+F1193+F1194</f>
        <v>0</v>
      </c>
      <c r="G1188" s="18">
        <f>G1189+G1191+G1193+G1194</f>
        <v>0</v>
      </c>
      <c r="H1188" s="18">
        <f>H1189+H1191+H1193+H1194</f>
        <v>0</v>
      </c>
      <c r="I1188" s="49">
        <f t="shared" si="104"/>
        <v>0</v>
      </c>
      <c r="J1188" s="28" t="e">
        <f t="shared" si="105"/>
        <v>#DIV/0!</v>
      </c>
      <c r="K1188" s="50" t="e">
        <f t="shared" si="106"/>
        <v>#DIV/0!</v>
      </c>
    </row>
    <row r="1189" spans="1:11" ht="48" customHeight="1">
      <c r="A1189" s="167"/>
      <c r="B1189" s="164"/>
      <c r="C1189" s="18" t="s">
        <v>6</v>
      </c>
      <c r="D1189" s="18">
        <v>0</v>
      </c>
      <c r="E1189" s="18">
        <v>0</v>
      </c>
      <c r="F1189" s="28">
        <v>0</v>
      </c>
      <c r="G1189" s="28">
        <v>0</v>
      </c>
      <c r="H1189" s="28">
        <v>0</v>
      </c>
      <c r="I1189" s="49" t="e">
        <f t="shared" si="104"/>
        <v>#DIV/0!</v>
      </c>
      <c r="J1189" s="28" t="e">
        <f t="shared" si="105"/>
        <v>#DIV/0!</v>
      </c>
      <c r="K1189" s="50" t="e">
        <f t="shared" si="106"/>
        <v>#DIV/0!</v>
      </c>
    </row>
    <row r="1190" spans="1:11" ht="48" customHeight="1">
      <c r="A1190" s="167"/>
      <c r="B1190" s="164"/>
      <c r="C1190" s="29" t="s">
        <v>189</v>
      </c>
      <c r="D1190" s="18">
        <v>0</v>
      </c>
      <c r="E1190" s="18">
        <v>0</v>
      </c>
      <c r="F1190" s="28">
        <v>0</v>
      </c>
      <c r="G1190" s="28">
        <v>0</v>
      </c>
      <c r="H1190" s="28">
        <v>0</v>
      </c>
      <c r="I1190" s="49" t="e">
        <f t="shared" si="104"/>
        <v>#DIV/0!</v>
      </c>
      <c r="J1190" s="28" t="e">
        <f t="shared" si="105"/>
        <v>#DIV/0!</v>
      </c>
      <c r="K1190" s="50" t="e">
        <f t="shared" si="106"/>
        <v>#DIV/0!</v>
      </c>
    </row>
    <row r="1191" spans="1:11" ht="48" customHeight="1">
      <c r="A1191" s="167"/>
      <c r="B1191" s="164"/>
      <c r="C1191" s="18" t="s">
        <v>7</v>
      </c>
      <c r="D1191" s="18">
        <v>60000</v>
      </c>
      <c r="E1191" s="18">
        <v>0</v>
      </c>
      <c r="F1191" s="28">
        <v>0</v>
      </c>
      <c r="G1191" s="28">
        <v>0</v>
      </c>
      <c r="H1191" s="28">
        <v>0</v>
      </c>
      <c r="I1191" s="49">
        <f t="shared" si="104"/>
        <v>0</v>
      </c>
      <c r="J1191" s="28" t="e">
        <f t="shared" si="105"/>
        <v>#DIV/0!</v>
      </c>
      <c r="K1191" s="50" t="e">
        <f t="shared" si="106"/>
        <v>#DIV/0!</v>
      </c>
    </row>
    <row r="1192" spans="1:11" ht="48" customHeight="1">
      <c r="A1192" s="167"/>
      <c r="B1192" s="164"/>
      <c r="C1192" s="29" t="s">
        <v>190</v>
      </c>
      <c r="D1192" s="18">
        <v>0</v>
      </c>
      <c r="E1192" s="18">
        <v>0</v>
      </c>
      <c r="F1192" s="18">
        <v>0</v>
      </c>
      <c r="G1192" s="18">
        <v>0</v>
      </c>
      <c r="H1192" s="18">
        <v>0</v>
      </c>
      <c r="I1192" s="49" t="e">
        <f t="shared" si="104"/>
        <v>#DIV/0!</v>
      </c>
      <c r="J1192" s="28" t="e">
        <f t="shared" si="105"/>
        <v>#DIV/0!</v>
      </c>
      <c r="K1192" s="50" t="e">
        <f t="shared" si="106"/>
        <v>#DIV/0!</v>
      </c>
    </row>
    <row r="1193" spans="1:11" ht="48" customHeight="1">
      <c r="A1193" s="167"/>
      <c r="B1193" s="164"/>
      <c r="C1193" s="18" t="s">
        <v>8</v>
      </c>
      <c r="D1193" s="18">
        <v>0</v>
      </c>
      <c r="E1193" s="18">
        <v>0</v>
      </c>
      <c r="F1193" s="28">
        <v>0</v>
      </c>
      <c r="G1193" s="28">
        <v>0</v>
      </c>
      <c r="H1193" s="28">
        <v>0</v>
      </c>
      <c r="I1193" s="49" t="e">
        <f t="shared" si="104"/>
        <v>#DIV/0!</v>
      </c>
      <c r="J1193" s="28" t="e">
        <f t="shared" si="105"/>
        <v>#DIV/0!</v>
      </c>
      <c r="K1193" s="50" t="e">
        <f t="shared" si="106"/>
        <v>#DIV/0!</v>
      </c>
    </row>
    <row r="1194" spans="1:11" ht="48" customHeight="1">
      <c r="A1194" s="168"/>
      <c r="B1194" s="165"/>
      <c r="C1194" s="18" t="s">
        <v>9</v>
      </c>
      <c r="D1194" s="18">
        <v>0</v>
      </c>
      <c r="E1194" s="18">
        <v>0</v>
      </c>
      <c r="F1194" s="28">
        <v>0</v>
      </c>
      <c r="G1194" s="28">
        <v>0</v>
      </c>
      <c r="H1194" s="28">
        <v>0</v>
      </c>
      <c r="I1194" s="49" t="e">
        <f t="shared" si="104"/>
        <v>#DIV/0!</v>
      </c>
      <c r="J1194" s="28" t="e">
        <f t="shared" si="105"/>
        <v>#DIV/0!</v>
      </c>
      <c r="K1194" s="50" t="e">
        <f t="shared" si="106"/>
        <v>#DIV/0!</v>
      </c>
    </row>
    <row r="1195" spans="1:11" ht="48" customHeight="1">
      <c r="A1195" s="166" t="s">
        <v>221</v>
      </c>
      <c r="B1195" s="163" t="s">
        <v>222</v>
      </c>
      <c r="C1195" s="18" t="s">
        <v>5</v>
      </c>
      <c r="D1195" s="18">
        <f>D1196+D1198+D1200+D1201</f>
        <v>300000</v>
      </c>
      <c r="E1195" s="18">
        <f>E1196+E1198+E1200+E1201</f>
        <v>0</v>
      </c>
      <c r="F1195" s="18">
        <f>F1196+F1198+F1200+F1201</f>
        <v>0</v>
      </c>
      <c r="G1195" s="18">
        <f>G1196+G1198+G1200+G1201</f>
        <v>0</v>
      </c>
      <c r="H1195" s="18">
        <f>H1196+H1198+H1200+H1201</f>
        <v>0</v>
      </c>
      <c r="I1195" s="49">
        <f t="shared" si="104"/>
        <v>0</v>
      </c>
      <c r="J1195" s="28" t="e">
        <f t="shared" si="105"/>
        <v>#DIV/0!</v>
      </c>
      <c r="K1195" s="50" t="e">
        <f t="shared" si="106"/>
        <v>#DIV/0!</v>
      </c>
    </row>
    <row r="1196" spans="1:11" ht="48" customHeight="1">
      <c r="A1196" s="167"/>
      <c r="B1196" s="164"/>
      <c r="C1196" s="18" t="s">
        <v>6</v>
      </c>
      <c r="D1196" s="18">
        <v>0</v>
      </c>
      <c r="E1196" s="18">
        <v>0</v>
      </c>
      <c r="F1196" s="28">
        <v>0</v>
      </c>
      <c r="G1196" s="28">
        <v>0</v>
      </c>
      <c r="H1196" s="28">
        <v>0</v>
      </c>
      <c r="I1196" s="49" t="e">
        <f t="shared" si="104"/>
        <v>#DIV/0!</v>
      </c>
      <c r="J1196" s="28" t="e">
        <f t="shared" si="105"/>
        <v>#DIV/0!</v>
      </c>
      <c r="K1196" s="50" t="e">
        <f t="shared" si="106"/>
        <v>#DIV/0!</v>
      </c>
    </row>
    <row r="1197" spans="1:11" ht="48" customHeight="1">
      <c r="A1197" s="167"/>
      <c r="B1197" s="164"/>
      <c r="C1197" s="29" t="s">
        <v>189</v>
      </c>
      <c r="D1197" s="18">
        <v>0</v>
      </c>
      <c r="E1197" s="18">
        <v>0</v>
      </c>
      <c r="F1197" s="28">
        <v>0</v>
      </c>
      <c r="G1197" s="28">
        <v>0</v>
      </c>
      <c r="H1197" s="28">
        <v>0</v>
      </c>
      <c r="I1197" s="49" t="e">
        <f t="shared" si="104"/>
        <v>#DIV/0!</v>
      </c>
      <c r="J1197" s="28" t="e">
        <f t="shared" si="105"/>
        <v>#DIV/0!</v>
      </c>
      <c r="K1197" s="50" t="e">
        <f t="shared" si="106"/>
        <v>#DIV/0!</v>
      </c>
    </row>
    <row r="1198" spans="1:11" ht="48" customHeight="1">
      <c r="A1198" s="167"/>
      <c r="B1198" s="164"/>
      <c r="C1198" s="18" t="s">
        <v>7</v>
      </c>
      <c r="D1198" s="18">
        <v>0</v>
      </c>
      <c r="E1198" s="18">
        <v>0</v>
      </c>
      <c r="F1198" s="28">
        <v>0</v>
      </c>
      <c r="G1198" s="28">
        <v>0</v>
      </c>
      <c r="H1198" s="28">
        <v>0</v>
      </c>
      <c r="I1198" s="49" t="e">
        <f t="shared" si="104"/>
        <v>#DIV/0!</v>
      </c>
      <c r="J1198" s="28" t="e">
        <f t="shared" si="105"/>
        <v>#DIV/0!</v>
      </c>
      <c r="K1198" s="50" t="e">
        <f t="shared" si="106"/>
        <v>#DIV/0!</v>
      </c>
    </row>
    <row r="1199" spans="1:11" ht="48" customHeight="1">
      <c r="A1199" s="167"/>
      <c r="B1199" s="164"/>
      <c r="C1199" s="29" t="s">
        <v>190</v>
      </c>
      <c r="D1199" s="18">
        <v>0</v>
      </c>
      <c r="E1199" s="18">
        <v>0</v>
      </c>
      <c r="F1199" s="18">
        <v>0</v>
      </c>
      <c r="G1199" s="18">
        <v>0</v>
      </c>
      <c r="H1199" s="18">
        <v>0</v>
      </c>
      <c r="I1199" s="49" t="e">
        <f t="shared" si="104"/>
        <v>#DIV/0!</v>
      </c>
      <c r="J1199" s="28" t="e">
        <f t="shared" si="105"/>
        <v>#DIV/0!</v>
      </c>
      <c r="K1199" s="50" t="e">
        <f t="shared" si="106"/>
        <v>#DIV/0!</v>
      </c>
    </row>
    <row r="1200" spans="1:11" ht="48" customHeight="1">
      <c r="A1200" s="167"/>
      <c r="B1200" s="164"/>
      <c r="C1200" s="18" t="s">
        <v>8</v>
      </c>
      <c r="D1200" s="18">
        <v>0</v>
      </c>
      <c r="E1200" s="18">
        <v>0</v>
      </c>
      <c r="F1200" s="28">
        <v>0</v>
      </c>
      <c r="G1200" s="28">
        <v>0</v>
      </c>
      <c r="H1200" s="28">
        <v>0</v>
      </c>
      <c r="I1200" s="49" t="e">
        <f t="shared" si="104"/>
        <v>#DIV/0!</v>
      </c>
      <c r="J1200" s="28" t="e">
        <f t="shared" si="105"/>
        <v>#DIV/0!</v>
      </c>
      <c r="K1200" s="50" t="e">
        <f t="shared" si="106"/>
        <v>#DIV/0!</v>
      </c>
    </row>
    <row r="1201" spans="1:11" ht="48" customHeight="1">
      <c r="A1201" s="168"/>
      <c r="B1201" s="165"/>
      <c r="C1201" s="18" t="s">
        <v>9</v>
      </c>
      <c r="D1201" s="18">
        <v>300000</v>
      </c>
      <c r="E1201" s="18">
        <v>0</v>
      </c>
      <c r="F1201" s="28">
        <v>0</v>
      </c>
      <c r="G1201" s="28">
        <v>0</v>
      </c>
      <c r="H1201" s="28">
        <v>0</v>
      </c>
      <c r="I1201" s="49">
        <f t="shared" si="104"/>
        <v>0</v>
      </c>
      <c r="J1201" s="28" t="e">
        <f t="shared" si="105"/>
        <v>#DIV/0!</v>
      </c>
      <c r="K1201" s="50" t="e">
        <f t="shared" si="106"/>
        <v>#DIV/0!</v>
      </c>
    </row>
    <row r="1202" spans="1:11" ht="48" customHeight="1">
      <c r="A1202" s="166" t="s">
        <v>223</v>
      </c>
      <c r="B1202" s="163" t="s">
        <v>222</v>
      </c>
      <c r="C1202" s="18" t="s">
        <v>5</v>
      </c>
      <c r="D1202" s="18">
        <f>D1203+D1205+D1207+D1208</f>
        <v>0</v>
      </c>
      <c r="E1202" s="18">
        <f>E1203+E1205+E1207+E1208</f>
        <v>0</v>
      </c>
      <c r="F1202" s="18">
        <f>F1203+F1205+F1207+F1208</f>
        <v>0</v>
      </c>
      <c r="G1202" s="18">
        <f>G1203+G1205+G1207+G1208</f>
        <v>0</v>
      </c>
      <c r="H1202" s="18">
        <f>H1203+H1205+H1207+H1208</f>
        <v>0</v>
      </c>
      <c r="I1202" s="49" t="e">
        <f t="shared" si="104"/>
        <v>#DIV/0!</v>
      </c>
      <c r="J1202" s="28" t="e">
        <f t="shared" si="105"/>
        <v>#DIV/0!</v>
      </c>
      <c r="K1202" s="50" t="e">
        <f t="shared" si="106"/>
        <v>#DIV/0!</v>
      </c>
    </row>
    <row r="1203" spans="1:11" ht="48" customHeight="1">
      <c r="A1203" s="167"/>
      <c r="B1203" s="164"/>
      <c r="C1203" s="18" t="s">
        <v>6</v>
      </c>
      <c r="D1203" s="18">
        <v>0</v>
      </c>
      <c r="E1203" s="18">
        <v>0</v>
      </c>
      <c r="F1203" s="28">
        <v>0</v>
      </c>
      <c r="G1203" s="28">
        <v>0</v>
      </c>
      <c r="H1203" s="28">
        <v>0</v>
      </c>
      <c r="I1203" s="49" t="e">
        <f t="shared" si="104"/>
        <v>#DIV/0!</v>
      </c>
      <c r="J1203" s="28" t="e">
        <f t="shared" si="105"/>
        <v>#DIV/0!</v>
      </c>
      <c r="K1203" s="50" t="e">
        <f t="shared" si="106"/>
        <v>#DIV/0!</v>
      </c>
    </row>
    <row r="1204" spans="1:11" ht="48" customHeight="1">
      <c r="A1204" s="167"/>
      <c r="B1204" s="164"/>
      <c r="C1204" s="29" t="s">
        <v>189</v>
      </c>
      <c r="D1204" s="18">
        <v>0</v>
      </c>
      <c r="E1204" s="18">
        <v>0</v>
      </c>
      <c r="F1204" s="28">
        <v>0</v>
      </c>
      <c r="G1204" s="28">
        <v>0</v>
      </c>
      <c r="H1204" s="28">
        <v>0</v>
      </c>
      <c r="I1204" s="49" t="e">
        <f t="shared" si="104"/>
        <v>#DIV/0!</v>
      </c>
      <c r="J1204" s="28" t="e">
        <f t="shared" si="105"/>
        <v>#DIV/0!</v>
      </c>
      <c r="K1204" s="50" t="e">
        <f t="shared" si="106"/>
        <v>#DIV/0!</v>
      </c>
    </row>
    <row r="1205" spans="1:11" ht="48" customHeight="1">
      <c r="A1205" s="167"/>
      <c r="B1205" s="164"/>
      <c r="C1205" s="18" t="s">
        <v>7</v>
      </c>
      <c r="D1205" s="18">
        <v>0</v>
      </c>
      <c r="E1205" s="18">
        <v>0</v>
      </c>
      <c r="F1205" s="28">
        <v>0</v>
      </c>
      <c r="G1205" s="28">
        <v>0</v>
      </c>
      <c r="H1205" s="28">
        <v>0</v>
      </c>
      <c r="I1205" s="49" t="e">
        <f t="shared" si="104"/>
        <v>#DIV/0!</v>
      </c>
      <c r="J1205" s="28" t="e">
        <f t="shared" si="105"/>
        <v>#DIV/0!</v>
      </c>
      <c r="K1205" s="50" t="e">
        <f t="shared" si="106"/>
        <v>#DIV/0!</v>
      </c>
    </row>
    <row r="1206" spans="1:11" ht="48" customHeight="1">
      <c r="A1206" s="167"/>
      <c r="B1206" s="164"/>
      <c r="C1206" s="29" t="s">
        <v>190</v>
      </c>
      <c r="D1206" s="18">
        <v>0</v>
      </c>
      <c r="E1206" s="18">
        <v>0</v>
      </c>
      <c r="F1206" s="18">
        <v>0</v>
      </c>
      <c r="G1206" s="18">
        <v>0</v>
      </c>
      <c r="H1206" s="18">
        <v>0</v>
      </c>
      <c r="I1206" s="49" t="e">
        <f t="shared" si="104"/>
        <v>#DIV/0!</v>
      </c>
      <c r="J1206" s="28" t="e">
        <f t="shared" si="105"/>
        <v>#DIV/0!</v>
      </c>
      <c r="K1206" s="50" t="e">
        <f t="shared" si="106"/>
        <v>#DIV/0!</v>
      </c>
    </row>
    <row r="1207" spans="1:11" ht="48" customHeight="1">
      <c r="A1207" s="167"/>
      <c r="B1207" s="164"/>
      <c r="C1207" s="18" t="s">
        <v>8</v>
      </c>
      <c r="D1207" s="18">
        <v>0</v>
      </c>
      <c r="E1207" s="18">
        <v>0</v>
      </c>
      <c r="F1207" s="28">
        <v>0</v>
      </c>
      <c r="G1207" s="28">
        <v>0</v>
      </c>
      <c r="H1207" s="28">
        <v>0</v>
      </c>
      <c r="I1207" s="49" t="e">
        <f t="shared" si="104"/>
        <v>#DIV/0!</v>
      </c>
      <c r="J1207" s="28" t="e">
        <f t="shared" si="105"/>
        <v>#DIV/0!</v>
      </c>
      <c r="K1207" s="50" t="e">
        <f t="shared" si="106"/>
        <v>#DIV/0!</v>
      </c>
    </row>
    <row r="1208" spans="1:11" ht="48" customHeight="1">
      <c r="A1208" s="168"/>
      <c r="B1208" s="165"/>
      <c r="C1208" s="18" t="s">
        <v>9</v>
      </c>
      <c r="D1208" s="18">
        <v>0</v>
      </c>
      <c r="E1208" s="18">
        <v>0</v>
      </c>
      <c r="F1208" s="28">
        <v>0</v>
      </c>
      <c r="G1208" s="28">
        <v>0</v>
      </c>
      <c r="H1208" s="28">
        <v>0</v>
      </c>
      <c r="I1208" s="49" t="e">
        <f t="shared" si="104"/>
        <v>#DIV/0!</v>
      </c>
      <c r="J1208" s="28" t="e">
        <f t="shared" si="105"/>
        <v>#DIV/0!</v>
      </c>
      <c r="K1208" s="50" t="e">
        <f t="shared" si="106"/>
        <v>#DIV/0!</v>
      </c>
    </row>
    <row r="1209" spans="1:11" ht="48" customHeight="1">
      <c r="A1209" s="166" t="s">
        <v>224</v>
      </c>
      <c r="B1209" s="163" t="s">
        <v>205</v>
      </c>
      <c r="C1209" s="18" t="s">
        <v>5</v>
      </c>
      <c r="D1209" s="18">
        <f>D1210+D1212+D1214+D1215</f>
        <v>2000</v>
      </c>
      <c r="E1209" s="18">
        <f>E1210+E1212+E1214+E1215</f>
        <v>0</v>
      </c>
      <c r="F1209" s="18">
        <f>F1210+F1212+F1214+F1215</f>
        <v>0</v>
      </c>
      <c r="G1209" s="18">
        <f>G1210+G1212+G1214+G1215</f>
        <v>0</v>
      </c>
      <c r="H1209" s="18">
        <f>H1210+H1212+H1214+H1215</f>
        <v>0</v>
      </c>
      <c r="I1209" s="49">
        <f t="shared" si="104"/>
        <v>0</v>
      </c>
      <c r="J1209" s="28" t="e">
        <f t="shared" si="105"/>
        <v>#DIV/0!</v>
      </c>
      <c r="K1209" s="50" t="e">
        <f t="shared" si="106"/>
        <v>#DIV/0!</v>
      </c>
    </row>
    <row r="1210" spans="1:11" ht="48" customHeight="1">
      <c r="A1210" s="167"/>
      <c r="B1210" s="164"/>
      <c r="C1210" s="18" t="s">
        <v>6</v>
      </c>
      <c r="D1210" s="18">
        <v>0</v>
      </c>
      <c r="E1210" s="18">
        <v>0</v>
      </c>
      <c r="F1210" s="28">
        <v>0</v>
      </c>
      <c r="G1210" s="28">
        <v>0</v>
      </c>
      <c r="H1210" s="28">
        <v>0</v>
      </c>
      <c r="I1210" s="49" t="e">
        <f t="shared" si="104"/>
        <v>#DIV/0!</v>
      </c>
      <c r="J1210" s="28" t="e">
        <f t="shared" si="105"/>
        <v>#DIV/0!</v>
      </c>
      <c r="K1210" s="50" t="e">
        <f aca="true" t="shared" si="107" ref="K1210:K1225">H1210/F1210*100</f>
        <v>#DIV/0!</v>
      </c>
    </row>
    <row r="1211" spans="1:11" ht="48" customHeight="1">
      <c r="A1211" s="167"/>
      <c r="B1211" s="164"/>
      <c r="C1211" s="29" t="s">
        <v>189</v>
      </c>
      <c r="D1211" s="18">
        <v>0</v>
      </c>
      <c r="E1211" s="18">
        <v>0</v>
      </c>
      <c r="F1211" s="28">
        <v>0</v>
      </c>
      <c r="G1211" s="28">
        <v>0</v>
      </c>
      <c r="H1211" s="28">
        <v>0</v>
      </c>
      <c r="I1211" s="49" t="e">
        <f t="shared" si="104"/>
        <v>#DIV/0!</v>
      </c>
      <c r="J1211" s="28" t="e">
        <f t="shared" si="105"/>
        <v>#DIV/0!</v>
      </c>
      <c r="K1211" s="50" t="e">
        <f t="shared" si="107"/>
        <v>#DIV/0!</v>
      </c>
    </row>
    <row r="1212" spans="1:11" ht="48" customHeight="1">
      <c r="A1212" s="167"/>
      <c r="B1212" s="164"/>
      <c r="C1212" s="18" t="s">
        <v>7</v>
      </c>
      <c r="D1212" s="18">
        <v>0</v>
      </c>
      <c r="E1212" s="18">
        <v>0</v>
      </c>
      <c r="F1212" s="28">
        <v>0</v>
      </c>
      <c r="G1212" s="28">
        <v>0</v>
      </c>
      <c r="H1212" s="28">
        <v>0</v>
      </c>
      <c r="I1212" s="49" t="e">
        <f t="shared" si="104"/>
        <v>#DIV/0!</v>
      </c>
      <c r="J1212" s="28" t="e">
        <f t="shared" si="105"/>
        <v>#DIV/0!</v>
      </c>
      <c r="K1212" s="50" t="e">
        <f t="shared" si="107"/>
        <v>#DIV/0!</v>
      </c>
    </row>
    <row r="1213" spans="1:11" ht="48" customHeight="1">
      <c r="A1213" s="167"/>
      <c r="B1213" s="164"/>
      <c r="C1213" s="29" t="s">
        <v>190</v>
      </c>
      <c r="D1213" s="18">
        <v>0</v>
      </c>
      <c r="E1213" s="18">
        <v>0</v>
      </c>
      <c r="F1213" s="18">
        <v>0</v>
      </c>
      <c r="G1213" s="18">
        <v>0</v>
      </c>
      <c r="H1213" s="18">
        <v>0</v>
      </c>
      <c r="I1213" s="49" t="e">
        <f t="shared" si="104"/>
        <v>#DIV/0!</v>
      </c>
      <c r="J1213" s="28" t="e">
        <f t="shared" si="105"/>
        <v>#DIV/0!</v>
      </c>
      <c r="K1213" s="50" t="e">
        <f t="shared" si="107"/>
        <v>#DIV/0!</v>
      </c>
    </row>
    <row r="1214" spans="1:11" ht="48" customHeight="1">
      <c r="A1214" s="167"/>
      <c r="B1214" s="164"/>
      <c r="C1214" s="18" t="s">
        <v>8</v>
      </c>
      <c r="D1214" s="18">
        <v>0</v>
      </c>
      <c r="E1214" s="18">
        <v>0</v>
      </c>
      <c r="F1214" s="28">
        <v>0</v>
      </c>
      <c r="G1214" s="28">
        <v>0</v>
      </c>
      <c r="H1214" s="28">
        <v>0</v>
      </c>
      <c r="I1214" s="49" t="e">
        <f t="shared" si="104"/>
        <v>#DIV/0!</v>
      </c>
      <c r="J1214" s="28" t="e">
        <f t="shared" si="105"/>
        <v>#DIV/0!</v>
      </c>
      <c r="K1214" s="50" t="e">
        <f t="shared" si="107"/>
        <v>#DIV/0!</v>
      </c>
    </row>
    <row r="1215" spans="1:11" ht="48" customHeight="1">
      <c r="A1215" s="168"/>
      <c r="B1215" s="165"/>
      <c r="C1215" s="18" t="s">
        <v>9</v>
      </c>
      <c r="D1215" s="18">
        <v>2000</v>
      </c>
      <c r="E1215" s="18">
        <v>0</v>
      </c>
      <c r="F1215" s="28">
        <v>0</v>
      </c>
      <c r="G1215" s="28">
        <v>0</v>
      </c>
      <c r="H1215" s="28">
        <v>0</v>
      </c>
      <c r="I1215" s="49">
        <f t="shared" si="104"/>
        <v>0</v>
      </c>
      <c r="J1215" s="28" t="e">
        <f t="shared" si="105"/>
        <v>#DIV/0!</v>
      </c>
      <c r="K1215" s="50" t="e">
        <f t="shared" si="107"/>
        <v>#DIV/0!</v>
      </c>
    </row>
    <row r="1216" spans="1:11" ht="48" customHeight="1">
      <c r="A1216" s="166" t="s">
        <v>225</v>
      </c>
      <c r="B1216" s="163" t="s">
        <v>226</v>
      </c>
      <c r="C1216" s="18" t="s">
        <v>5</v>
      </c>
      <c r="D1216" s="18">
        <f>D1217+D1219+D1221+D1222</f>
        <v>7000</v>
      </c>
      <c r="E1216" s="18">
        <f>E1217+E1219+E1221+E1222</f>
        <v>0</v>
      </c>
      <c r="F1216" s="18">
        <f>F1217+F1219+F1221+F1222</f>
        <v>0</v>
      </c>
      <c r="G1216" s="18">
        <f>G1217+G1219+G1221+G1222</f>
        <v>0</v>
      </c>
      <c r="H1216" s="18">
        <f>H1217+H1219+H1221+H1222</f>
        <v>0</v>
      </c>
      <c r="I1216" s="49">
        <f t="shared" si="104"/>
        <v>0</v>
      </c>
      <c r="J1216" s="28" t="e">
        <f t="shared" si="105"/>
        <v>#DIV/0!</v>
      </c>
      <c r="K1216" s="50" t="e">
        <f t="shared" si="107"/>
        <v>#DIV/0!</v>
      </c>
    </row>
    <row r="1217" spans="1:11" ht="48" customHeight="1">
      <c r="A1217" s="167"/>
      <c r="B1217" s="164"/>
      <c r="C1217" s="18" t="s">
        <v>6</v>
      </c>
      <c r="D1217" s="18">
        <v>0</v>
      </c>
      <c r="E1217" s="18">
        <v>0</v>
      </c>
      <c r="F1217" s="28">
        <v>0</v>
      </c>
      <c r="G1217" s="28">
        <v>0</v>
      </c>
      <c r="H1217" s="28">
        <v>0</v>
      </c>
      <c r="I1217" s="49" t="e">
        <f aca="true" t="shared" si="108" ref="I1217:I1229">H1217/D1217*100</f>
        <v>#DIV/0!</v>
      </c>
      <c r="J1217" s="28" t="e">
        <f t="shared" si="105"/>
        <v>#DIV/0!</v>
      </c>
      <c r="K1217" s="50" t="e">
        <f t="shared" si="107"/>
        <v>#DIV/0!</v>
      </c>
    </row>
    <row r="1218" spans="1:11" ht="48" customHeight="1">
      <c r="A1218" s="167"/>
      <c r="B1218" s="164"/>
      <c r="C1218" s="29" t="s">
        <v>189</v>
      </c>
      <c r="D1218" s="18">
        <v>0</v>
      </c>
      <c r="E1218" s="18">
        <v>0</v>
      </c>
      <c r="F1218" s="28">
        <v>0</v>
      </c>
      <c r="G1218" s="28">
        <v>0</v>
      </c>
      <c r="H1218" s="28">
        <v>0</v>
      </c>
      <c r="I1218" s="49" t="e">
        <f t="shared" si="108"/>
        <v>#DIV/0!</v>
      </c>
      <c r="J1218" s="28" t="e">
        <f t="shared" si="105"/>
        <v>#DIV/0!</v>
      </c>
      <c r="K1218" s="50" t="e">
        <f t="shared" si="107"/>
        <v>#DIV/0!</v>
      </c>
    </row>
    <row r="1219" spans="1:11" ht="48" customHeight="1">
      <c r="A1219" s="167"/>
      <c r="B1219" s="164"/>
      <c r="C1219" s="18" t="s">
        <v>7</v>
      </c>
      <c r="D1219" s="18">
        <v>0</v>
      </c>
      <c r="E1219" s="18">
        <v>0</v>
      </c>
      <c r="F1219" s="28">
        <v>0</v>
      </c>
      <c r="G1219" s="28">
        <v>0</v>
      </c>
      <c r="H1219" s="28">
        <v>0</v>
      </c>
      <c r="I1219" s="49" t="e">
        <f t="shared" si="108"/>
        <v>#DIV/0!</v>
      </c>
      <c r="J1219" s="28" t="e">
        <f t="shared" si="105"/>
        <v>#DIV/0!</v>
      </c>
      <c r="K1219" s="50" t="e">
        <f t="shared" si="107"/>
        <v>#DIV/0!</v>
      </c>
    </row>
    <row r="1220" spans="1:11" ht="48" customHeight="1">
      <c r="A1220" s="167"/>
      <c r="B1220" s="164"/>
      <c r="C1220" s="29" t="s">
        <v>190</v>
      </c>
      <c r="D1220" s="18">
        <v>0</v>
      </c>
      <c r="E1220" s="18">
        <v>0</v>
      </c>
      <c r="F1220" s="18">
        <v>0</v>
      </c>
      <c r="G1220" s="18">
        <v>0</v>
      </c>
      <c r="H1220" s="18">
        <v>0</v>
      </c>
      <c r="I1220" s="49" t="e">
        <f t="shared" si="108"/>
        <v>#DIV/0!</v>
      </c>
      <c r="J1220" s="28" t="e">
        <f t="shared" si="105"/>
        <v>#DIV/0!</v>
      </c>
      <c r="K1220" s="50" t="e">
        <f t="shared" si="107"/>
        <v>#DIV/0!</v>
      </c>
    </row>
    <row r="1221" spans="1:11" ht="48" customHeight="1">
      <c r="A1221" s="167"/>
      <c r="B1221" s="164"/>
      <c r="C1221" s="18" t="s">
        <v>8</v>
      </c>
      <c r="D1221" s="18">
        <v>7000</v>
      </c>
      <c r="E1221" s="18">
        <v>0</v>
      </c>
      <c r="F1221" s="28">
        <v>0</v>
      </c>
      <c r="G1221" s="28">
        <v>0</v>
      </c>
      <c r="H1221" s="28">
        <v>0</v>
      </c>
      <c r="I1221" s="49">
        <f t="shared" si="108"/>
        <v>0</v>
      </c>
      <c r="J1221" s="28" t="e">
        <f t="shared" si="105"/>
        <v>#DIV/0!</v>
      </c>
      <c r="K1221" s="50" t="e">
        <f t="shared" si="107"/>
        <v>#DIV/0!</v>
      </c>
    </row>
    <row r="1222" spans="1:11" ht="48" customHeight="1">
      <c r="A1222" s="168"/>
      <c r="B1222" s="165"/>
      <c r="C1222" s="18" t="s">
        <v>9</v>
      </c>
      <c r="D1222" s="18">
        <v>0</v>
      </c>
      <c r="E1222" s="18">
        <v>0</v>
      </c>
      <c r="F1222" s="28">
        <v>0</v>
      </c>
      <c r="G1222" s="28">
        <v>0</v>
      </c>
      <c r="H1222" s="28">
        <v>0</v>
      </c>
      <c r="I1222" s="49" t="e">
        <f t="shared" si="108"/>
        <v>#DIV/0!</v>
      </c>
      <c r="J1222" s="28" t="e">
        <f t="shared" si="105"/>
        <v>#DIV/0!</v>
      </c>
      <c r="K1222" s="50" t="e">
        <f t="shared" si="107"/>
        <v>#DIV/0!</v>
      </c>
    </row>
    <row r="1223" spans="1:11" ht="48" customHeight="1">
      <c r="A1223" s="98" t="s">
        <v>275</v>
      </c>
      <c r="B1223" s="163" t="s">
        <v>207</v>
      </c>
      <c r="C1223" s="18" t="s">
        <v>5</v>
      </c>
      <c r="D1223" s="18">
        <f>D1224+D1226+D1228+D1229</f>
        <v>10000</v>
      </c>
      <c r="E1223" s="18">
        <f>E1224+E1226+E1228+E1229</f>
        <v>30000</v>
      </c>
      <c r="F1223" s="18">
        <f>F1224+F1226+F1228+F1229</f>
        <v>10000</v>
      </c>
      <c r="G1223" s="18">
        <f>G1224+G1226+G1228+G1229</f>
        <v>0</v>
      </c>
      <c r="H1223" s="18">
        <f>H1224+H1226+H1228+H1229</f>
        <v>0</v>
      </c>
      <c r="I1223" s="49">
        <f t="shared" si="108"/>
        <v>0</v>
      </c>
      <c r="J1223" s="28">
        <f t="shared" si="105"/>
        <v>0</v>
      </c>
      <c r="K1223" s="50">
        <f t="shared" si="107"/>
        <v>0</v>
      </c>
    </row>
    <row r="1224" spans="1:11" ht="48" customHeight="1">
      <c r="A1224" s="99"/>
      <c r="B1224" s="164"/>
      <c r="C1224" s="18" t="s">
        <v>6</v>
      </c>
      <c r="D1224" s="18">
        <v>10000</v>
      </c>
      <c r="E1224" s="18">
        <v>30000</v>
      </c>
      <c r="F1224" s="28">
        <v>10000</v>
      </c>
      <c r="G1224" s="28">
        <v>0</v>
      </c>
      <c r="H1224" s="28">
        <v>0</v>
      </c>
      <c r="I1224" s="49">
        <f t="shared" si="108"/>
        <v>0</v>
      </c>
      <c r="J1224" s="28">
        <f t="shared" si="105"/>
        <v>0</v>
      </c>
      <c r="K1224" s="50">
        <f t="shared" si="107"/>
        <v>0</v>
      </c>
    </row>
    <row r="1225" spans="1:11" ht="48" customHeight="1">
      <c r="A1225" s="99"/>
      <c r="B1225" s="164"/>
      <c r="C1225" s="29" t="s">
        <v>189</v>
      </c>
      <c r="D1225" s="18">
        <v>0</v>
      </c>
      <c r="E1225" s="18">
        <v>0</v>
      </c>
      <c r="F1225" s="28">
        <v>0</v>
      </c>
      <c r="G1225" s="28">
        <v>0</v>
      </c>
      <c r="H1225" s="28">
        <v>0</v>
      </c>
      <c r="I1225" s="49" t="e">
        <f t="shared" si="108"/>
        <v>#DIV/0!</v>
      </c>
      <c r="J1225" s="28" t="e">
        <f t="shared" si="105"/>
        <v>#DIV/0!</v>
      </c>
      <c r="K1225" s="50" t="e">
        <f t="shared" si="107"/>
        <v>#DIV/0!</v>
      </c>
    </row>
    <row r="1226" spans="1:11" ht="48" customHeight="1">
      <c r="A1226" s="99"/>
      <c r="B1226" s="164"/>
      <c r="C1226" s="18" t="s">
        <v>7</v>
      </c>
      <c r="D1226" s="18">
        <v>0</v>
      </c>
      <c r="E1226" s="18">
        <v>0</v>
      </c>
      <c r="F1226" s="28">
        <v>0</v>
      </c>
      <c r="G1226" s="28">
        <v>0</v>
      </c>
      <c r="H1226" s="28">
        <v>0</v>
      </c>
      <c r="I1226" s="49" t="e">
        <f t="shared" si="108"/>
        <v>#DIV/0!</v>
      </c>
      <c r="J1226" s="28" t="e">
        <f t="shared" si="105"/>
        <v>#DIV/0!</v>
      </c>
      <c r="K1226" s="50" t="e">
        <f>H1226/F1226*100</f>
        <v>#DIV/0!</v>
      </c>
    </row>
    <row r="1227" spans="1:11" ht="48" customHeight="1">
      <c r="A1227" s="99"/>
      <c r="B1227" s="164"/>
      <c r="C1227" s="29" t="s">
        <v>190</v>
      </c>
      <c r="D1227" s="18">
        <v>0</v>
      </c>
      <c r="E1227" s="18">
        <v>0</v>
      </c>
      <c r="F1227" s="18">
        <v>0</v>
      </c>
      <c r="G1227" s="18">
        <v>0</v>
      </c>
      <c r="H1227" s="18">
        <v>0</v>
      </c>
      <c r="I1227" s="49" t="e">
        <f t="shared" si="108"/>
        <v>#DIV/0!</v>
      </c>
      <c r="J1227" s="28" t="e">
        <f t="shared" si="105"/>
        <v>#DIV/0!</v>
      </c>
      <c r="K1227" s="50" t="e">
        <f>H1227/F1227*100</f>
        <v>#DIV/0!</v>
      </c>
    </row>
    <row r="1228" spans="1:11" ht="48" customHeight="1">
      <c r="A1228" s="99"/>
      <c r="B1228" s="164"/>
      <c r="C1228" s="18" t="s">
        <v>8</v>
      </c>
      <c r="D1228" s="18">
        <v>0</v>
      </c>
      <c r="E1228" s="18">
        <v>0</v>
      </c>
      <c r="F1228" s="28">
        <v>0</v>
      </c>
      <c r="G1228" s="28">
        <v>0</v>
      </c>
      <c r="H1228" s="28">
        <v>0</v>
      </c>
      <c r="I1228" s="49" t="e">
        <f t="shared" si="108"/>
        <v>#DIV/0!</v>
      </c>
      <c r="J1228" s="28" t="e">
        <f t="shared" si="105"/>
        <v>#DIV/0!</v>
      </c>
      <c r="K1228" s="50" t="e">
        <f>H1228/F1228*100</f>
        <v>#DIV/0!</v>
      </c>
    </row>
    <row r="1229" spans="1:11" ht="68.25" customHeight="1">
      <c r="A1229" s="100"/>
      <c r="B1229" s="165"/>
      <c r="C1229" s="18" t="s">
        <v>9</v>
      </c>
      <c r="D1229" s="18">
        <v>0</v>
      </c>
      <c r="E1229" s="18">
        <v>0</v>
      </c>
      <c r="F1229" s="28">
        <v>0</v>
      </c>
      <c r="G1229" s="28">
        <v>0</v>
      </c>
      <c r="H1229" s="28">
        <v>0</v>
      </c>
      <c r="I1229" s="49" t="e">
        <f t="shared" si="108"/>
        <v>#DIV/0!</v>
      </c>
      <c r="J1229" s="28" t="e">
        <f t="shared" si="105"/>
        <v>#DIV/0!</v>
      </c>
      <c r="K1229" s="50" t="e">
        <f>H1229/F1229*100</f>
        <v>#DIV/0!</v>
      </c>
    </row>
    <row r="1230" ht="48" customHeight="1">
      <c r="K1230" s="9"/>
    </row>
    <row r="1231" ht="48" customHeight="1">
      <c r="K1231" s="9"/>
    </row>
    <row r="1232" ht="48" customHeight="1">
      <c r="K1232" s="9"/>
    </row>
    <row r="1233" ht="48" customHeight="1">
      <c r="K1233" s="9"/>
    </row>
    <row r="1234" ht="48" customHeight="1">
      <c r="K1234" s="9"/>
    </row>
    <row r="1235" ht="48" customHeight="1">
      <c r="K1235" s="9"/>
    </row>
    <row r="1236" ht="48" customHeight="1">
      <c r="K1236" s="9"/>
    </row>
    <row r="1237" ht="48" customHeight="1">
      <c r="K1237" s="9"/>
    </row>
    <row r="1238" ht="48" customHeight="1">
      <c r="K1238" s="9"/>
    </row>
    <row r="1239" ht="48" customHeight="1">
      <c r="K1239" s="9"/>
    </row>
    <row r="1240" ht="48" customHeight="1">
      <c r="K1240" s="9"/>
    </row>
    <row r="1241" ht="48" customHeight="1">
      <c r="K1241" s="9"/>
    </row>
    <row r="1242" ht="48" customHeight="1">
      <c r="K1242" s="9"/>
    </row>
    <row r="1243" ht="48" customHeight="1">
      <c r="K1243" s="9"/>
    </row>
    <row r="1244" ht="48" customHeight="1">
      <c r="K1244" s="9"/>
    </row>
    <row r="1245" ht="48" customHeight="1">
      <c r="K1245" s="9"/>
    </row>
  </sheetData>
  <sheetProtection/>
  <mergeCells count="317">
    <mergeCell ref="B1090:B1096"/>
    <mergeCell ref="A1090:A1103"/>
    <mergeCell ref="A1139:A1152"/>
    <mergeCell ref="B1139:B1145"/>
    <mergeCell ref="A1160:A1173"/>
    <mergeCell ref="A1223:A1229"/>
    <mergeCell ref="B1223:B1229"/>
    <mergeCell ref="B1216:B1222"/>
    <mergeCell ref="A1216:A1222"/>
    <mergeCell ref="B1202:B1208"/>
    <mergeCell ref="I9:K9"/>
    <mergeCell ref="K10:K12"/>
    <mergeCell ref="A2:K2"/>
    <mergeCell ref="A3:K3"/>
    <mergeCell ref="A4:K4"/>
    <mergeCell ref="G9:G12"/>
    <mergeCell ref="D9:D12"/>
    <mergeCell ref="C9:C12"/>
    <mergeCell ref="E9:E12"/>
    <mergeCell ref="F9:F12"/>
    <mergeCell ref="A1202:A1208"/>
    <mergeCell ref="B1209:B1215"/>
    <mergeCell ref="A1209:A1215"/>
    <mergeCell ref="B1188:B1194"/>
    <mergeCell ref="A1188:A1194"/>
    <mergeCell ref="B1195:B1201"/>
    <mergeCell ref="A1195:A1201"/>
    <mergeCell ref="B1174:B1180"/>
    <mergeCell ref="A1174:A1180"/>
    <mergeCell ref="B1181:B1187"/>
    <mergeCell ref="A1181:A1187"/>
    <mergeCell ref="B1167:B1173"/>
    <mergeCell ref="B43:B49"/>
    <mergeCell ref="B1160:B1166"/>
    <mergeCell ref="B1132:B1138"/>
    <mergeCell ref="A1132:A1138"/>
    <mergeCell ref="B1146:B1152"/>
    <mergeCell ref="B1153:B1159"/>
    <mergeCell ref="A1153:A1159"/>
    <mergeCell ref="A1:F1"/>
    <mergeCell ref="A22:A63"/>
    <mergeCell ref="I10:I12"/>
    <mergeCell ref="J10:J12"/>
    <mergeCell ref="A14:A20"/>
    <mergeCell ref="B14:B20"/>
    <mergeCell ref="B21:F21"/>
    <mergeCell ref="B22:B28"/>
    <mergeCell ref="B29:B35"/>
    <mergeCell ref="B36:B42"/>
    <mergeCell ref="A114:A120"/>
    <mergeCell ref="B114:B120"/>
    <mergeCell ref="B93:B99"/>
    <mergeCell ref="B100:B106"/>
    <mergeCell ref="A64:A70"/>
    <mergeCell ref="B64:B70"/>
    <mergeCell ref="B71:F71"/>
    <mergeCell ref="B72:B78"/>
    <mergeCell ref="B79:B85"/>
    <mergeCell ref="B86:B92"/>
    <mergeCell ref="A121:A127"/>
    <mergeCell ref="B121:B127"/>
    <mergeCell ref="A128:A134"/>
    <mergeCell ref="B128:B134"/>
    <mergeCell ref="B936:B942"/>
    <mergeCell ref="B50:B56"/>
    <mergeCell ref="B57:B63"/>
    <mergeCell ref="A72:A106"/>
    <mergeCell ref="A107:A113"/>
    <mergeCell ref="B107:B113"/>
    <mergeCell ref="A170:A176"/>
    <mergeCell ref="B170:B176"/>
    <mergeCell ref="A177:A183"/>
    <mergeCell ref="B177:B183"/>
    <mergeCell ref="A943:A949"/>
    <mergeCell ref="B929:B935"/>
    <mergeCell ref="B684:B690"/>
    <mergeCell ref="B691:B697"/>
    <mergeCell ref="A733:A739"/>
    <mergeCell ref="A901:A942"/>
    <mergeCell ref="B901:B907"/>
    <mergeCell ref="B908:B914"/>
    <mergeCell ref="B915:B921"/>
    <mergeCell ref="B922:B928"/>
    <mergeCell ref="B943:B949"/>
    <mergeCell ref="A135:A141"/>
    <mergeCell ref="B135:B141"/>
    <mergeCell ref="A142:A148"/>
    <mergeCell ref="B628:B634"/>
    <mergeCell ref="B142:B148"/>
    <mergeCell ref="A422:A435"/>
    <mergeCell ref="B422:B428"/>
    <mergeCell ref="B429:B435"/>
    <mergeCell ref="B509:B515"/>
    <mergeCell ref="B950:B956"/>
    <mergeCell ref="A950:A956"/>
    <mergeCell ref="A149:A155"/>
    <mergeCell ref="B149:B155"/>
    <mergeCell ref="A163:A169"/>
    <mergeCell ref="B163:B169"/>
    <mergeCell ref="B649:B655"/>
    <mergeCell ref="B600:B606"/>
    <mergeCell ref="B436:B440"/>
    <mergeCell ref="B415:B421"/>
    <mergeCell ref="B607:B613"/>
    <mergeCell ref="B663:B669"/>
    <mergeCell ref="B572:B578"/>
    <mergeCell ref="A495:A501"/>
    <mergeCell ref="A502:A508"/>
    <mergeCell ref="B502:B508"/>
    <mergeCell ref="A572:A578"/>
    <mergeCell ref="B565:B571"/>
    <mergeCell ref="B558:B564"/>
    <mergeCell ref="A558:A564"/>
    <mergeCell ref="A184:A190"/>
    <mergeCell ref="B184:B190"/>
    <mergeCell ref="A191:A197"/>
    <mergeCell ref="B191:B197"/>
    <mergeCell ref="B579:B585"/>
    <mergeCell ref="A600:A606"/>
    <mergeCell ref="A198:A204"/>
    <mergeCell ref="B198:B204"/>
    <mergeCell ref="A205:A211"/>
    <mergeCell ref="B205:B211"/>
    <mergeCell ref="A233:A246"/>
    <mergeCell ref="B233:B239"/>
    <mergeCell ref="B240:B246"/>
    <mergeCell ref="B268:B274"/>
    <mergeCell ref="A275:A288"/>
    <mergeCell ref="B275:B281"/>
    <mergeCell ref="A212:A218"/>
    <mergeCell ref="B212:B218"/>
    <mergeCell ref="A219:A225"/>
    <mergeCell ref="B219:B225"/>
    <mergeCell ref="B296:B302"/>
    <mergeCell ref="A303:A309"/>
    <mergeCell ref="B303:B309"/>
    <mergeCell ref="A226:A232"/>
    <mergeCell ref="B226:B232"/>
    <mergeCell ref="B289:B295"/>
    <mergeCell ref="A565:A571"/>
    <mergeCell ref="B537:B543"/>
    <mergeCell ref="B1013:B1019"/>
    <mergeCell ref="A247:A260"/>
    <mergeCell ref="B247:B253"/>
    <mergeCell ref="B254:B260"/>
    <mergeCell ref="A261:A274"/>
    <mergeCell ref="B261:B267"/>
    <mergeCell ref="B985:B991"/>
    <mergeCell ref="B964:B970"/>
    <mergeCell ref="A324:A337"/>
    <mergeCell ref="B324:B330"/>
    <mergeCell ref="B331:B337"/>
    <mergeCell ref="A338:A344"/>
    <mergeCell ref="B338:B344"/>
    <mergeCell ref="B282:B288"/>
    <mergeCell ref="B310:B316"/>
    <mergeCell ref="B317:B323"/>
    <mergeCell ref="A310:A323"/>
    <mergeCell ref="A289:A302"/>
    <mergeCell ref="A474:A480"/>
    <mergeCell ref="B474:B480"/>
    <mergeCell ref="A509:A515"/>
    <mergeCell ref="A537:A550"/>
    <mergeCell ref="A516:A522"/>
    <mergeCell ref="B1041:B1047"/>
    <mergeCell ref="B523:B529"/>
    <mergeCell ref="B733:B739"/>
    <mergeCell ref="A677:A697"/>
    <mergeCell ref="A740:A746"/>
    <mergeCell ref="A345:A351"/>
    <mergeCell ref="B345:B351"/>
    <mergeCell ref="A352:A358"/>
    <mergeCell ref="B352:B358"/>
    <mergeCell ref="B544:B550"/>
    <mergeCell ref="A551:A557"/>
    <mergeCell ref="B551:B557"/>
    <mergeCell ref="A359:A372"/>
    <mergeCell ref="B359:B365"/>
    <mergeCell ref="B366:B372"/>
    <mergeCell ref="A373:A379"/>
    <mergeCell ref="B373:B379"/>
    <mergeCell ref="B530:B536"/>
    <mergeCell ref="A530:A536"/>
    <mergeCell ref="A380:A386"/>
    <mergeCell ref="B380:B386"/>
    <mergeCell ref="A387:A393"/>
    <mergeCell ref="B387:B393"/>
    <mergeCell ref="B516:B522"/>
    <mergeCell ref="A523:A529"/>
    <mergeCell ref="A436:A440"/>
    <mergeCell ref="A394:A400"/>
    <mergeCell ref="B394:B400"/>
    <mergeCell ref="A401:A407"/>
    <mergeCell ref="B401:B407"/>
    <mergeCell ref="A441:A445"/>
    <mergeCell ref="B441:B445"/>
    <mergeCell ref="A408:A421"/>
    <mergeCell ref="B408:B414"/>
    <mergeCell ref="B1104:B1110"/>
    <mergeCell ref="A1104:A1110"/>
    <mergeCell ref="B670:B676"/>
    <mergeCell ref="B677:B683"/>
    <mergeCell ref="A726:A732"/>
    <mergeCell ref="B726:B732"/>
    <mergeCell ref="B1083:B1089"/>
    <mergeCell ref="A719:A725"/>
    <mergeCell ref="B719:B725"/>
    <mergeCell ref="A670:A676"/>
    <mergeCell ref="B446:B452"/>
    <mergeCell ref="A453:A459"/>
    <mergeCell ref="B453:B459"/>
    <mergeCell ref="B495:B501"/>
    <mergeCell ref="B481:B487"/>
    <mergeCell ref="A481:A487"/>
    <mergeCell ref="A467:A473"/>
    <mergeCell ref="B467:B473"/>
    <mergeCell ref="A460:A466"/>
    <mergeCell ref="B460:B466"/>
    <mergeCell ref="B740:B746"/>
    <mergeCell ref="A747:A753"/>
    <mergeCell ref="B747:B753"/>
    <mergeCell ref="B712:B718"/>
    <mergeCell ref="B705:B711"/>
    <mergeCell ref="A754:A760"/>
    <mergeCell ref="B754:B760"/>
    <mergeCell ref="A761:A767"/>
    <mergeCell ref="B761:B767"/>
    <mergeCell ref="A768:A774"/>
    <mergeCell ref="B768:B774"/>
    <mergeCell ref="B810:B816"/>
    <mergeCell ref="A775:A781"/>
    <mergeCell ref="B775:B781"/>
    <mergeCell ref="A782:A788"/>
    <mergeCell ref="B782:B788"/>
    <mergeCell ref="A789:A795"/>
    <mergeCell ref="A845:A851"/>
    <mergeCell ref="B845:B851"/>
    <mergeCell ref="A796:A802"/>
    <mergeCell ref="B796:B802"/>
    <mergeCell ref="A803:A809"/>
    <mergeCell ref="B803:B809"/>
    <mergeCell ref="A838:A844"/>
    <mergeCell ref="A9:A12"/>
    <mergeCell ref="B9:B12"/>
    <mergeCell ref="B838:B844"/>
    <mergeCell ref="A817:A823"/>
    <mergeCell ref="A488:A494"/>
    <mergeCell ref="B488:B494"/>
    <mergeCell ref="B789:B795"/>
    <mergeCell ref="B817:B823"/>
    <mergeCell ref="A824:A830"/>
    <mergeCell ref="B586:B592"/>
    <mergeCell ref="H9:H12"/>
    <mergeCell ref="A894:A900"/>
    <mergeCell ref="B894:B900"/>
    <mergeCell ref="A866:A872"/>
    <mergeCell ref="B866:B872"/>
    <mergeCell ref="A852:A858"/>
    <mergeCell ref="B852:B858"/>
    <mergeCell ref="B698:B704"/>
    <mergeCell ref="A156:A162"/>
    <mergeCell ref="B156:B162"/>
    <mergeCell ref="B1125:B1131"/>
    <mergeCell ref="A1125:A1131"/>
    <mergeCell ref="B1111:B1117"/>
    <mergeCell ref="A1111:A1124"/>
    <mergeCell ref="A859:A865"/>
    <mergeCell ref="B859:B865"/>
    <mergeCell ref="B1118:B1124"/>
    <mergeCell ref="B1097:B1103"/>
    <mergeCell ref="A873:A879"/>
    <mergeCell ref="B873:B879"/>
    <mergeCell ref="B593:B599"/>
    <mergeCell ref="A579:A599"/>
    <mergeCell ref="A698:A718"/>
    <mergeCell ref="A446:A452"/>
    <mergeCell ref="B621:B627"/>
    <mergeCell ref="A607:A627"/>
    <mergeCell ref="B635:B641"/>
    <mergeCell ref="B642:B648"/>
    <mergeCell ref="A628:A648"/>
    <mergeCell ref="B656:B662"/>
    <mergeCell ref="A649:A669"/>
    <mergeCell ref="B614:B620"/>
    <mergeCell ref="A880:A886"/>
    <mergeCell ref="B880:B886"/>
    <mergeCell ref="A887:A893"/>
    <mergeCell ref="B887:B893"/>
    <mergeCell ref="A810:A816"/>
    <mergeCell ref="A831:A837"/>
    <mergeCell ref="B831:B837"/>
    <mergeCell ref="B824:B830"/>
    <mergeCell ref="A978:A991"/>
    <mergeCell ref="B978:B984"/>
    <mergeCell ref="B971:B977"/>
    <mergeCell ref="A971:A977"/>
    <mergeCell ref="B957:B963"/>
    <mergeCell ref="A957:A963"/>
    <mergeCell ref="A964:A970"/>
    <mergeCell ref="A992:A1005"/>
    <mergeCell ref="B992:B998"/>
    <mergeCell ref="A1006:A1019"/>
    <mergeCell ref="B1006:B1012"/>
    <mergeCell ref="B1020:B1026"/>
    <mergeCell ref="A1020:A1033"/>
    <mergeCell ref="B1027:B1033"/>
    <mergeCell ref="B999:B1005"/>
    <mergeCell ref="A1062:A1075"/>
    <mergeCell ref="B1062:B1068"/>
    <mergeCell ref="A1076:A1089"/>
    <mergeCell ref="B1076:B1082"/>
    <mergeCell ref="A1034:A1047"/>
    <mergeCell ref="B1034:B1040"/>
    <mergeCell ref="A1048:A1061"/>
    <mergeCell ref="B1048:B1054"/>
    <mergeCell ref="B1069:B1075"/>
    <mergeCell ref="B1055:B10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46"/>
  <sheetViews>
    <sheetView tabSelected="1" zoomScale="70" zoomScaleNormal="70" zoomScalePageLayoutView="0" workbookViewId="0" topLeftCell="A2">
      <pane xSplit="2" ySplit="13" topLeftCell="C408" activePane="bottomRight" state="frozen"/>
      <selection pane="topLeft" activeCell="A2" sqref="A2"/>
      <selection pane="topRight" activeCell="C2" sqref="C2"/>
      <selection pane="bottomLeft" activeCell="A15" sqref="A15"/>
      <selection pane="bottomRight" activeCell="F376" sqref="F376"/>
    </sheetView>
  </sheetViews>
  <sheetFormatPr defaultColWidth="21.7109375" defaultRowHeight="48" customHeight="1"/>
  <cols>
    <col min="1" max="1" width="31.7109375" style="10" customWidth="1"/>
    <col min="2" max="2" width="21.7109375" style="11" customWidth="1"/>
    <col min="3" max="3" width="23.140625" style="9" customWidth="1"/>
    <col min="4" max="4" width="18.00390625" style="9" customWidth="1"/>
    <col min="5" max="5" width="18.421875" style="9" customWidth="1"/>
    <col min="6" max="7" width="19.00390625" style="9" customWidth="1"/>
    <col min="8" max="8" width="18.421875" style="9" customWidth="1"/>
    <col min="9" max="9" width="16.00390625" style="10" customWidth="1"/>
    <col min="10" max="10" width="15.28125" style="10" customWidth="1"/>
    <col min="11" max="11" width="18.7109375" style="1" customWidth="1"/>
    <col min="12" max="16384" width="21.7109375" style="1" customWidth="1"/>
  </cols>
  <sheetData>
    <row r="1" spans="1:7" ht="6" customHeight="1" hidden="1">
      <c r="A1" s="158"/>
      <c r="B1" s="159"/>
      <c r="C1" s="159"/>
      <c r="D1" s="159"/>
      <c r="E1" s="159"/>
      <c r="F1" s="160"/>
      <c r="G1" s="45"/>
    </row>
    <row r="2" spans="1:11" ht="23.25" customHeight="1">
      <c r="A2" s="170" t="s">
        <v>239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>
      <c r="A3" s="171" t="s">
        <v>187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36" customHeight="1">
      <c r="A4" s="171" t="s">
        <v>280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0.5" customHeight="1" hidden="1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15" customHeight="1" hidden="1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63" customHeight="1" hidden="1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0" ht="9" customHeight="1" hidden="1">
      <c r="A8" s="53"/>
      <c r="B8" s="54"/>
      <c r="C8" s="55"/>
      <c r="D8" s="55"/>
      <c r="E8" s="55"/>
      <c r="F8" s="55"/>
      <c r="G8" s="55"/>
      <c r="H8" s="55"/>
      <c r="I8" s="51"/>
      <c r="J8" s="51"/>
    </row>
    <row r="9" spans="1:11" ht="20.25" customHeight="1">
      <c r="A9" s="56"/>
      <c r="B9" s="57"/>
      <c r="C9" s="58"/>
      <c r="D9" s="58"/>
      <c r="E9" s="58"/>
      <c r="F9" s="58"/>
      <c r="G9" s="58"/>
      <c r="H9" s="58"/>
      <c r="I9" s="59"/>
      <c r="J9" s="59"/>
      <c r="K9" s="60" t="s">
        <v>279</v>
      </c>
    </row>
    <row r="10" spans="1:11" ht="25.5" customHeight="1">
      <c r="A10" s="119" t="s">
        <v>277</v>
      </c>
      <c r="B10" s="128" t="s">
        <v>278</v>
      </c>
      <c r="C10" s="119" t="s">
        <v>3</v>
      </c>
      <c r="D10" s="119" t="s">
        <v>202</v>
      </c>
      <c r="E10" s="119" t="s">
        <v>203</v>
      </c>
      <c r="F10" s="119" t="s">
        <v>200</v>
      </c>
      <c r="G10" s="119" t="s">
        <v>227</v>
      </c>
      <c r="H10" s="119" t="s">
        <v>228</v>
      </c>
      <c r="I10" s="173" t="s">
        <v>201</v>
      </c>
      <c r="J10" s="173"/>
      <c r="K10" s="173"/>
    </row>
    <row r="11" spans="1:11" ht="48" customHeight="1">
      <c r="A11" s="119"/>
      <c r="B11" s="128"/>
      <c r="C11" s="119"/>
      <c r="D11" s="119"/>
      <c r="E11" s="119"/>
      <c r="F11" s="119"/>
      <c r="G11" s="119"/>
      <c r="H11" s="119"/>
      <c r="I11" s="161" t="s">
        <v>241</v>
      </c>
      <c r="J11" s="161" t="s">
        <v>242</v>
      </c>
      <c r="K11" s="161" t="s">
        <v>243</v>
      </c>
    </row>
    <row r="12" spans="1:11" ht="48" customHeight="1">
      <c r="A12" s="119"/>
      <c r="B12" s="128"/>
      <c r="C12" s="119"/>
      <c r="D12" s="119"/>
      <c r="E12" s="119"/>
      <c r="F12" s="119"/>
      <c r="G12" s="119"/>
      <c r="H12" s="119"/>
      <c r="I12" s="161"/>
      <c r="J12" s="161"/>
      <c r="K12" s="161"/>
    </row>
    <row r="13" spans="1:11" ht="51.75" customHeight="1">
      <c r="A13" s="120"/>
      <c r="B13" s="129"/>
      <c r="C13" s="120"/>
      <c r="D13" s="120"/>
      <c r="E13" s="120"/>
      <c r="F13" s="120"/>
      <c r="G13" s="120"/>
      <c r="H13" s="120"/>
      <c r="I13" s="162"/>
      <c r="J13" s="162"/>
      <c r="K13" s="162"/>
    </row>
    <row r="14" spans="1:11" ht="18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7</v>
      </c>
      <c r="I14" s="62">
        <v>8</v>
      </c>
      <c r="J14" s="62">
        <v>9</v>
      </c>
      <c r="K14" s="52">
        <v>10</v>
      </c>
    </row>
    <row r="15" spans="1:11" ht="27.75" customHeight="1">
      <c r="A15" s="107" t="s">
        <v>4</v>
      </c>
      <c r="B15" s="104"/>
      <c r="C15" s="46" t="s">
        <v>5</v>
      </c>
      <c r="D15" s="7">
        <f>D16+D18+D20+D21</f>
        <v>910600.3</v>
      </c>
      <c r="E15" s="7">
        <f>E16+E18+E20+E21</f>
        <v>834595.3</v>
      </c>
      <c r="F15" s="7">
        <f>F16+F18+F20+F21</f>
        <v>824395.3</v>
      </c>
      <c r="G15" s="7">
        <f>G16+G18+G20+G21</f>
        <v>791956.8000000002</v>
      </c>
      <c r="H15" s="7">
        <f>H16+H18+H20+H21</f>
        <v>814730.6000000002</v>
      </c>
      <c r="I15" s="49">
        <f>G15/D15*100</f>
        <v>86.9708476924508</v>
      </c>
      <c r="J15" s="49">
        <f>G15/E15*100</f>
        <v>94.89111668853157</v>
      </c>
      <c r="K15" s="49">
        <f>G15/F15*100</f>
        <v>96.06517649967195</v>
      </c>
    </row>
    <row r="16" spans="1:11" ht="35.25" customHeight="1">
      <c r="A16" s="108"/>
      <c r="B16" s="105"/>
      <c r="C16" s="30" t="s">
        <v>6</v>
      </c>
      <c r="D16" s="18">
        <f>D24+D31+D38</f>
        <v>822872.5</v>
      </c>
      <c r="E16" s="18">
        <f>E24+E31+E38</f>
        <v>822872.5</v>
      </c>
      <c r="F16" s="18">
        <f>F24+F31+F38</f>
        <v>812672.5</v>
      </c>
      <c r="G16" s="18">
        <f>G24+G31+G38</f>
        <v>780951.5000000001</v>
      </c>
      <c r="H16" s="18">
        <f>H24+H31+H38</f>
        <v>803725.3000000002</v>
      </c>
      <c r="I16" s="49">
        <f>G16/D16*100</f>
        <v>94.90552910687866</v>
      </c>
      <c r="J16" s="49">
        <f>G16/E16*100</f>
        <v>94.90552910687866</v>
      </c>
      <c r="K16" s="49">
        <f>G16/F16*100</f>
        <v>96.09670562249862</v>
      </c>
    </row>
    <row r="17" spans="1:11" ht="76.5" customHeight="1">
      <c r="A17" s="108"/>
      <c r="B17" s="105"/>
      <c r="C17" s="29" t="s">
        <v>189</v>
      </c>
      <c r="D17" s="18">
        <f>D25+D32+D39</f>
        <v>1955</v>
      </c>
      <c r="E17" s="18">
        <f>E25+E32+E39+E53+E60</f>
        <v>1955</v>
      </c>
      <c r="F17" s="18">
        <f>F25+F32+F39+F53+F60</f>
        <v>1955</v>
      </c>
      <c r="G17" s="18">
        <f aca="true" t="shared" si="0" ref="G17:H19">G25+G32+G39</f>
        <v>1949.9</v>
      </c>
      <c r="H17" s="18">
        <f t="shared" si="0"/>
        <v>1142.3</v>
      </c>
      <c r="I17" s="49">
        <f aca="true" t="shared" si="1" ref="I17:I80">G17/D17*100</f>
        <v>99.73913043478261</v>
      </c>
      <c r="J17" s="49">
        <f>G17/E17*100</f>
        <v>99.73913043478261</v>
      </c>
      <c r="K17" s="49">
        <f>G17/F17*100</f>
        <v>99.73913043478261</v>
      </c>
    </row>
    <row r="18" spans="1:11" ht="56.25">
      <c r="A18" s="108"/>
      <c r="B18" s="105"/>
      <c r="C18" s="30" t="s">
        <v>7</v>
      </c>
      <c r="D18" s="18">
        <f>D26+D33+D40+D47+D54+D61</f>
        <v>71722.8</v>
      </c>
      <c r="E18" s="18">
        <f>E26+E33+E40+E47+E54+E61</f>
        <v>11722.8</v>
      </c>
      <c r="F18" s="18">
        <f>F26+F33+F40+F47+F54+F61</f>
        <v>11722.8</v>
      </c>
      <c r="G18" s="18">
        <f>G26+G33+G40+G47+G54+G61</f>
        <v>9851.3</v>
      </c>
      <c r="H18" s="18">
        <f>H26+H33+H40+H47+H54+H61</f>
        <v>9851.3</v>
      </c>
      <c r="I18" s="49">
        <f t="shared" si="1"/>
        <v>13.73524179201035</v>
      </c>
      <c r="J18" s="49">
        <f>G18/E18*100</f>
        <v>84.03538403794315</v>
      </c>
      <c r="K18" s="49">
        <f>G18/F18*100</f>
        <v>84.03538403794315</v>
      </c>
    </row>
    <row r="19" spans="1:11" ht="93.75">
      <c r="A19" s="108"/>
      <c r="B19" s="105"/>
      <c r="C19" s="29" t="s">
        <v>190</v>
      </c>
      <c r="D19" s="18">
        <f>D27+D34+D41</f>
        <v>11722.8</v>
      </c>
      <c r="E19" s="18">
        <f>E27+E34+E41+E55+E62</f>
        <v>11722.8</v>
      </c>
      <c r="F19" s="18">
        <f>F27+F34+F41+F55+F62</f>
        <v>11722.8</v>
      </c>
      <c r="G19" s="18">
        <f t="shared" si="0"/>
        <v>9851.3</v>
      </c>
      <c r="H19" s="18">
        <f t="shared" si="0"/>
        <v>9851.3</v>
      </c>
      <c r="I19" s="49">
        <f t="shared" si="1"/>
        <v>84.03538403794315</v>
      </c>
      <c r="J19" s="49">
        <f>G19/E19*100</f>
        <v>84.03538403794315</v>
      </c>
      <c r="K19" s="49">
        <f>G19/F19*100</f>
        <v>84.03538403794315</v>
      </c>
    </row>
    <row r="20" spans="1:11" ht="37.5">
      <c r="A20" s="108"/>
      <c r="B20" s="105"/>
      <c r="C20" s="30" t="s">
        <v>8</v>
      </c>
      <c r="D20" s="18">
        <f>D56</f>
        <v>5150</v>
      </c>
      <c r="E20" s="18">
        <f>E56</f>
        <v>0</v>
      </c>
      <c r="F20" s="18">
        <f>F56</f>
        <v>0</v>
      </c>
      <c r="G20" s="18">
        <f>G56</f>
        <v>250</v>
      </c>
      <c r="H20" s="18">
        <f>H56</f>
        <v>250</v>
      </c>
      <c r="I20" s="49">
        <f t="shared" si="1"/>
        <v>4.854368932038835</v>
      </c>
      <c r="J20" s="49">
        <v>100</v>
      </c>
      <c r="K20" s="49">
        <v>100</v>
      </c>
    </row>
    <row r="21" spans="1:11" ht="56.25">
      <c r="A21" s="109"/>
      <c r="B21" s="106"/>
      <c r="C21" s="30" t="s">
        <v>9</v>
      </c>
      <c r="D21" s="18">
        <f>D64+D50</f>
        <v>10855</v>
      </c>
      <c r="E21" s="18">
        <f>E64+E50</f>
        <v>0</v>
      </c>
      <c r="F21" s="18">
        <f>F64+F50</f>
        <v>0</v>
      </c>
      <c r="G21" s="18">
        <f>G64+G50</f>
        <v>904</v>
      </c>
      <c r="H21" s="18">
        <f>H64+H50</f>
        <v>904</v>
      </c>
      <c r="I21" s="49">
        <f t="shared" si="1"/>
        <v>8.327959465684016</v>
      </c>
      <c r="J21" s="49">
        <v>100</v>
      </c>
      <c r="K21" s="49">
        <v>100</v>
      </c>
    </row>
    <row r="22" spans="1:11" ht="24" customHeight="1">
      <c r="A22" s="19"/>
      <c r="B22" s="155" t="s">
        <v>10</v>
      </c>
      <c r="C22" s="156"/>
      <c r="D22" s="156"/>
      <c r="E22" s="156"/>
      <c r="F22" s="157"/>
      <c r="G22" s="38"/>
      <c r="H22" s="23"/>
      <c r="I22" s="49"/>
      <c r="J22" s="49"/>
      <c r="K22" s="49"/>
    </row>
    <row r="23" spans="1:11" ht="23.25" customHeight="1">
      <c r="A23" s="95"/>
      <c r="B23" s="104" t="s">
        <v>11</v>
      </c>
      <c r="C23" s="46" t="s">
        <v>5</v>
      </c>
      <c r="D23" s="7">
        <f>D24+D26+D28+D29</f>
        <v>789709.6000000001</v>
      </c>
      <c r="E23" s="7">
        <f>E24+E26+E28+E29</f>
        <v>789709.6000000001</v>
      </c>
      <c r="F23" s="7">
        <f>F24+F26+F28+F29</f>
        <v>779509.6000000001</v>
      </c>
      <c r="G23" s="7">
        <f>G24+G26+G28+G29</f>
        <v>747413.5</v>
      </c>
      <c r="H23" s="7">
        <f>H24+H26+H28+H29</f>
        <v>770127.0000000001</v>
      </c>
      <c r="I23" s="49">
        <f t="shared" si="1"/>
        <v>94.6440944873913</v>
      </c>
      <c r="J23" s="49">
        <f>G23/E23*100</f>
        <v>94.6440944873913</v>
      </c>
      <c r="K23" s="49">
        <f>G23/F23*100</f>
        <v>95.88252665522015</v>
      </c>
    </row>
    <row r="24" spans="1:11" ht="25.5" customHeight="1">
      <c r="A24" s="96"/>
      <c r="B24" s="105"/>
      <c r="C24" s="30" t="s">
        <v>6</v>
      </c>
      <c r="D24" s="18">
        <f>D74+D553+D791+D910</f>
        <v>780366.8</v>
      </c>
      <c r="E24" s="18">
        <f>E74+E553+E791+E910</f>
        <v>780366.8</v>
      </c>
      <c r="F24" s="18">
        <f>F74+F553+F791+F910</f>
        <v>770166.8</v>
      </c>
      <c r="G24" s="18">
        <f>G74+G553+G791+G910</f>
        <v>739930.3</v>
      </c>
      <c r="H24" s="18">
        <f>H74+H553+H791+H910</f>
        <v>762643.8000000002</v>
      </c>
      <c r="I24" s="49">
        <f t="shared" si="1"/>
        <v>94.81827007504677</v>
      </c>
      <c r="J24" s="49">
        <f>G24/E24*100</f>
        <v>94.81827007504677</v>
      </c>
      <c r="K24" s="49">
        <f>G24/F24*100</f>
        <v>96.07403227456702</v>
      </c>
    </row>
    <row r="25" spans="1:11" ht="74.25" customHeight="1">
      <c r="A25" s="96"/>
      <c r="B25" s="105"/>
      <c r="C25" s="29" t="s">
        <v>189</v>
      </c>
      <c r="D25" s="18">
        <f>D75+D556+D792</f>
        <v>935</v>
      </c>
      <c r="E25" s="18">
        <f>E75+E556+E792</f>
        <v>935</v>
      </c>
      <c r="F25" s="18">
        <f>F75+F556+F792</f>
        <v>935</v>
      </c>
      <c r="G25" s="18">
        <f>G75+G556+G792</f>
        <v>935</v>
      </c>
      <c r="H25" s="18">
        <f>H75+H556+H792</f>
        <v>935</v>
      </c>
      <c r="I25" s="49">
        <f t="shared" si="1"/>
        <v>100</v>
      </c>
      <c r="J25" s="49">
        <f>G25/E25*100</f>
        <v>100</v>
      </c>
      <c r="K25" s="49">
        <f>G25/F25*100</f>
        <v>100</v>
      </c>
    </row>
    <row r="26" spans="1:11" ht="56.25" customHeight="1">
      <c r="A26" s="96"/>
      <c r="B26" s="105"/>
      <c r="C26" s="30" t="s">
        <v>7</v>
      </c>
      <c r="D26" s="18">
        <f aca="true" t="shared" si="2" ref="D26:H27">D76+D555+D793+D912</f>
        <v>9342.8</v>
      </c>
      <c r="E26" s="18">
        <f t="shared" si="2"/>
        <v>9342.8</v>
      </c>
      <c r="F26" s="18">
        <f t="shared" si="2"/>
        <v>9342.8</v>
      </c>
      <c r="G26" s="18">
        <f t="shared" si="2"/>
        <v>7483.2</v>
      </c>
      <c r="H26" s="18">
        <f t="shared" si="2"/>
        <v>7483.2</v>
      </c>
      <c r="I26" s="49">
        <f t="shared" si="1"/>
        <v>80.09590272723382</v>
      </c>
      <c r="J26" s="49">
        <f>G26/E26*100</f>
        <v>80.09590272723382</v>
      </c>
      <c r="K26" s="49">
        <f>G26/F26*100</f>
        <v>80.09590272723382</v>
      </c>
    </row>
    <row r="27" spans="1:11" ht="96.75" customHeight="1">
      <c r="A27" s="96"/>
      <c r="B27" s="105"/>
      <c r="C27" s="29" t="s">
        <v>190</v>
      </c>
      <c r="D27" s="18">
        <f t="shared" si="2"/>
        <v>9342.8</v>
      </c>
      <c r="E27" s="18">
        <f t="shared" si="2"/>
        <v>9342.8</v>
      </c>
      <c r="F27" s="18">
        <f t="shared" si="2"/>
        <v>9342.8</v>
      </c>
      <c r="G27" s="18">
        <f t="shared" si="2"/>
        <v>7483.2</v>
      </c>
      <c r="H27" s="18">
        <f t="shared" si="2"/>
        <v>7483.2</v>
      </c>
      <c r="I27" s="49">
        <f t="shared" si="1"/>
        <v>80.09590272723382</v>
      </c>
      <c r="J27" s="49">
        <f>G27/E27*100</f>
        <v>80.09590272723382</v>
      </c>
      <c r="K27" s="49">
        <f>G27/F27*100</f>
        <v>80.09590272723382</v>
      </c>
    </row>
    <row r="28" spans="1:11" ht="58.5" customHeight="1">
      <c r="A28" s="96"/>
      <c r="B28" s="105"/>
      <c r="C28" s="30" t="s">
        <v>8</v>
      </c>
      <c r="D28" s="18">
        <v>0</v>
      </c>
      <c r="E28" s="18">
        <v>0</v>
      </c>
      <c r="F28" s="18">
        <f>F78+F557</f>
        <v>0</v>
      </c>
      <c r="G28" s="18">
        <v>0</v>
      </c>
      <c r="H28" s="18">
        <v>0</v>
      </c>
      <c r="I28" s="49">
        <v>0</v>
      </c>
      <c r="J28" s="49">
        <v>0</v>
      </c>
      <c r="K28" s="49">
        <v>0</v>
      </c>
    </row>
    <row r="29" spans="1:11" ht="63" customHeight="1">
      <c r="A29" s="96"/>
      <c r="B29" s="106"/>
      <c r="C29" s="30" t="s">
        <v>9</v>
      </c>
      <c r="D29" s="18">
        <v>0</v>
      </c>
      <c r="E29" s="18">
        <f>E71+E558</f>
        <v>0</v>
      </c>
      <c r="F29" s="18">
        <f>F71+F558</f>
        <v>0</v>
      </c>
      <c r="G29" s="18">
        <v>0</v>
      </c>
      <c r="H29" s="18">
        <v>0</v>
      </c>
      <c r="I29" s="49">
        <v>0</v>
      </c>
      <c r="J29" s="49">
        <v>0</v>
      </c>
      <c r="K29" s="49">
        <v>0</v>
      </c>
    </row>
    <row r="30" spans="1:11" ht="28.5" customHeight="1">
      <c r="A30" s="96"/>
      <c r="B30" s="104" t="s">
        <v>12</v>
      </c>
      <c r="C30" s="46" t="s">
        <v>5</v>
      </c>
      <c r="D30" s="7">
        <f>D31+D33+D35+D36</f>
        <v>14885.7</v>
      </c>
      <c r="E30" s="7">
        <f>E31+E33+E35+E36</f>
        <v>14885.7</v>
      </c>
      <c r="F30" s="7">
        <f>F31+F33+F35+F36</f>
        <v>14885.7</v>
      </c>
      <c r="G30" s="7">
        <f>G31+G33+G35+G36</f>
        <v>14248.4</v>
      </c>
      <c r="H30" s="7">
        <f>H31+H33+H35+H36</f>
        <v>14308.7</v>
      </c>
      <c r="I30" s="49">
        <f t="shared" si="1"/>
        <v>95.71870990279261</v>
      </c>
      <c r="J30" s="49">
        <f>G30/E30*100</f>
        <v>95.71870990279261</v>
      </c>
      <c r="K30" s="49">
        <f>G30/F30*100</f>
        <v>95.71870990279261</v>
      </c>
    </row>
    <row r="31" spans="1:11" ht="24.75" customHeight="1">
      <c r="A31" s="96"/>
      <c r="B31" s="105"/>
      <c r="C31" s="30" t="s">
        <v>6</v>
      </c>
      <c r="D31" s="18">
        <f aca="true" t="shared" si="3" ref="D31:H36">D81</f>
        <v>12505.7</v>
      </c>
      <c r="E31" s="18">
        <f t="shared" si="3"/>
        <v>12505.7</v>
      </c>
      <c r="F31" s="18">
        <f t="shared" si="3"/>
        <v>12505.7</v>
      </c>
      <c r="G31" s="18">
        <f t="shared" si="3"/>
        <v>11880.3</v>
      </c>
      <c r="H31" s="18">
        <f t="shared" si="3"/>
        <v>11940.6</v>
      </c>
      <c r="I31" s="49">
        <f t="shared" si="1"/>
        <v>94.99908041932878</v>
      </c>
      <c r="J31" s="49">
        <f>G31/E31*100</f>
        <v>94.99908041932878</v>
      </c>
      <c r="K31" s="49">
        <f>G31/F31*100</f>
        <v>94.99908041932878</v>
      </c>
    </row>
    <row r="32" spans="1:11" ht="78.75" customHeight="1">
      <c r="A32" s="96"/>
      <c r="B32" s="105"/>
      <c r="C32" s="29" t="s">
        <v>189</v>
      </c>
      <c r="D32" s="18">
        <f>D82</f>
        <v>1020</v>
      </c>
      <c r="E32" s="18">
        <f>E82</f>
        <v>1020</v>
      </c>
      <c r="F32" s="18">
        <f t="shared" si="3"/>
        <v>1020</v>
      </c>
      <c r="G32" s="18">
        <f t="shared" si="3"/>
        <v>1014.9</v>
      </c>
      <c r="H32" s="18">
        <f t="shared" si="3"/>
        <v>207.3</v>
      </c>
      <c r="I32" s="49">
        <f t="shared" si="1"/>
        <v>99.5</v>
      </c>
      <c r="J32" s="49">
        <f>G32/E32*100</f>
        <v>99.5</v>
      </c>
      <c r="K32" s="49">
        <f>G32/F32*100</f>
        <v>99.5</v>
      </c>
    </row>
    <row r="33" spans="1:11" ht="56.25">
      <c r="A33" s="96"/>
      <c r="B33" s="105"/>
      <c r="C33" s="30" t="s">
        <v>7</v>
      </c>
      <c r="D33" s="18">
        <f t="shared" si="3"/>
        <v>2380</v>
      </c>
      <c r="E33" s="18">
        <f t="shared" si="3"/>
        <v>2380</v>
      </c>
      <c r="F33" s="18">
        <f t="shared" si="3"/>
        <v>2380</v>
      </c>
      <c r="G33" s="18">
        <f t="shared" si="3"/>
        <v>2368.1</v>
      </c>
      <c r="H33" s="18">
        <f t="shared" si="3"/>
        <v>2368.1</v>
      </c>
      <c r="I33" s="49">
        <f t="shared" si="1"/>
        <v>99.5</v>
      </c>
      <c r="J33" s="49">
        <f>G33/E33*100</f>
        <v>99.5</v>
      </c>
      <c r="K33" s="49">
        <f>G33/F33*100</f>
        <v>99.5</v>
      </c>
    </row>
    <row r="34" spans="1:11" ht="93.75" customHeight="1">
      <c r="A34" s="96"/>
      <c r="B34" s="105"/>
      <c r="C34" s="29" t="s">
        <v>190</v>
      </c>
      <c r="D34" s="18">
        <f t="shared" si="3"/>
        <v>2380</v>
      </c>
      <c r="E34" s="18">
        <f t="shared" si="3"/>
        <v>2380</v>
      </c>
      <c r="F34" s="18">
        <f t="shared" si="3"/>
        <v>2380</v>
      </c>
      <c r="G34" s="18">
        <f t="shared" si="3"/>
        <v>2368.1</v>
      </c>
      <c r="H34" s="18">
        <f t="shared" si="3"/>
        <v>2368.1</v>
      </c>
      <c r="I34" s="49">
        <f t="shared" si="1"/>
        <v>99.5</v>
      </c>
      <c r="J34" s="49">
        <f>G34/E34*100</f>
        <v>99.5</v>
      </c>
      <c r="K34" s="49">
        <f>G34/F34*100</f>
        <v>99.5</v>
      </c>
    </row>
    <row r="35" spans="1:11" ht="37.5">
      <c r="A35" s="96"/>
      <c r="B35" s="105"/>
      <c r="C35" s="30" t="s">
        <v>8</v>
      </c>
      <c r="D35" s="18">
        <f t="shared" si="3"/>
        <v>0</v>
      </c>
      <c r="E35" s="18">
        <f t="shared" si="3"/>
        <v>0</v>
      </c>
      <c r="F35" s="18">
        <f t="shared" si="3"/>
        <v>0</v>
      </c>
      <c r="G35" s="18">
        <f t="shared" si="3"/>
        <v>0</v>
      </c>
      <c r="H35" s="18">
        <f>H85</f>
        <v>0</v>
      </c>
      <c r="I35" s="49">
        <v>0</v>
      </c>
      <c r="J35" s="49">
        <v>0</v>
      </c>
      <c r="K35" s="49">
        <v>0</v>
      </c>
    </row>
    <row r="36" spans="1:11" ht="56.25">
      <c r="A36" s="96"/>
      <c r="B36" s="106"/>
      <c r="C36" s="30" t="s">
        <v>9</v>
      </c>
      <c r="D36" s="18">
        <f t="shared" si="3"/>
        <v>0</v>
      </c>
      <c r="E36" s="18">
        <f t="shared" si="3"/>
        <v>0</v>
      </c>
      <c r="F36" s="18">
        <f t="shared" si="3"/>
        <v>0</v>
      </c>
      <c r="G36" s="18">
        <f t="shared" si="3"/>
        <v>0</v>
      </c>
      <c r="H36" s="18">
        <f>H86</f>
        <v>0</v>
      </c>
      <c r="I36" s="49">
        <v>0</v>
      </c>
      <c r="J36" s="49">
        <v>0</v>
      </c>
      <c r="K36" s="49">
        <v>0</v>
      </c>
    </row>
    <row r="37" spans="1:14" ht="26.25" customHeight="1">
      <c r="A37" s="96"/>
      <c r="B37" s="104" t="s">
        <v>13</v>
      </c>
      <c r="C37" s="46" t="s">
        <v>5</v>
      </c>
      <c r="D37" s="7">
        <f>D38+D40+D42+D43</f>
        <v>30000</v>
      </c>
      <c r="E37" s="7">
        <f>E38+E40+E42+E43</f>
        <v>30000</v>
      </c>
      <c r="F37" s="7">
        <f>F38+F40+F42+F43</f>
        <v>30000</v>
      </c>
      <c r="G37" s="7">
        <f>G38+G40+G42+G43</f>
        <v>29140.9</v>
      </c>
      <c r="H37" s="7">
        <f>H38+H40+H42+H43</f>
        <v>29140.9</v>
      </c>
      <c r="I37" s="49">
        <f t="shared" si="1"/>
        <v>97.13633333333334</v>
      </c>
      <c r="J37" s="49">
        <f>G37/E37*100</f>
        <v>97.13633333333334</v>
      </c>
      <c r="K37" s="49">
        <f>G37/F37*100</f>
        <v>97.13633333333334</v>
      </c>
      <c r="L37" s="2"/>
      <c r="M37" s="2"/>
      <c r="N37" s="2"/>
    </row>
    <row r="38" spans="1:11" ht="29.25" customHeight="1">
      <c r="A38" s="96"/>
      <c r="B38" s="105"/>
      <c r="C38" s="30" t="s">
        <v>6</v>
      </c>
      <c r="D38" s="18">
        <f>D917</f>
        <v>30000</v>
      </c>
      <c r="E38" s="18">
        <f>E917</f>
        <v>30000</v>
      </c>
      <c r="F38" s="18">
        <f>F917</f>
        <v>30000</v>
      </c>
      <c r="G38" s="18">
        <f>G917</f>
        <v>29140.9</v>
      </c>
      <c r="H38" s="18">
        <f>H917</f>
        <v>29140.9</v>
      </c>
      <c r="I38" s="49">
        <f t="shared" si="1"/>
        <v>97.13633333333334</v>
      </c>
      <c r="J38" s="49">
        <f>G38/E38*100</f>
        <v>97.13633333333334</v>
      </c>
      <c r="K38" s="49">
        <f>G38/F38*100</f>
        <v>97.13633333333334</v>
      </c>
    </row>
    <row r="39" spans="1:11" ht="81" customHeight="1">
      <c r="A39" s="96"/>
      <c r="B39" s="105"/>
      <c r="C39" s="29" t="s">
        <v>189</v>
      </c>
      <c r="D39" s="18">
        <f>D89</f>
        <v>0</v>
      </c>
      <c r="E39" s="18">
        <f>E89</f>
        <v>0</v>
      </c>
      <c r="F39" s="18">
        <f>F89</f>
        <v>0</v>
      </c>
      <c r="G39" s="18">
        <f>G89</f>
        <v>0</v>
      </c>
      <c r="H39" s="18">
        <f>H89</f>
        <v>0</v>
      </c>
      <c r="I39" s="49">
        <v>0</v>
      </c>
      <c r="J39" s="49">
        <v>0</v>
      </c>
      <c r="K39" s="49">
        <v>0</v>
      </c>
    </row>
    <row r="40" spans="1:11" ht="56.25">
      <c r="A40" s="96"/>
      <c r="B40" s="105"/>
      <c r="C40" s="30" t="s">
        <v>7</v>
      </c>
      <c r="D40" s="18">
        <f>D919</f>
        <v>0</v>
      </c>
      <c r="E40" s="18">
        <f>E919</f>
        <v>0</v>
      </c>
      <c r="F40" s="18">
        <f>F919</f>
        <v>0</v>
      </c>
      <c r="G40" s="18">
        <f>G919</f>
        <v>0</v>
      </c>
      <c r="H40" s="18">
        <f>H919</f>
        <v>0</v>
      </c>
      <c r="I40" s="49">
        <v>0</v>
      </c>
      <c r="J40" s="49">
        <v>0</v>
      </c>
      <c r="K40" s="49">
        <v>0</v>
      </c>
    </row>
    <row r="41" spans="1:11" ht="94.5" customHeight="1">
      <c r="A41" s="96"/>
      <c r="B41" s="105"/>
      <c r="C41" s="29" t="s">
        <v>190</v>
      </c>
      <c r="D41" s="18">
        <f aca="true" t="shared" si="4" ref="D41:H43">D91</f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49">
        <v>0</v>
      </c>
      <c r="J41" s="49">
        <v>0</v>
      </c>
      <c r="K41" s="49">
        <v>0</v>
      </c>
    </row>
    <row r="42" spans="1:11" ht="37.5">
      <c r="A42" s="96"/>
      <c r="B42" s="105"/>
      <c r="C42" s="30" t="s">
        <v>8</v>
      </c>
      <c r="D42" s="18">
        <f t="shared" si="4"/>
        <v>0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 s="18">
        <f t="shared" si="4"/>
        <v>0</v>
      </c>
      <c r="I42" s="49">
        <v>0</v>
      </c>
      <c r="J42" s="49">
        <v>0</v>
      </c>
      <c r="K42" s="49">
        <v>0</v>
      </c>
    </row>
    <row r="43" spans="1:11" ht="56.25">
      <c r="A43" s="96"/>
      <c r="B43" s="106"/>
      <c r="C43" s="30" t="s">
        <v>9</v>
      </c>
      <c r="D43" s="18">
        <f t="shared" si="4"/>
        <v>0</v>
      </c>
      <c r="E43" s="18">
        <f t="shared" si="4"/>
        <v>0</v>
      </c>
      <c r="F43" s="18">
        <f t="shared" si="4"/>
        <v>0</v>
      </c>
      <c r="G43" s="18">
        <f t="shared" si="4"/>
        <v>0</v>
      </c>
      <c r="H43" s="18">
        <f t="shared" si="4"/>
        <v>0</v>
      </c>
      <c r="I43" s="49">
        <v>0</v>
      </c>
      <c r="J43" s="49">
        <v>0</v>
      </c>
      <c r="K43" s="49">
        <v>0</v>
      </c>
    </row>
    <row r="44" spans="1:11" ht="18.75">
      <c r="A44" s="96"/>
      <c r="B44" s="101" t="s">
        <v>276</v>
      </c>
      <c r="C44" s="46" t="s">
        <v>5</v>
      </c>
      <c r="D44" s="7">
        <f>D45+D47+D49+D50</f>
        <v>0</v>
      </c>
      <c r="E44" s="7">
        <f>E45+E47+E49+E50</f>
        <v>0</v>
      </c>
      <c r="F44" s="7">
        <f>F45+F47+F49+F50</f>
        <v>0</v>
      </c>
      <c r="G44" s="7">
        <f>G45+G47+G49+G50</f>
        <v>0</v>
      </c>
      <c r="H44" s="7">
        <f>H45+H47+H49+H50</f>
        <v>0</v>
      </c>
      <c r="I44" s="49">
        <v>0</v>
      </c>
      <c r="J44" s="49">
        <v>0</v>
      </c>
      <c r="K44" s="49">
        <v>0</v>
      </c>
    </row>
    <row r="45" spans="1:11" ht="37.5">
      <c r="A45" s="96"/>
      <c r="B45" s="102"/>
      <c r="C45" s="30" t="s">
        <v>6</v>
      </c>
      <c r="D45" s="18">
        <f>D924</f>
        <v>0</v>
      </c>
      <c r="E45" s="18">
        <f>E924</f>
        <v>0</v>
      </c>
      <c r="F45" s="18">
        <f>F924</f>
        <v>0</v>
      </c>
      <c r="G45" s="18">
        <f>G924</f>
        <v>0</v>
      </c>
      <c r="H45" s="18">
        <f>H924</f>
        <v>0</v>
      </c>
      <c r="I45" s="49">
        <v>0</v>
      </c>
      <c r="J45" s="49">
        <v>0</v>
      </c>
      <c r="K45" s="49">
        <v>0</v>
      </c>
    </row>
    <row r="46" spans="1:11" ht="75">
      <c r="A46" s="96"/>
      <c r="B46" s="102"/>
      <c r="C46" s="29" t="s">
        <v>189</v>
      </c>
      <c r="D46" s="18">
        <f>D96</f>
        <v>0</v>
      </c>
      <c r="E46" s="18">
        <f>E96</f>
        <v>0</v>
      </c>
      <c r="F46" s="18">
        <f>F96</f>
        <v>0</v>
      </c>
      <c r="G46" s="18">
        <f>G96</f>
        <v>0</v>
      </c>
      <c r="H46" s="18">
        <f>H96</f>
        <v>0</v>
      </c>
      <c r="I46" s="49">
        <v>0</v>
      </c>
      <c r="J46" s="49">
        <v>0</v>
      </c>
      <c r="K46" s="49">
        <v>0</v>
      </c>
    </row>
    <row r="47" spans="1:11" ht="56.25">
      <c r="A47" s="96"/>
      <c r="B47" s="102"/>
      <c r="C47" s="30" t="s">
        <v>7</v>
      </c>
      <c r="D47" s="18">
        <v>0</v>
      </c>
      <c r="E47" s="18">
        <f>E926</f>
        <v>0</v>
      </c>
      <c r="F47" s="18">
        <f>F926</f>
        <v>0</v>
      </c>
      <c r="G47" s="18">
        <f>G926</f>
        <v>0</v>
      </c>
      <c r="H47" s="18">
        <f>H926</f>
        <v>0</v>
      </c>
      <c r="I47" s="49">
        <v>0</v>
      </c>
      <c r="J47" s="49">
        <v>0</v>
      </c>
      <c r="K47" s="49">
        <v>0</v>
      </c>
    </row>
    <row r="48" spans="1:11" ht="93.75">
      <c r="A48" s="96"/>
      <c r="B48" s="102"/>
      <c r="C48" s="29" t="s">
        <v>190</v>
      </c>
      <c r="D48" s="18">
        <f aca="true" t="shared" si="5" ref="D48:H49">D98</f>
        <v>0</v>
      </c>
      <c r="E48" s="18">
        <f t="shared" si="5"/>
        <v>0</v>
      </c>
      <c r="F48" s="18">
        <f t="shared" si="5"/>
        <v>0</v>
      </c>
      <c r="G48" s="18">
        <f t="shared" si="5"/>
        <v>0</v>
      </c>
      <c r="H48" s="18">
        <f t="shared" si="5"/>
        <v>0</v>
      </c>
      <c r="I48" s="49">
        <v>0</v>
      </c>
      <c r="J48" s="49">
        <v>0</v>
      </c>
      <c r="K48" s="49">
        <v>0</v>
      </c>
    </row>
    <row r="49" spans="1:11" ht="37.5">
      <c r="A49" s="96"/>
      <c r="B49" s="102"/>
      <c r="C49" s="30" t="s">
        <v>8</v>
      </c>
      <c r="D49" s="18">
        <f t="shared" si="5"/>
        <v>0</v>
      </c>
      <c r="E49" s="18">
        <f t="shared" si="5"/>
        <v>0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49">
        <v>0</v>
      </c>
      <c r="J49" s="49">
        <v>0</v>
      </c>
      <c r="K49" s="49">
        <v>0</v>
      </c>
    </row>
    <row r="50" spans="1:11" ht="56.25">
      <c r="A50" s="96"/>
      <c r="B50" s="103"/>
      <c r="C50" s="30" t="s">
        <v>9</v>
      </c>
      <c r="D50" s="18">
        <f>D936</f>
        <v>0</v>
      </c>
      <c r="E50" s="18">
        <f>E936</f>
        <v>0</v>
      </c>
      <c r="F50" s="18">
        <f>F936</f>
        <v>0</v>
      </c>
      <c r="G50" s="18">
        <f>G936</f>
        <v>0</v>
      </c>
      <c r="H50" s="18">
        <f>H936</f>
        <v>0</v>
      </c>
      <c r="I50" s="49">
        <v>0</v>
      </c>
      <c r="J50" s="49">
        <v>0</v>
      </c>
      <c r="K50" s="49">
        <v>0</v>
      </c>
    </row>
    <row r="51" spans="1:11" ht="18.75">
      <c r="A51" s="96"/>
      <c r="B51" s="101" t="s">
        <v>204</v>
      </c>
      <c r="C51" s="46" t="s">
        <v>5</v>
      </c>
      <c r="D51" s="7">
        <f>D52+D54+D56+D57</f>
        <v>65150</v>
      </c>
      <c r="E51" s="7">
        <f>E52+E54+E56+E57</f>
        <v>0</v>
      </c>
      <c r="F51" s="7">
        <f>F52+F54+F56+F57</f>
        <v>0</v>
      </c>
      <c r="G51" s="7">
        <f>G52+G54+G56+G57</f>
        <v>250</v>
      </c>
      <c r="H51" s="7">
        <f>H52+H54+H56+H57</f>
        <v>250</v>
      </c>
      <c r="I51" s="49">
        <f t="shared" si="1"/>
        <v>0.38372985418265537</v>
      </c>
      <c r="J51" s="49">
        <v>100</v>
      </c>
      <c r="K51" s="49">
        <v>100</v>
      </c>
    </row>
    <row r="52" spans="1:11" ht="37.5">
      <c r="A52" s="96"/>
      <c r="B52" s="102"/>
      <c r="C52" s="30" t="s">
        <v>6</v>
      </c>
      <c r="D52" s="18">
        <f>E52+F52+H52</f>
        <v>0</v>
      </c>
      <c r="E52" s="18">
        <v>0</v>
      </c>
      <c r="F52" s="18">
        <v>0</v>
      </c>
      <c r="G52" s="18">
        <v>0</v>
      </c>
      <c r="H52" s="18">
        <v>0</v>
      </c>
      <c r="I52" s="49">
        <v>0</v>
      </c>
      <c r="J52" s="49">
        <v>0</v>
      </c>
      <c r="K52" s="49">
        <v>0</v>
      </c>
    </row>
    <row r="53" spans="1:11" ht="75">
      <c r="A53" s="96"/>
      <c r="B53" s="102"/>
      <c r="C53" s="29" t="s">
        <v>189</v>
      </c>
      <c r="D53" s="18">
        <f>E53+F53+H53</f>
        <v>0</v>
      </c>
      <c r="E53" s="18">
        <f aca="true" t="shared" si="6" ref="E53:H55">E110</f>
        <v>0</v>
      </c>
      <c r="F53" s="18">
        <f t="shared" si="6"/>
        <v>0</v>
      </c>
      <c r="G53" s="18">
        <f t="shared" si="6"/>
        <v>0</v>
      </c>
      <c r="H53" s="18">
        <f t="shared" si="6"/>
        <v>0</v>
      </c>
      <c r="I53" s="49">
        <v>0</v>
      </c>
      <c r="J53" s="49">
        <v>0</v>
      </c>
      <c r="K53" s="49">
        <v>0</v>
      </c>
    </row>
    <row r="54" spans="1:11" ht="56.25">
      <c r="A54" s="96"/>
      <c r="B54" s="102"/>
      <c r="C54" s="30" t="s">
        <v>7</v>
      </c>
      <c r="D54" s="18">
        <f>D926</f>
        <v>60000</v>
      </c>
      <c r="E54" s="18">
        <f t="shared" si="6"/>
        <v>0</v>
      </c>
      <c r="F54" s="18">
        <f t="shared" si="6"/>
        <v>0</v>
      </c>
      <c r="G54" s="18">
        <f t="shared" si="6"/>
        <v>0</v>
      </c>
      <c r="H54" s="18">
        <f t="shared" si="6"/>
        <v>0</v>
      </c>
      <c r="I54" s="49">
        <f t="shared" si="1"/>
        <v>0</v>
      </c>
      <c r="J54" s="49">
        <v>0</v>
      </c>
      <c r="K54" s="49">
        <v>0</v>
      </c>
    </row>
    <row r="55" spans="1:11" ht="93.75">
      <c r="A55" s="96"/>
      <c r="B55" s="102"/>
      <c r="C55" s="29" t="s">
        <v>190</v>
      </c>
      <c r="D55" s="18">
        <f>E55+F55+H55</f>
        <v>0</v>
      </c>
      <c r="E55" s="18">
        <f t="shared" si="6"/>
        <v>0</v>
      </c>
      <c r="F55" s="18">
        <f t="shared" si="6"/>
        <v>0</v>
      </c>
      <c r="G55" s="18">
        <f t="shared" si="6"/>
        <v>0</v>
      </c>
      <c r="H55" s="18">
        <f t="shared" si="6"/>
        <v>0</v>
      </c>
      <c r="I55" s="49">
        <v>0</v>
      </c>
      <c r="J55" s="49">
        <v>0</v>
      </c>
      <c r="K55" s="49">
        <v>0</v>
      </c>
    </row>
    <row r="56" spans="1:11" ht="37.5">
      <c r="A56" s="96"/>
      <c r="B56" s="102"/>
      <c r="C56" s="30" t="s">
        <v>8</v>
      </c>
      <c r="D56" s="18">
        <f>D557+D928</f>
        <v>5150</v>
      </c>
      <c r="E56" s="18">
        <f>E557+E928</f>
        <v>0</v>
      </c>
      <c r="F56" s="18">
        <f>F557+F928</f>
        <v>0</v>
      </c>
      <c r="G56" s="18">
        <f>G557+G928</f>
        <v>250</v>
      </c>
      <c r="H56" s="18">
        <f>H557+H928</f>
        <v>250</v>
      </c>
      <c r="I56" s="49">
        <f t="shared" si="1"/>
        <v>4.854368932038835</v>
      </c>
      <c r="J56" s="49">
        <v>100</v>
      </c>
      <c r="K56" s="49">
        <v>100</v>
      </c>
    </row>
    <row r="57" spans="1:11" ht="56.25">
      <c r="A57" s="96"/>
      <c r="B57" s="103"/>
      <c r="C57" s="30" t="s">
        <v>9</v>
      </c>
      <c r="D57" s="18">
        <v>0</v>
      </c>
      <c r="E57" s="18">
        <f>E558+E929</f>
        <v>0</v>
      </c>
      <c r="F57" s="18">
        <f>F558+F929</f>
        <v>0</v>
      </c>
      <c r="G57" s="18">
        <v>0</v>
      </c>
      <c r="H57" s="18">
        <v>0</v>
      </c>
      <c r="I57" s="49">
        <v>0</v>
      </c>
      <c r="J57" s="49">
        <v>0</v>
      </c>
      <c r="K57" s="49">
        <v>0</v>
      </c>
    </row>
    <row r="58" spans="1:11" ht="18.75">
      <c r="A58" s="96"/>
      <c r="B58" s="101" t="s">
        <v>205</v>
      </c>
      <c r="C58" s="46" t="s">
        <v>5</v>
      </c>
      <c r="D58" s="7">
        <f>E58+F58+H58+D64</f>
        <v>11759</v>
      </c>
      <c r="E58" s="7">
        <f>E59+E61+E63+E64</f>
        <v>0</v>
      </c>
      <c r="F58" s="7">
        <f>F59+F61+F63+F64</f>
        <v>0</v>
      </c>
      <c r="G58" s="7">
        <f>G59+G61+G63+G64</f>
        <v>904</v>
      </c>
      <c r="H58" s="7">
        <f>H59+H61+H63+H64</f>
        <v>904</v>
      </c>
      <c r="I58" s="49">
        <f t="shared" si="1"/>
        <v>7.687728548345948</v>
      </c>
      <c r="J58" s="49">
        <v>100</v>
      </c>
      <c r="K58" s="49">
        <v>100</v>
      </c>
    </row>
    <row r="59" spans="1:11" ht="37.5">
      <c r="A59" s="96"/>
      <c r="B59" s="102"/>
      <c r="C59" s="30" t="s">
        <v>6</v>
      </c>
      <c r="D59" s="18">
        <f>E59+F59+H59</f>
        <v>0</v>
      </c>
      <c r="E59" s="18">
        <v>0</v>
      </c>
      <c r="F59" s="18">
        <v>0</v>
      </c>
      <c r="G59" s="18">
        <v>0</v>
      </c>
      <c r="H59" s="18">
        <v>0</v>
      </c>
      <c r="I59" s="49">
        <v>0</v>
      </c>
      <c r="J59" s="49">
        <v>0</v>
      </c>
      <c r="K59" s="49">
        <v>0</v>
      </c>
    </row>
    <row r="60" spans="1:11" ht="75">
      <c r="A60" s="96"/>
      <c r="B60" s="102"/>
      <c r="C60" s="29" t="s">
        <v>189</v>
      </c>
      <c r="D60" s="18">
        <f>E60+F60+H60</f>
        <v>0</v>
      </c>
      <c r="E60" s="18">
        <f aca="true" t="shared" si="7" ref="E60:H63">E117</f>
        <v>0</v>
      </c>
      <c r="F60" s="18">
        <f t="shared" si="7"/>
        <v>0</v>
      </c>
      <c r="G60" s="18">
        <f t="shared" si="7"/>
        <v>0</v>
      </c>
      <c r="H60" s="18">
        <f t="shared" si="7"/>
        <v>0</v>
      </c>
      <c r="I60" s="49">
        <v>0</v>
      </c>
      <c r="J60" s="49">
        <v>0</v>
      </c>
      <c r="K60" s="49">
        <v>0</v>
      </c>
    </row>
    <row r="61" spans="1:11" ht="56.25">
      <c r="A61" s="96"/>
      <c r="B61" s="102"/>
      <c r="C61" s="30" t="s">
        <v>7</v>
      </c>
      <c r="D61" s="18">
        <f>E61+F61+H61</f>
        <v>0</v>
      </c>
      <c r="E61" s="18">
        <f t="shared" si="7"/>
        <v>0</v>
      </c>
      <c r="F61" s="18">
        <f t="shared" si="7"/>
        <v>0</v>
      </c>
      <c r="G61" s="18">
        <f t="shared" si="7"/>
        <v>0</v>
      </c>
      <c r="H61" s="18">
        <f t="shared" si="7"/>
        <v>0</v>
      </c>
      <c r="I61" s="49">
        <v>0</v>
      </c>
      <c r="J61" s="49">
        <v>0</v>
      </c>
      <c r="K61" s="49">
        <v>0</v>
      </c>
    </row>
    <row r="62" spans="1:11" ht="93.75">
      <c r="A62" s="96"/>
      <c r="B62" s="102"/>
      <c r="C62" s="29" t="s">
        <v>190</v>
      </c>
      <c r="D62" s="18">
        <f>E62+F62+H62</f>
        <v>0</v>
      </c>
      <c r="E62" s="18">
        <f t="shared" si="7"/>
        <v>0</v>
      </c>
      <c r="F62" s="18">
        <f t="shared" si="7"/>
        <v>0</v>
      </c>
      <c r="G62" s="18">
        <f t="shared" si="7"/>
        <v>0</v>
      </c>
      <c r="H62" s="18">
        <f t="shared" si="7"/>
        <v>0</v>
      </c>
      <c r="I62" s="49">
        <v>0</v>
      </c>
      <c r="J62" s="49">
        <v>0</v>
      </c>
      <c r="K62" s="49">
        <v>0</v>
      </c>
    </row>
    <row r="63" spans="1:11" ht="37.5">
      <c r="A63" s="96"/>
      <c r="B63" s="102"/>
      <c r="C63" s="30" t="s">
        <v>8</v>
      </c>
      <c r="D63" s="18">
        <f>D120</f>
        <v>0</v>
      </c>
      <c r="E63" s="18">
        <f t="shared" si="7"/>
        <v>0</v>
      </c>
      <c r="F63" s="18">
        <f t="shared" si="7"/>
        <v>0</v>
      </c>
      <c r="G63" s="18">
        <f t="shared" si="7"/>
        <v>0</v>
      </c>
      <c r="H63" s="18">
        <f t="shared" si="7"/>
        <v>0</v>
      </c>
      <c r="I63" s="49">
        <v>0</v>
      </c>
      <c r="J63" s="49">
        <v>0</v>
      </c>
      <c r="K63" s="49">
        <v>0</v>
      </c>
    </row>
    <row r="64" spans="1:11" ht="56.25">
      <c r="A64" s="97"/>
      <c r="B64" s="103"/>
      <c r="C64" s="30" t="s">
        <v>9</v>
      </c>
      <c r="D64" s="18">
        <f>D71+D558+D943</f>
        <v>10855</v>
      </c>
      <c r="E64" s="18">
        <f>E71+E558+E943</f>
        <v>0</v>
      </c>
      <c r="F64" s="18">
        <f>F71+F558+F943</f>
        <v>0</v>
      </c>
      <c r="G64" s="18">
        <f>G71+G558+G943</f>
        <v>904</v>
      </c>
      <c r="H64" s="18">
        <f>H71+H558+H943</f>
        <v>904</v>
      </c>
      <c r="I64" s="49">
        <f t="shared" si="1"/>
        <v>8.327959465684016</v>
      </c>
      <c r="J64" s="49">
        <v>100</v>
      </c>
      <c r="K64" s="49">
        <v>100</v>
      </c>
    </row>
    <row r="65" spans="1:14" ht="30" customHeight="1">
      <c r="A65" s="124" t="s">
        <v>14</v>
      </c>
      <c r="B65" s="104" t="s">
        <v>15</v>
      </c>
      <c r="C65" s="46" t="s">
        <v>5</v>
      </c>
      <c r="D65" s="7">
        <f>D66+D68+D70+D71</f>
        <v>751408.7</v>
      </c>
      <c r="E65" s="7">
        <f>E66+E68+E70+E71</f>
        <v>751408.7</v>
      </c>
      <c r="F65" s="7">
        <f>F66+F68+F70+F71</f>
        <v>741208.7</v>
      </c>
      <c r="G65" s="7">
        <f>G66+G68+G70+G71</f>
        <v>711877.8</v>
      </c>
      <c r="H65" s="7">
        <f>H66+H68+H70+H71</f>
        <v>734651.6000000001</v>
      </c>
      <c r="I65" s="49">
        <f t="shared" si="1"/>
        <v>94.7390947163641</v>
      </c>
      <c r="J65" s="49">
        <f>G65/E65*100</f>
        <v>94.7390947163641</v>
      </c>
      <c r="K65" s="49">
        <f>G65/F65*100</f>
        <v>96.04282842335769</v>
      </c>
      <c r="L65" s="2"/>
      <c r="M65" s="2"/>
      <c r="N65" s="2"/>
    </row>
    <row r="66" spans="1:11" ht="33" customHeight="1">
      <c r="A66" s="125"/>
      <c r="B66" s="105"/>
      <c r="C66" s="30" t="s">
        <v>6</v>
      </c>
      <c r="D66" s="18">
        <f>D74+D81+D88</f>
        <v>745763.7</v>
      </c>
      <c r="E66" s="18">
        <f>E74+E81+E88</f>
        <v>745763.7</v>
      </c>
      <c r="F66" s="18">
        <f>F74+F81+F88</f>
        <v>735563.7</v>
      </c>
      <c r="G66" s="18">
        <f>G74+G81+G88</f>
        <v>706244.7000000001</v>
      </c>
      <c r="H66" s="18">
        <f>H74+H81+H88</f>
        <v>729018.5000000001</v>
      </c>
      <c r="I66" s="49">
        <f t="shared" si="1"/>
        <v>94.70086838498577</v>
      </c>
      <c r="J66" s="49">
        <f>G66/E66*100</f>
        <v>94.70086838498577</v>
      </c>
      <c r="K66" s="49">
        <f>G66/F66*100</f>
        <v>96.01407736678688</v>
      </c>
    </row>
    <row r="67" spans="1:11" ht="75" customHeight="1">
      <c r="A67" s="125"/>
      <c r="B67" s="105"/>
      <c r="C67" s="29" t="s">
        <v>189</v>
      </c>
      <c r="D67" s="18">
        <f>D75+D82+D89</f>
        <v>1455</v>
      </c>
      <c r="E67" s="18">
        <f aca="true" t="shared" si="8" ref="E67:H71">E75+E82+E89</f>
        <v>1455</v>
      </c>
      <c r="F67" s="18">
        <f t="shared" si="8"/>
        <v>1455</v>
      </c>
      <c r="G67" s="18">
        <f t="shared" si="8"/>
        <v>1449.9</v>
      </c>
      <c r="H67" s="18">
        <f t="shared" si="8"/>
        <v>642.3</v>
      </c>
      <c r="I67" s="49">
        <f t="shared" si="1"/>
        <v>99.64948453608248</v>
      </c>
      <c r="J67" s="49">
        <f>G67/E67*100</f>
        <v>99.64948453608248</v>
      </c>
      <c r="K67" s="49">
        <f>G67/F67*100</f>
        <v>99.64948453608248</v>
      </c>
    </row>
    <row r="68" spans="1:11" ht="56.25">
      <c r="A68" s="125"/>
      <c r="B68" s="105"/>
      <c r="C68" s="30" t="s">
        <v>7</v>
      </c>
      <c r="D68" s="18">
        <f>D76+D83+D90</f>
        <v>5645</v>
      </c>
      <c r="E68" s="18">
        <f t="shared" si="8"/>
        <v>5645</v>
      </c>
      <c r="F68" s="18">
        <f t="shared" si="8"/>
        <v>5645</v>
      </c>
      <c r="G68" s="18">
        <f t="shared" si="8"/>
        <v>5633.1</v>
      </c>
      <c r="H68" s="18">
        <f t="shared" si="8"/>
        <v>5633.1</v>
      </c>
      <c r="I68" s="49">
        <f t="shared" si="1"/>
        <v>99.78919397697078</v>
      </c>
      <c r="J68" s="49">
        <f>G68/E68*100</f>
        <v>99.78919397697078</v>
      </c>
      <c r="K68" s="49">
        <f>G68/F68*100</f>
        <v>99.78919397697078</v>
      </c>
    </row>
    <row r="69" spans="1:11" ht="99" customHeight="1">
      <c r="A69" s="125"/>
      <c r="B69" s="105"/>
      <c r="C69" s="29" t="s">
        <v>190</v>
      </c>
      <c r="D69" s="18">
        <f>D77+D84+D91</f>
        <v>5645</v>
      </c>
      <c r="E69" s="18">
        <f t="shared" si="8"/>
        <v>5645</v>
      </c>
      <c r="F69" s="18">
        <f t="shared" si="8"/>
        <v>5645</v>
      </c>
      <c r="G69" s="18">
        <f t="shared" si="8"/>
        <v>5633.1</v>
      </c>
      <c r="H69" s="18">
        <f t="shared" si="8"/>
        <v>5633.1</v>
      </c>
      <c r="I69" s="49">
        <f t="shared" si="1"/>
        <v>99.78919397697078</v>
      </c>
      <c r="J69" s="49">
        <f>G69/E69*100</f>
        <v>99.78919397697078</v>
      </c>
      <c r="K69" s="49">
        <f>G69/F69*100</f>
        <v>99.78919397697078</v>
      </c>
    </row>
    <row r="70" spans="1:11" ht="37.5">
      <c r="A70" s="125"/>
      <c r="B70" s="105"/>
      <c r="C70" s="30" t="s">
        <v>8</v>
      </c>
      <c r="D70" s="18">
        <f>D99</f>
        <v>0</v>
      </c>
      <c r="E70" s="18">
        <v>0</v>
      </c>
      <c r="F70" s="18">
        <f t="shared" si="8"/>
        <v>0</v>
      </c>
      <c r="G70" s="18">
        <f>G99</f>
        <v>0</v>
      </c>
      <c r="H70" s="18">
        <f>H99</f>
        <v>0</v>
      </c>
      <c r="I70" s="49">
        <v>0</v>
      </c>
      <c r="J70" s="49">
        <v>0</v>
      </c>
      <c r="K70" s="49">
        <v>0</v>
      </c>
    </row>
    <row r="71" spans="1:11" ht="56.25">
      <c r="A71" s="126"/>
      <c r="B71" s="106"/>
      <c r="C71" s="30" t="s">
        <v>9</v>
      </c>
      <c r="D71" s="18">
        <f>D107</f>
        <v>0</v>
      </c>
      <c r="E71" s="18">
        <v>0</v>
      </c>
      <c r="F71" s="18">
        <f t="shared" si="8"/>
        <v>0</v>
      </c>
      <c r="G71" s="18">
        <f t="shared" si="8"/>
        <v>0</v>
      </c>
      <c r="H71" s="18">
        <f t="shared" si="8"/>
        <v>0</v>
      </c>
      <c r="I71" s="49">
        <v>0</v>
      </c>
      <c r="J71" s="49">
        <v>0</v>
      </c>
      <c r="K71" s="49">
        <v>0</v>
      </c>
    </row>
    <row r="72" spans="1:11" ht="18.75" customHeight="1">
      <c r="A72" s="19"/>
      <c r="B72" s="155" t="s">
        <v>10</v>
      </c>
      <c r="C72" s="156"/>
      <c r="D72" s="156"/>
      <c r="E72" s="156"/>
      <c r="F72" s="157"/>
      <c r="G72" s="38"/>
      <c r="H72" s="23"/>
      <c r="I72" s="49"/>
      <c r="J72" s="49"/>
      <c r="K72" s="49"/>
    </row>
    <row r="73" spans="1:11" ht="26.25" customHeight="1">
      <c r="A73" s="95"/>
      <c r="B73" s="104" t="s">
        <v>11</v>
      </c>
      <c r="C73" s="64" t="s">
        <v>16</v>
      </c>
      <c r="D73" s="7">
        <f>D74+D76+D78+D79</f>
        <v>736523</v>
      </c>
      <c r="E73" s="7">
        <f>E74+E76+E78+E79</f>
        <v>736523</v>
      </c>
      <c r="F73" s="7">
        <f>F74+F76+F78+F79</f>
        <v>726323</v>
      </c>
      <c r="G73" s="7">
        <f>G74+G76+G78+G79</f>
        <v>697629.4</v>
      </c>
      <c r="H73" s="7">
        <f>H74+H76+H78+H79</f>
        <v>720342.9000000001</v>
      </c>
      <c r="I73" s="49">
        <f t="shared" si="1"/>
        <v>94.7192959350896</v>
      </c>
      <c r="J73" s="49">
        <f>G73/E73*100</f>
        <v>94.7192959350896</v>
      </c>
      <c r="K73" s="49">
        <f>G73/F73*100</f>
        <v>96.04947110307674</v>
      </c>
    </row>
    <row r="74" spans="1:11" ht="25.5" customHeight="1">
      <c r="A74" s="96"/>
      <c r="B74" s="105"/>
      <c r="C74" s="61" t="s">
        <v>6</v>
      </c>
      <c r="D74" s="18">
        <f>D109+D165+D235+D291+D326+D410+D476+D511+D532+D539+D504</f>
        <v>733258</v>
      </c>
      <c r="E74" s="18">
        <f>E109+E165+E235+E291+E326+E410+E476+E511+E532+E539+E504</f>
        <v>733258</v>
      </c>
      <c r="F74" s="18">
        <f>F109+F165+F235+F291+F326+F410+F476+F511+F532+F539+F504</f>
        <v>723058</v>
      </c>
      <c r="G74" s="18">
        <f>G109+G165+G235+G291+G326+G410+G476+G511+G532+G539+G504</f>
        <v>694364.4</v>
      </c>
      <c r="H74" s="18">
        <f>H109+H165+H235+H291+H326+H410+H476+H511+H532+H539+H504</f>
        <v>717077.9000000001</v>
      </c>
      <c r="I74" s="49">
        <f t="shared" si="1"/>
        <v>94.69578238491772</v>
      </c>
      <c r="J74" s="49">
        <f>G74/E74*100</f>
        <v>94.69578238491772</v>
      </c>
      <c r="K74" s="49">
        <f>G74/F74*100</f>
        <v>96.03163231718618</v>
      </c>
    </row>
    <row r="75" spans="1:11" ht="80.25" customHeight="1">
      <c r="A75" s="96"/>
      <c r="B75" s="105"/>
      <c r="C75" s="65" t="s">
        <v>189</v>
      </c>
      <c r="D75" s="18">
        <f>D327+D533+D540</f>
        <v>435</v>
      </c>
      <c r="E75" s="18">
        <f>E327+E533+E540</f>
        <v>435</v>
      </c>
      <c r="F75" s="18">
        <f>F327+F533+F540</f>
        <v>435</v>
      </c>
      <c r="G75" s="18">
        <f>G327+G533+G540</f>
        <v>435</v>
      </c>
      <c r="H75" s="18">
        <f>H327+H533+H540</f>
        <v>435</v>
      </c>
      <c r="I75" s="49">
        <f t="shared" si="1"/>
        <v>100</v>
      </c>
      <c r="J75" s="49">
        <f>G75/E75*100</f>
        <v>100</v>
      </c>
      <c r="K75" s="49">
        <f>G75/F75*100</f>
        <v>100</v>
      </c>
    </row>
    <row r="76" spans="1:11" ht="56.25">
      <c r="A76" s="96"/>
      <c r="B76" s="105"/>
      <c r="C76" s="61" t="s">
        <v>7</v>
      </c>
      <c r="D76" s="18">
        <f>D111+D167+D237+D293+D328+D412+D478+D513+D534+D541+D506</f>
        <v>3265</v>
      </c>
      <c r="E76" s="18">
        <f>E111+E167+E237+E293+E328+E412+E478+E513+E534+E541+E506</f>
        <v>3265</v>
      </c>
      <c r="F76" s="18">
        <f>F111+F167+F237+F293+F328+F412+F478+F513+F534+F541+F506</f>
        <v>3265</v>
      </c>
      <c r="G76" s="18">
        <f>G111+G167+G237+G293+G328+G412+G478+G513+G534+G541+G506</f>
        <v>3265</v>
      </c>
      <c r="H76" s="18">
        <f>H111+H167+H237+H293+H328+H412+H478+H513+H534+H541+H506</f>
        <v>3265</v>
      </c>
      <c r="I76" s="49">
        <f t="shared" si="1"/>
        <v>100</v>
      </c>
      <c r="J76" s="49">
        <f>G76/E76*100</f>
        <v>100</v>
      </c>
      <c r="K76" s="49">
        <f>G76/F76*100</f>
        <v>100</v>
      </c>
    </row>
    <row r="77" spans="1:11" ht="78.75" customHeight="1">
      <c r="A77" s="96"/>
      <c r="B77" s="105"/>
      <c r="C77" s="65" t="s">
        <v>190</v>
      </c>
      <c r="D77" s="18">
        <f>D329+D507+D535+D542</f>
        <v>3265</v>
      </c>
      <c r="E77" s="18">
        <f>E329+E507+E535+E542</f>
        <v>3265</v>
      </c>
      <c r="F77" s="18">
        <f>F329+F507+F535+F542</f>
        <v>3265</v>
      </c>
      <c r="G77" s="18">
        <f>G329+G507+G535+G542</f>
        <v>3265</v>
      </c>
      <c r="H77" s="18">
        <f>H329+H507+H535+H542</f>
        <v>3265</v>
      </c>
      <c r="I77" s="49">
        <f t="shared" si="1"/>
        <v>100</v>
      </c>
      <c r="J77" s="49">
        <f>G77/E77*100</f>
        <v>100</v>
      </c>
      <c r="K77" s="49">
        <f>G77/F77*100</f>
        <v>100</v>
      </c>
    </row>
    <row r="78" spans="1:11" ht="37.5">
      <c r="A78" s="96"/>
      <c r="B78" s="105"/>
      <c r="C78" s="61" t="s">
        <v>8</v>
      </c>
      <c r="D78" s="18">
        <v>0</v>
      </c>
      <c r="E78" s="18">
        <v>0</v>
      </c>
      <c r="F78" s="18">
        <f>F113+F169+F239+F295+F330+F414+F480+F515+F536+F543+F508</f>
        <v>0</v>
      </c>
      <c r="G78" s="18">
        <v>0</v>
      </c>
      <c r="H78" s="18">
        <v>0</v>
      </c>
      <c r="I78" s="49">
        <v>0</v>
      </c>
      <c r="J78" s="49">
        <v>0</v>
      </c>
      <c r="K78" s="49">
        <v>0</v>
      </c>
    </row>
    <row r="79" spans="1:11" ht="56.25">
      <c r="A79" s="96"/>
      <c r="B79" s="106"/>
      <c r="C79" s="61" t="s">
        <v>9</v>
      </c>
      <c r="D79" s="18">
        <v>0</v>
      </c>
      <c r="E79" s="18">
        <v>0</v>
      </c>
      <c r="F79" s="18">
        <f>F114+F170+F240+F296+F331+F415+F481+F516+F537+F544+F509</f>
        <v>0</v>
      </c>
      <c r="G79" s="18">
        <f>G114+G170+G240+G296+G331+G415+G481+G516+G537+G544+G509</f>
        <v>0</v>
      </c>
      <c r="H79" s="18">
        <f>H114+H170+H240+H296+H331+H415+H481+H516+H537+H544+H509</f>
        <v>0</v>
      </c>
      <c r="I79" s="49">
        <v>0</v>
      </c>
      <c r="J79" s="49">
        <v>0</v>
      </c>
      <c r="K79" s="49">
        <v>0</v>
      </c>
    </row>
    <row r="80" spans="1:11" ht="33.75" customHeight="1">
      <c r="A80" s="96"/>
      <c r="B80" s="104" t="s">
        <v>17</v>
      </c>
      <c r="C80" s="64" t="s">
        <v>16</v>
      </c>
      <c r="D80" s="7">
        <f>D81+D83+D85+D86</f>
        <v>14885.7</v>
      </c>
      <c r="E80" s="7">
        <f>E81+E83+E85+E86</f>
        <v>14885.7</v>
      </c>
      <c r="F80" s="7">
        <f>F81+F83+F85+F86</f>
        <v>14885.7</v>
      </c>
      <c r="G80" s="7">
        <f>G81+G83+G85+G86</f>
        <v>14248.4</v>
      </c>
      <c r="H80" s="7">
        <f>H81+H83+H85+H86</f>
        <v>14308.7</v>
      </c>
      <c r="I80" s="49">
        <f t="shared" si="1"/>
        <v>95.71870990279261</v>
      </c>
      <c r="J80" s="49">
        <f>G80/E80*100</f>
        <v>95.71870990279261</v>
      </c>
      <c r="K80" s="49">
        <f>G80/F80*100</f>
        <v>95.71870990279261</v>
      </c>
    </row>
    <row r="81" spans="1:11" ht="36" customHeight="1">
      <c r="A81" s="96"/>
      <c r="B81" s="105"/>
      <c r="C81" s="61" t="s">
        <v>6</v>
      </c>
      <c r="D81" s="18">
        <f aca="true" t="shared" si="9" ref="D81:F86">D242+D298+D333+D417+D546</f>
        <v>12505.7</v>
      </c>
      <c r="E81" s="18">
        <f t="shared" si="9"/>
        <v>12505.7</v>
      </c>
      <c r="F81" s="18">
        <f t="shared" si="9"/>
        <v>12505.7</v>
      </c>
      <c r="G81" s="18">
        <f>G242+G333+G417+G546</f>
        <v>11880.3</v>
      </c>
      <c r="H81" s="18">
        <f>H242+H333+H417+H546</f>
        <v>11940.6</v>
      </c>
      <c r="I81" s="49">
        <f>G81/D81*100</f>
        <v>94.99908041932878</v>
      </c>
      <c r="J81" s="49">
        <f>G81/E81*100</f>
        <v>94.99908041932878</v>
      </c>
      <c r="K81" s="49">
        <f>G81/F81*100</f>
        <v>94.99908041932878</v>
      </c>
    </row>
    <row r="82" spans="1:11" ht="75.75" customHeight="1">
      <c r="A82" s="96"/>
      <c r="B82" s="105"/>
      <c r="C82" s="65" t="s">
        <v>189</v>
      </c>
      <c r="D82" s="18">
        <f t="shared" si="9"/>
        <v>1020</v>
      </c>
      <c r="E82" s="18">
        <f t="shared" si="9"/>
        <v>1020</v>
      </c>
      <c r="F82" s="18">
        <f t="shared" si="9"/>
        <v>1020</v>
      </c>
      <c r="G82" s="18">
        <f>G243+G299+G334+G418+G547</f>
        <v>1014.9</v>
      </c>
      <c r="H82" s="18">
        <v>207.3</v>
      </c>
      <c r="I82" s="49">
        <f>G82/D82*100</f>
        <v>99.5</v>
      </c>
      <c r="J82" s="49">
        <f>G82/E82*100</f>
        <v>99.5</v>
      </c>
      <c r="K82" s="49">
        <f>G82/F82*100</f>
        <v>99.5</v>
      </c>
    </row>
    <row r="83" spans="1:11" ht="56.25">
      <c r="A83" s="96"/>
      <c r="B83" s="105"/>
      <c r="C83" s="61" t="s">
        <v>7</v>
      </c>
      <c r="D83" s="18">
        <f t="shared" si="9"/>
        <v>2380</v>
      </c>
      <c r="E83" s="18">
        <f t="shared" si="9"/>
        <v>2380</v>
      </c>
      <c r="F83" s="18">
        <f t="shared" si="9"/>
        <v>2380</v>
      </c>
      <c r="G83" s="18">
        <f>G244+G300+G335+G419+G548</f>
        <v>2368.1</v>
      </c>
      <c r="H83" s="18">
        <f>H244+H300+H335+H419+H548</f>
        <v>2368.1</v>
      </c>
      <c r="I83" s="49">
        <f>G83/D83*100</f>
        <v>99.5</v>
      </c>
      <c r="J83" s="49">
        <f>G83/E83*100</f>
        <v>99.5</v>
      </c>
      <c r="K83" s="49">
        <f>G83/F83*100</f>
        <v>99.5</v>
      </c>
    </row>
    <row r="84" spans="1:11" ht="77.25" customHeight="1">
      <c r="A84" s="96"/>
      <c r="B84" s="105"/>
      <c r="C84" s="65" t="s">
        <v>190</v>
      </c>
      <c r="D84" s="18">
        <f t="shared" si="9"/>
        <v>2380</v>
      </c>
      <c r="E84" s="18">
        <f t="shared" si="9"/>
        <v>2380</v>
      </c>
      <c r="F84" s="18">
        <f t="shared" si="9"/>
        <v>2380</v>
      </c>
      <c r="G84" s="18">
        <f>G245+G301+G336+G420+G549</f>
        <v>2368.1</v>
      </c>
      <c r="H84" s="18">
        <f>H245+H301+H336+H420+H549</f>
        <v>2368.1</v>
      </c>
      <c r="I84" s="49">
        <f>G84/D84*100</f>
        <v>99.5</v>
      </c>
      <c r="J84" s="49">
        <f>G84/E84*100</f>
        <v>99.5</v>
      </c>
      <c r="K84" s="49">
        <f>G84/F84*100</f>
        <v>99.5</v>
      </c>
    </row>
    <row r="85" spans="1:11" ht="37.5">
      <c r="A85" s="96"/>
      <c r="B85" s="105"/>
      <c r="C85" s="61" t="s">
        <v>8</v>
      </c>
      <c r="D85" s="18">
        <f t="shared" si="9"/>
        <v>0</v>
      </c>
      <c r="E85" s="18">
        <f t="shared" si="9"/>
        <v>0</v>
      </c>
      <c r="F85" s="18">
        <f t="shared" si="9"/>
        <v>0</v>
      </c>
      <c r="G85" s="18">
        <f>G246+G302+G337+G421+G550</f>
        <v>0</v>
      </c>
      <c r="H85" s="18">
        <f>H246+H302+H337+H421+H550</f>
        <v>0</v>
      </c>
      <c r="I85" s="49">
        <v>0</v>
      </c>
      <c r="J85" s="49">
        <v>0</v>
      </c>
      <c r="K85" s="49">
        <v>0</v>
      </c>
    </row>
    <row r="86" spans="1:11" ht="56.25">
      <c r="A86" s="96"/>
      <c r="B86" s="106"/>
      <c r="C86" s="61" t="s">
        <v>9</v>
      </c>
      <c r="D86" s="18">
        <f t="shared" si="9"/>
        <v>0</v>
      </c>
      <c r="E86" s="18">
        <f t="shared" si="9"/>
        <v>0</v>
      </c>
      <c r="F86" s="18">
        <f t="shared" si="9"/>
        <v>0</v>
      </c>
      <c r="G86" s="18">
        <f>G247+G303+G338+G422+G551</f>
        <v>0</v>
      </c>
      <c r="H86" s="18">
        <f>H247+H303+H338+H422+H551</f>
        <v>0</v>
      </c>
      <c r="I86" s="49">
        <v>0</v>
      </c>
      <c r="J86" s="49">
        <v>0</v>
      </c>
      <c r="K86" s="49">
        <v>0</v>
      </c>
    </row>
    <row r="87" spans="1:11" ht="35.25" customHeight="1">
      <c r="A87" s="96"/>
      <c r="B87" s="104" t="s">
        <v>13</v>
      </c>
      <c r="C87" s="61" t="s">
        <v>16</v>
      </c>
      <c r="D87" s="7">
        <f>D88+D90+D92+D93</f>
        <v>0</v>
      </c>
      <c r="E87" s="7">
        <f>E88+E90+E92+E93</f>
        <v>0</v>
      </c>
      <c r="F87" s="7">
        <f>F88+F90+F92+F93</f>
        <v>0</v>
      </c>
      <c r="G87" s="7">
        <f>G88+G90+G92+G93</f>
        <v>0</v>
      </c>
      <c r="H87" s="7">
        <f>H88+H90+H92+H93</f>
        <v>0</v>
      </c>
      <c r="I87" s="49">
        <v>0</v>
      </c>
      <c r="J87" s="49">
        <v>0</v>
      </c>
      <c r="K87" s="49">
        <v>0</v>
      </c>
    </row>
    <row r="88" spans="1:16" ht="36" customHeight="1">
      <c r="A88" s="96"/>
      <c r="B88" s="105"/>
      <c r="C88" s="61" t="s">
        <v>6</v>
      </c>
      <c r="D88" s="18">
        <f aca="true" t="shared" si="10" ref="D88:H91">D483+D490+D497+D518+D525</f>
        <v>0</v>
      </c>
      <c r="E88" s="18">
        <f t="shared" si="10"/>
        <v>0</v>
      </c>
      <c r="F88" s="18">
        <f t="shared" si="10"/>
        <v>0</v>
      </c>
      <c r="G88" s="18">
        <f t="shared" si="10"/>
        <v>0</v>
      </c>
      <c r="H88" s="18">
        <f t="shared" si="10"/>
        <v>0</v>
      </c>
      <c r="I88" s="49">
        <v>0</v>
      </c>
      <c r="J88" s="49">
        <v>0</v>
      </c>
      <c r="K88" s="49">
        <v>0</v>
      </c>
      <c r="L88" s="2"/>
      <c r="M88" s="2"/>
      <c r="N88" s="2"/>
      <c r="O88" s="2"/>
      <c r="P88" s="2"/>
    </row>
    <row r="89" spans="1:16" ht="72.75" customHeight="1">
      <c r="A89" s="96"/>
      <c r="B89" s="105"/>
      <c r="C89" s="65" t="s">
        <v>189</v>
      </c>
      <c r="D89" s="18">
        <f t="shared" si="10"/>
        <v>0</v>
      </c>
      <c r="E89" s="18">
        <f t="shared" si="10"/>
        <v>0</v>
      </c>
      <c r="F89" s="18">
        <f t="shared" si="10"/>
        <v>0</v>
      </c>
      <c r="G89" s="18">
        <f t="shared" si="10"/>
        <v>0</v>
      </c>
      <c r="H89" s="18">
        <f t="shared" si="10"/>
        <v>0</v>
      </c>
      <c r="I89" s="49">
        <v>0</v>
      </c>
      <c r="J89" s="49">
        <v>0</v>
      </c>
      <c r="K89" s="49">
        <v>0</v>
      </c>
      <c r="L89" s="2"/>
      <c r="M89" s="2"/>
      <c r="N89" s="2"/>
      <c r="O89" s="2"/>
      <c r="P89" s="2"/>
    </row>
    <row r="90" spans="1:11" ht="56.25">
      <c r="A90" s="96"/>
      <c r="B90" s="105"/>
      <c r="C90" s="61" t="s">
        <v>7</v>
      </c>
      <c r="D90" s="18">
        <f>D485+D492+D499+D520+D527</f>
        <v>0</v>
      </c>
      <c r="E90" s="18">
        <v>0</v>
      </c>
      <c r="F90" s="18">
        <f t="shared" si="10"/>
        <v>0</v>
      </c>
      <c r="G90" s="18">
        <f t="shared" si="10"/>
        <v>0</v>
      </c>
      <c r="H90" s="18">
        <f t="shared" si="10"/>
        <v>0</v>
      </c>
      <c r="I90" s="49">
        <v>0</v>
      </c>
      <c r="J90" s="49">
        <v>0</v>
      </c>
      <c r="K90" s="49">
        <v>0</v>
      </c>
    </row>
    <row r="91" spans="1:11" ht="96" customHeight="1">
      <c r="A91" s="96"/>
      <c r="B91" s="105"/>
      <c r="C91" s="65" t="s">
        <v>190</v>
      </c>
      <c r="D91" s="18">
        <f>D486+D493+D500+D521+D528</f>
        <v>0</v>
      </c>
      <c r="E91" s="18">
        <f>E486+E493+E500+E521+E528</f>
        <v>0</v>
      </c>
      <c r="F91" s="18">
        <f>F486+F493+F500+F521+F528</f>
        <v>0</v>
      </c>
      <c r="G91" s="18">
        <f t="shared" si="10"/>
        <v>0</v>
      </c>
      <c r="H91" s="18">
        <f t="shared" si="10"/>
        <v>0</v>
      </c>
      <c r="I91" s="49">
        <v>0</v>
      </c>
      <c r="J91" s="49">
        <v>0</v>
      </c>
      <c r="K91" s="49">
        <v>0</v>
      </c>
    </row>
    <row r="92" spans="1:11" ht="39" customHeight="1">
      <c r="A92" s="96"/>
      <c r="B92" s="105"/>
      <c r="C92" s="61" t="s">
        <v>8</v>
      </c>
      <c r="D92" s="18">
        <f aca="true" t="shared" si="11" ref="D92:G93">D487+D494+D501+D522+D529</f>
        <v>0</v>
      </c>
      <c r="E92" s="18">
        <f t="shared" si="11"/>
        <v>0</v>
      </c>
      <c r="F92" s="18">
        <f t="shared" si="11"/>
        <v>0</v>
      </c>
      <c r="G92" s="18">
        <f t="shared" si="11"/>
        <v>0</v>
      </c>
      <c r="H92" s="18">
        <f>H487+H494+H501+H522+H529</f>
        <v>0</v>
      </c>
      <c r="I92" s="49">
        <v>0</v>
      </c>
      <c r="J92" s="49">
        <v>0</v>
      </c>
      <c r="K92" s="49">
        <v>0</v>
      </c>
    </row>
    <row r="93" spans="1:11" ht="56.25">
      <c r="A93" s="96"/>
      <c r="B93" s="106"/>
      <c r="C93" s="61" t="s">
        <v>9</v>
      </c>
      <c r="D93" s="18">
        <f t="shared" si="11"/>
        <v>0</v>
      </c>
      <c r="E93" s="18">
        <f t="shared" si="11"/>
        <v>0</v>
      </c>
      <c r="F93" s="18">
        <f t="shared" si="11"/>
        <v>0</v>
      </c>
      <c r="G93" s="18">
        <f t="shared" si="11"/>
        <v>0</v>
      </c>
      <c r="H93" s="18">
        <f>H488+H495+H502+H523+H530</f>
        <v>0</v>
      </c>
      <c r="I93" s="49">
        <v>0</v>
      </c>
      <c r="J93" s="49">
        <v>0</v>
      </c>
      <c r="K93" s="49">
        <v>0</v>
      </c>
    </row>
    <row r="94" spans="1:11" ht="18.75" customHeight="1">
      <c r="A94" s="96"/>
      <c r="B94" s="101" t="s">
        <v>204</v>
      </c>
      <c r="C94" s="64" t="s">
        <v>16</v>
      </c>
      <c r="D94" s="7">
        <f>D95+D97+D99+D100</f>
        <v>0</v>
      </c>
      <c r="E94" s="7">
        <f>E95+E97+E99+E100</f>
        <v>0</v>
      </c>
      <c r="F94" s="7">
        <f>F95+F97+F99+F100</f>
        <v>0</v>
      </c>
      <c r="G94" s="7">
        <f>G95+G97+G99+G100</f>
        <v>0</v>
      </c>
      <c r="H94" s="7">
        <f>H95+H97+H99+H100</f>
        <v>0</v>
      </c>
      <c r="I94" s="49">
        <v>0</v>
      </c>
      <c r="J94" s="49">
        <v>0</v>
      </c>
      <c r="K94" s="49">
        <v>0</v>
      </c>
    </row>
    <row r="95" spans="1:11" ht="37.5">
      <c r="A95" s="96"/>
      <c r="B95" s="102"/>
      <c r="C95" s="61" t="s">
        <v>6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49">
        <v>0</v>
      </c>
      <c r="J95" s="49">
        <v>0</v>
      </c>
      <c r="K95" s="49">
        <v>0</v>
      </c>
    </row>
    <row r="96" spans="1:11" ht="75">
      <c r="A96" s="96"/>
      <c r="B96" s="102"/>
      <c r="C96" s="65" t="s">
        <v>189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49">
        <v>0</v>
      </c>
      <c r="J96" s="49">
        <v>0</v>
      </c>
      <c r="K96" s="49">
        <v>0</v>
      </c>
    </row>
    <row r="97" spans="1:11" ht="56.25">
      <c r="A97" s="96"/>
      <c r="B97" s="102"/>
      <c r="C97" s="61" t="s">
        <v>7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49">
        <v>0</v>
      </c>
      <c r="J97" s="49">
        <v>0</v>
      </c>
      <c r="K97" s="49">
        <v>0</v>
      </c>
    </row>
    <row r="98" spans="1:11" ht="93.75">
      <c r="A98" s="96"/>
      <c r="B98" s="102"/>
      <c r="C98" s="65" t="s">
        <v>190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49">
        <v>0</v>
      </c>
      <c r="J98" s="49">
        <v>0</v>
      </c>
      <c r="K98" s="49">
        <v>0</v>
      </c>
    </row>
    <row r="99" spans="1:11" ht="37.5">
      <c r="A99" s="96"/>
      <c r="B99" s="102"/>
      <c r="C99" s="61" t="s">
        <v>8</v>
      </c>
      <c r="D99" s="18">
        <f>D508</f>
        <v>0</v>
      </c>
      <c r="E99" s="18">
        <v>0</v>
      </c>
      <c r="F99" s="18">
        <f>F494+F501+F508+F529+F536</f>
        <v>0</v>
      </c>
      <c r="G99" s="18">
        <f>G508</f>
        <v>0</v>
      </c>
      <c r="H99" s="18">
        <f>H494+H501+H508+H529+H536</f>
        <v>0</v>
      </c>
      <c r="I99" s="49">
        <v>0</v>
      </c>
      <c r="J99" s="49">
        <v>0</v>
      </c>
      <c r="K99" s="49">
        <v>0</v>
      </c>
    </row>
    <row r="100" spans="1:11" ht="56.25">
      <c r="A100" s="96"/>
      <c r="B100" s="103"/>
      <c r="C100" s="61" t="s">
        <v>9</v>
      </c>
      <c r="D100" s="18">
        <v>0</v>
      </c>
      <c r="E100" s="18">
        <v>0</v>
      </c>
      <c r="F100" s="18">
        <f>F495+F502+F509+F530+F537</f>
        <v>0</v>
      </c>
      <c r="G100" s="18">
        <f>G495+G502+G509+G530+G537</f>
        <v>0</v>
      </c>
      <c r="H100" s="18">
        <f>H495+H502+H509+H530+H537</f>
        <v>0</v>
      </c>
      <c r="I100" s="49">
        <v>0</v>
      </c>
      <c r="J100" s="49">
        <v>0</v>
      </c>
      <c r="K100" s="49">
        <v>0</v>
      </c>
    </row>
    <row r="101" spans="1:11" ht="18.75" customHeight="1">
      <c r="A101" s="96"/>
      <c r="B101" s="101" t="s">
        <v>205</v>
      </c>
      <c r="C101" s="64" t="s">
        <v>16</v>
      </c>
      <c r="D101" s="7">
        <f>D102+D104+D106+D107</f>
        <v>0</v>
      </c>
      <c r="E101" s="7">
        <f>E102+E104+E106+E107</f>
        <v>0</v>
      </c>
      <c r="F101" s="7">
        <f>F102+F104+F106+F107</f>
        <v>0</v>
      </c>
      <c r="G101" s="7">
        <f>G102+G104+G106+G107</f>
        <v>0</v>
      </c>
      <c r="H101" s="7">
        <f>H102+H104+H106+H107</f>
        <v>0</v>
      </c>
      <c r="I101" s="49">
        <v>0</v>
      </c>
      <c r="J101" s="49">
        <v>0</v>
      </c>
      <c r="K101" s="49">
        <v>0</v>
      </c>
    </row>
    <row r="102" spans="1:11" ht="37.5">
      <c r="A102" s="96"/>
      <c r="B102" s="102"/>
      <c r="C102" s="61" t="s">
        <v>6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49">
        <v>0</v>
      </c>
      <c r="J102" s="49">
        <v>0</v>
      </c>
      <c r="K102" s="49">
        <v>0</v>
      </c>
    </row>
    <row r="103" spans="1:11" ht="75">
      <c r="A103" s="96"/>
      <c r="B103" s="102"/>
      <c r="C103" s="65" t="s">
        <v>189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49">
        <v>0</v>
      </c>
      <c r="J103" s="49">
        <v>0</v>
      </c>
      <c r="K103" s="49">
        <v>0</v>
      </c>
    </row>
    <row r="104" spans="1:11" ht="56.25">
      <c r="A104" s="96"/>
      <c r="B104" s="102"/>
      <c r="C104" s="61" t="s">
        <v>7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49">
        <v>0</v>
      </c>
      <c r="J104" s="49">
        <v>0</v>
      </c>
      <c r="K104" s="49">
        <v>0</v>
      </c>
    </row>
    <row r="105" spans="1:11" ht="93.75">
      <c r="A105" s="96"/>
      <c r="B105" s="102"/>
      <c r="C105" s="65" t="s">
        <v>190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49">
        <v>0</v>
      </c>
      <c r="J105" s="49">
        <v>0</v>
      </c>
      <c r="K105" s="49">
        <v>0</v>
      </c>
    </row>
    <row r="106" spans="1:11" ht="37.5">
      <c r="A106" s="96"/>
      <c r="B106" s="102"/>
      <c r="C106" s="61" t="s">
        <v>8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49">
        <v>0</v>
      </c>
      <c r="J106" s="49">
        <v>0</v>
      </c>
      <c r="K106" s="49">
        <v>0</v>
      </c>
    </row>
    <row r="107" spans="1:11" ht="56.25">
      <c r="A107" s="97"/>
      <c r="B107" s="103"/>
      <c r="C107" s="61" t="s">
        <v>9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49">
        <v>0</v>
      </c>
      <c r="J107" s="49">
        <v>0</v>
      </c>
      <c r="K107" s="49">
        <v>0</v>
      </c>
    </row>
    <row r="108" spans="1:11" ht="33.75" customHeight="1">
      <c r="A108" s="124" t="s">
        <v>19</v>
      </c>
      <c r="B108" s="104" t="s">
        <v>11</v>
      </c>
      <c r="C108" s="64" t="s">
        <v>5</v>
      </c>
      <c r="D108" s="7">
        <f>D109+D111+D113+D114</f>
        <v>498.99999999999994</v>
      </c>
      <c r="E108" s="7">
        <f>E109+E111+E113+E114</f>
        <v>498.99999999999994</v>
      </c>
      <c r="F108" s="7">
        <f>F109+F111+F113+F114</f>
        <v>498.99999999999994</v>
      </c>
      <c r="G108" s="7">
        <f>G109+G111+G113+G114</f>
        <v>209</v>
      </c>
      <c r="H108" s="7">
        <f>H109+H111+H113+H114</f>
        <v>493.79999999999995</v>
      </c>
      <c r="I108" s="49">
        <f>G108/D108*100</f>
        <v>41.88376753507014</v>
      </c>
      <c r="J108" s="49">
        <f>G108/E108*100</f>
        <v>41.88376753507014</v>
      </c>
      <c r="K108" s="49">
        <f>G108/F108*100</f>
        <v>41.88376753507014</v>
      </c>
    </row>
    <row r="109" spans="1:11" ht="35.25" customHeight="1">
      <c r="A109" s="125"/>
      <c r="B109" s="105"/>
      <c r="C109" s="61" t="s">
        <v>6</v>
      </c>
      <c r="D109" s="18">
        <f>D116+D123+D130+D137+D144+D151+D158</f>
        <v>498.99999999999994</v>
      </c>
      <c r="E109" s="18">
        <f>E116+E123+E130+E137+E144+E151+E158</f>
        <v>498.99999999999994</v>
      </c>
      <c r="F109" s="18">
        <f>F116+F123+F130+F137+F144+F151+F158</f>
        <v>498.99999999999994</v>
      </c>
      <c r="G109" s="18">
        <f>G116+G123+G130+G137+G144+G151+G158</f>
        <v>209</v>
      </c>
      <c r="H109" s="18">
        <f>H116+H123+H130+H137+H144+H151+H158</f>
        <v>493.79999999999995</v>
      </c>
      <c r="I109" s="49">
        <f>G109/D109*100</f>
        <v>41.88376753507014</v>
      </c>
      <c r="J109" s="49">
        <f>G109/E109*100</f>
        <v>41.88376753507014</v>
      </c>
      <c r="K109" s="49">
        <f>G109/F109*100</f>
        <v>41.88376753507014</v>
      </c>
    </row>
    <row r="110" spans="1:11" ht="80.25" customHeight="1">
      <c r="A110" s="125"/>
      <c r="B110" s="105"/>
      <c r="C110" s="65" t="s">
        <v>189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49">
        <v>0</v>
      </c>
      <c r="J110" s="49">
        <v>0</v>
      </c>
      <c r="K110" s="49">
        <v>0</v>
      </c>
    </row>
    <row r="111" spans="1:11" ht="56.25">
      <c r="A111" s="125"/>
      <c r="B111" s="105"/>
      <c r="C111" s="61" t="s">
        <v>7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49">
        <v>0</v>
      </c>
      <c r="J111" s="49">
        <v>0</v>
      </c>
      <c r="K111" s="49">
        <v>0</v>
      </c>
    </row>
    <row r="112" spans="1:11" ht="100.5" customHeight="1">
      <c r="A112" s="125"/>
      <c r="B112" s="105"/>
      <c r="C112" s="65" t="s">
        <v>190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49">
        <v>0</v>
      </c>
      <c r="J112" s="49">
        <v>0</v>
      </c>
      <c r="K112" s="49">
        <v>0</v>
      </c>
    </row>
    <row r="113" spans="1:11" ht="45.75" customHeight="1">
      <c r="A113" s="125"/>
      <c r="B113" s="105"/>
      <c r="C113" s="61" t="s">
        <v>8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49">
        <v>0</v>
      </c>
      <c r="J113" s="49">
        <v>0</v>
      </c>
      <c r="K113" s="49">
        <v>0</v>
      </c>
    </row>
    <row r="114" spans="1:11" ht="56.25">
      <c r="A114" s="126"/>
      <c r="B114" s="106"/>
      <c r="C114" s="61" t="s">
        <v>9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49">
        <v>0</v>
      </c>
      <c r="J114" s="49">
        <v>0</v>
      </c>
      <c r="K114" s="49">
        <v>0</v>
      </c>
    </row>
    <row r="115" spans="1:11" ht="27.75" customHeight="1">
      <c r="A115" s="107" t="s">
        <v>21</v>
      </c>
      <c r="B115" s="104" t="s">
        <v>11</v>
      </c>
      <c r="C115" s="64" t="s">
        <v>5</v>
      </c>
      <c r="D115" s="7">
        <f>D116+D118+D120+D121</f>
        <v>0</v>
      </c>
      <c r="E115" s="7">
        <f>E116+E118+E120+E121</f>
        <v>0</v>
      </c>
      <c r="F115" s="7">
        <f>F116+F118+F120+F121</f>
        <v>0</v>
      </c>
      <c r="G115" s="7">
        <f>G116+G118+G120+G121</f>
        <v>0</v>
      </c>
      <c r="H115" s="7">
        <f>H116+H118+H120+H121</f>
        <v>0</v>
      </c>
      <c r="I115" s="49">
        <v>0</v>
      </c>
      <c r="J115" s="49">
        <v>0</v>
      </c>
      <c r="K115" s="49">
        <v>0</v>
      </c>
    </row>
    <row r="116" spans="1:11" ht="27.75" customHeight="1">
      <c r="A116" s="108"/>
      <c r="B116" s="105"/>
      <c r="C116" s="61" t="s">
        <v>6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49">
        <v>0</v>
      </c>
      <c r="J116" s="49">
        <v>0</v>
      </c>
      <c r="K116" s="49">
        <v>0</v>
      </c>
    </row>
    <row r="117" spans="1:11" ht="73.5" customHeight="1">
      <c r="A117" s="108"/>
      <c r="B117" s="105"/>
      <c r="C117" s="65" t="s">
        <v>189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49">
        <v>0</v>
      </c>
      <c r="J117" s="49">
        <v>0</v>
      </c>
      <c r="K117" s="49">
        <v>0</v>
      </c>
    </row>
    <row r="118" spans="1:11" ht="57" customHeight="1">
      <c r="A118" s="108"/>
      <c r="B118" s="105"/>
      <c r="C118" s="61" t="s">
        <v>7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49">
        <v>0</v>
      </c>
      <c r="J118" s="49">
        <v>0</v>
      </c>
      <c r="K118" s="49">
        <v>0</v>
      </c>
    </row>
    <row r="119" spans="1:11" ht="99.75" customHeight="1">
      <c r="A119" s="108"/>
      <c r="B119" s="105"/>
      <c r="C119" s="65" t="s">
        <v>190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49">
        <v>0</v>
      </c>
      <c r="J119" s="49">
        <v>0</v>
      </c>
      <c r="K119" s="49">
        <v>0</v>
      </c>
    </row>
    <row r="120" spans="1:11" ht="41.25" customHeight="1">
      <c r="A120" s="108"/>
      <c r="B120" s="105"/>
      <c r="C120" s="61" t="s">
        <v>8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49">
        <v>0</v>
      </c>
      <c r="J120" s="49">
        <v>0</v>
      </c>
      <c r="K120" s="49">
        <v>0</v>
      </c>
    </row>
    <row r="121" spans="1:11" ht="56.25">
      <c r="A121" s="109"/>
      <c r="B121" s="106"/>
      <c r="C121" s="61" t="s">
        <v>9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49">
        <v>0</v>
      </c>
      <c r="J121" s="49">
        <v>0</v>
      </c>
      <c r="K121" s="49">
        <v>0</v>
      </c>
    </row>
    <row r="122" spans="1:11" ht="30" customHeight="1">
      <c r="A122" s="107" t="s">
        <v>23</v>
      </c>
      <c r="B122" s="104" t="s">
        <v>11</v>
      </c>
      <c r="C122" s="64" t="s">
        <v>5</v>
      </c>
      <c r="D122" s="7">
        <f>D123+D125+D127+D128</f>
        <v>20</v>
      </c>
      <c r="E122" s="7">
        <f>E123+E125+E127+E128</f>
        <v>20</v>
      </c>
      <c r="F122" s="7">
        <f>F123+F125+F127+F128</f>
        <v>20</v>
      </c>
      <c r="G122" s="7">
        <f>G123+G125+G127+G128</f>
        <v>20</v>
      </c>
      <c r="H122" s="7">
        <f>H123+H125+H127+H128</f>
        <v>20</v>
      </c>
      <c r="I122" s="49">
        <f>G122/D122*100</f>
        <v>100</v>
      </c>
      <c r="J122" s="49">
        <f>G122/E122*100</f>
        <v>100</v>
      </c>
      <c r="K122" s="49">
        <f>G122/F122*100</f>
        <v>100</v>
      </c>
    </row>
    <row r="123" spans="1:11" ht="32.25" customHeight="1">
      <c r="A123" s="108"/>
      <c r="B123" s="105"/>
      <c r="C123" s="61" t="s">
        <v>6</v>
      </c>
      <c r="D123" s="18">
        <v>20</v>
      </c>
      <c r="E123" s="18">
        <v>20</v>
      </c>
      <c r="F123" s="18">
        <v>20</v>
      </c>
      <c r="G123" s="18">
        <v>20</v>
      </c>
      <c r="H123" s="18">
        <v>20</v>
      </c>
      <c r="I123" s="49">
        <f>G123/D123*100</f>
        <v>100</v>
      </c>
      <c r="J123" s="49">
        <f>G123/E123*100</f>
        <v>100</v>
      </c>
      <c r="K123" s="49">
        <f>G123/F123*100</f>
        <v>100</v>
      </c>
    </row>
    <row r="124" spans="1:11" ht="78" customHeight="1">
      <c r="A124" s="108"/>
      <c r="B124" s="105"/>
      <c r="C124" s="65" t="s">
        <v>189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49">
        <v>0</v>
      </c>
      <c r="J124" s="49">
        <v>0</v>
      </c>
      <c r="K124" s="49">
        <v>0</v>
      </c>
    </row>
    <row r="125" spans="1:11" ht="56.25">
      <c r="A125" s="108"/>
      <c r="B125" s="105"/>
      <c r="C125" s="61" t="s">
        <v>7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</row>
    <row r="126" spans="1:11" ht="96.75" customHeight="1">
      <c r="A126" s="108"/>
      <c r="B126" s="105"/>
      <c r="C126" s="65" t="s">
        <v>190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</row>
    <row r="127" spans="1:11" ht="46.5" customHeight="1">
      <c r="A127" s="108"/>
      <c r="B127" s="105"/>
      <c r="C127" s="61" t="s">
        <v>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</row>
    <row r="128" spans="1:11" ht="56.25">
      <c r="A128" s="109"/>
      <c r="B128" s="106"/>
      <c r="C128" s="61" t="s">
        <v>9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</row>
    <row r="129" spans="1:11" ht="27.75" customHeight="1">
      <c r="A129" s="107" t="s">
        <v>25</v>
      </c>
      <c r="B129" s="104" t="s">
        <v>11</v>
      </c>
      <c r="C129" s="64" t="s">
        <v>5</v>
      </c>
      <c r="D129" s="7">
        <f>D130+D132+D134+D135</f>
        <v>370.2</v>
      </c>
      <c r="E129" s="7">
        <f>E130+E132+E134+E135</f>
        <v>370.2</v>
      </c>
      <c r="F129" s="7">
        <f>F130+F132+F134+F135</f>
        <v>370.2</v>
      </c>
      <c r="G129" s="7">
        <f>G130+G132+G134+G135</f>
        <v>80.2</v>
      </c>
      <c r="H129" s="7">
        <f>H130+H132+H134+H135</f>
        <v>365</v>
      </c>
      <c r="I129" s="49">
        <f>G129/D129*100</f>
        <v>21.663965424095085</v>
      </c>
      <c r="J129" s="49">
        <f>G129/E129*100</f>
        <v>21.663965424095085</v>
      </c>
      <c r="K129" s="49">
        <f>G129/F129*100</f>
        <v>21.663965424095085</v>
      </c>
    </row>
    <row r="130" spans="1:11" ht="30" customHeight="1">
      <c r="A130" s="108"/>
      <c r="B130" s="105"/>
      <c r="C130" s="61" t="s">
        <v>6</v>
      </c>
      <c r="D130" s="18">
        <v>370.2</v>
      </c>
      <c r="E130" s="18">
        <v>370.2</v>
      </c>
      <c r="F130" s="18">
        <v>370.2</v>
      </c>
      <c r="G130" s="18">
        <v>80.2</v>
      </c>
      <c r="H130" s="18">
        <v>365</v>
      </c>
      <c r="I130" s="49">
        <f>G130/D130*100</f>
        <v>21.663965424095085</v>
      </c>
      <c r="J130" s="49">
        <f>G130/E130*100</f>
        <v>21.663965424095085</v>
      </c>
      <c r="K130" s="49">
        <f>G130/F130*100</f>
        <v>21.663965424095085</v>
      </c>
    </row>
    <row r="131" spans="1:11" ht="75.75" customHeight="1">
      <c r="A131" s="108"/>
      <c r="B131" s="105"/>
      <c r="C131" s="65" t="s">
        <v>189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</row>
    <row r="132" spans="1:11" ht="56.25">
      <c r="A132" s="108"/>
      <c r="B132" s="105"/>
      <c r="C132" s="61" t="s">
        <v>7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</row>
    <row r="133" spans="1:11" ht="98.25" customHeight="1">
      <c r="A133" s="108"/>
      <c r="B133" s="105"/>
      <c r="C133" s="65" t="s">
        <v>190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</row>
    <row r="134" spans="1:11" ht="46.5" customHeight="1">
      <c r="A134" s="108"/>
      <c r="B134" s="105"/>
      <c r="C134" s="61" t="s">
        <v>8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</row>
    <row r="135" spans="1:11" ht="56.25">
      <c r="A135" s="109"/>
      <c r="B135" s="106"/>
      <c r="C135" s="61" t="s">
        <v>9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</row>
    <row r="136" spans="1:11" ht="26.25" customHeight="1">
      <c r="A136" s="107" t="s">
        <v>27</v>
      </c>
      <c r="B136" s="104" t="s">
        <v>11</v>
      </c>
      <c r="C136" s="64" t="s">
        <v>5</v>
      </c>
      <c r="D136" s="7">
        <f>D137+D139+D141+D142</f>
        <v>59</v>
      </c>
      <c r="E136" s="7">
        <f>E137+E139+E141+E142</f>
        <v>59</v>
      </c>
      <c r="F136" s="7">
        <f>F137+F139+F141+F142</f>
        <v>59</v>
      </c>
      <c r="G136" s="7">
        <f>G137+G139+G141+G142</f>
        <v>59</v>
      </c>
      <c r="H136" s="7">
        <f>H137+H139+H141+H142</f>
        <v>59</v>
      </c>
      <c r="I136" s="49">
        <f>G136/D136*100</f>
        <v>100</v>
      </c>
      <c r="J136" s="49">
        <f>G136/E136*100</f>
        <v>100</v>
      </c>
      <c r="K136" s="49">
        <f>G136/F136*100</f>
        <v>100</v>
      </c>
    </row>
    <row r="137" spans="1:11" ht="26.25" customHeight="1">
      <c r="A137" s="108"/>
      <c r="B137" s="105"/>
      <c r="C137" s="61" t="s">
        <v>6</v>
      </c>
      <c r="D137" s="18">
        <v>59</v>
      </c>
      <c r="E137" s="18">
        <v>59</v>
      </c>
      <c r="F137" s="18">
        <v>59</v>
      </c>
      <c r="G137" s="18">
        <v>59</v>
      </c>
      <c r="H137" s="18">
        <v>59</v>
      </c>
      <c r="I137" s="49">
        <f>G137/D137*100</f>
        <v>100</v>
      </c>
      <c r="J137" s="49">
        <f>G137/E137*100</f>
        <v>100</v>
      </c>
      <c r="K137" s="49">
        <f>G137/F137*100</f>
        <v>100</v>
      </c>
    </row>
    <row r="138" spans="1:11" ht="75.75" customHeight="1">
      <c r="A138" s="108"/>
      <c r="B138" s="105"/>
      <c r="C138" s="65" t="s">
        <v>189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</row>
    <row r="139" spans="1:11" ht="56.25">
      <c r="A139" s="108"/>
      <c r="B139" s="105"/>
      <c r="C139" s="61" t="s">
        <v>7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</row>
    <row r="140" spans="1:11" ht="75" customHeight="1">
      <c r="A140" s="108"/>
      <c r="B140" s="105"/>
      <c r="C140" s="65" t="s">
        <v>190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</row>
    <row r="141" spans="1:11" ht="37.5">
      <c r="A141" s="108"/>
      <c r="B141" s="105"/>
      <c r="C141" s="61" t="s">
        <v>8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</row>
    <row r="142" spans="1:11" ht="56.25">
      <c r="A142" s="109"/>
      <c r="B142" s="106"/>
      <c r="C142" s="61" t="s">
        <v>9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</row>
    <row r="143" spans="1:11" ht="28.5" customHeight="1">
      <c r="A143" s="107" t="s">
        <v>194</v>
      </c>
      <c r="B143" s="104" t="s">
        <v>11</v>
      </c>
      <c r="C143" s="64" t="s">
        <v>5</v>
      </c>
      <c r="D143" s="7">
        <f>D144+D146+D148+D149</f>
        <v>18.9</v>
      </c>
      <c r="E143" s="7">
        <f>E144+E146+E148+E149</f>
        <v>18.9</v>
      </c>
      <c r="F143" s="7">
        <f>F144+F146+F148+F149</f>
        <v>18.9</v>
      </c>
      <c r="G143" s="7">
        <f>G144+G146+G148+G149</f>
        <v>18.9</v>
      </c>
      <c r="H143" s="7">
        <f>H144+H146+H148+H149</f>
        <v>18.9</v>
      </c>
      <c r="I143" s="49">
        <f>G143/D143*100</f>
        <v>100</v>
      </c>
      <c r="J143" s="49">
        <f>G143/E143*100</f>
        <v>100</v>
      </c>
      <c r="K143" s="49">
        <f>G143/F143*100</f>
        <v>100</v>
      </c>
    </row>
    <row r="144" spans="1:11" ht="32.25" customHeight="1">
      <c r="A144" s="108"/>
      <c r="B144" s="105"/>
      <c r="C144" s="61" t="s">
        <v>6</v>
      </c>
      <c r="D144" s="18">
        <v>18.9</v>
      </c>
      <c r="E144" s="18">
        <v>18.9</v>
      </c>
      <c r="F144" s="18">
        <v>18.9</v>
      </c>
      <c r="G144" s="18">
        <v>18.9</v>
      </c>
      <c r="H144" s="18">
        <v>18.9</v>
      </c>
      <c r="I144" s="49">
        <f>G144/D144*100</f>
        <v>100</v>
      </c>
      <c r="J144" s="49">
        <f>G144/E144*100</f>
        <v>100</v>
      </c>
      <c r="K144" s="49">
        <f>G144/F144*100</f>
        <v>100</v>
      </c>
    </row>
    <row r="145" spans="1:11" ht="77.25" customHeight="1">
      <c r="A145" s="108"/>
      <c r="B145" s="105"/>
      <c r="C145" s="65" t="s">
        <v>189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</row>
    <row r="146" spans="1:11" ht="56.25">
      <c r="A146" s="108"/>
      <c r="B146" s="105"/>
      <c r="C146" s="61" t="s">
        <v>7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</row>
    <row r="147" spans="1:11" ht="99.75" customHeight="1">
      <c r="A147" s="108"/>
      <c r="B147" s="105"/>
      <c r="C147" s="65" t="s">
        <v>190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</row>
    <row r="148" spans="1:11" ht="37.5">
      <c r="A148" s="108"/>
      <c r="B148" s="105"/>
      <c r="C148" s="61" t="s">
        <v>8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</row>
    <row r="149" spans="1:11" ht="56.25">
      <c r="A149" s="109"/>
      <c r="B149" s="106"/>
      <c r="C149" s="61" t="s">
        <v>9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</row>
    <row r="150" spans="1:11" ht="28.5" customHeight="1">
      <c r="A150" s="107" t="s">
        <v>195</v>
      </c>
      <c r="B150" s="104" t="s">
        <v>11</v>
      </c>
      <c r="C150" s="64" t="s">
        <v>5</v>
      </c>
      <c r="D150" s="7">
        <f>D151+D153+D155+D156</f>
        <v>30.9</v>
      </c>
      <c r="E150" s="7">
        <f>E151+E153+E155+E156</f>
        <v>30.9</v>
      </c>
      <c r="F150" s="7">
        <f>F151+F153+F155+F156</f>
        <v>30.9</v>
      </c>
      <c r="G150" s="7">
        <f>G151+G153+G155+G156</f>
        <v>30.9</v>
      </c>
      <c r="H150" s="7">
        <f>H151+H153+H155+H156</f>
        <v>30.9</v>
      </c>
      <c r="I150" s="49">
        <f>G150/D150*100</f>
        <v>100</v>
      </c>
      <c r="J150" s="49">
        <f>G150/E150*100</f>
        <v>100</v>
      </c>
      <c r="K150" s="49">
        <f>G150/F150*100</f>
        <v>100</v>
      </c>
    </row>
    <row r="151" spans="1:11" ht="27" customHeight="1">
      <c r="A151" s="108"/>
      <c r="B151" s="105"/>
      <c r="C151" s="61" t="s">
        <v>6</v>
      </c>
      <c r="D151" s="18">
        <v>30.9</v>
      </c>
      <c r="E151" s="18">
        <v>30.9</v>
      </c>
      <c r="F151" s="18">
        <v>30.9</v>
      </c>
      <c r="G151" s="18">
        <v>30.9</v>
      </c>
      <c r="H151" s="18">
        <v>30.9</v>
      </c>
      <c r="I151" s="49">
        <f>G151/D151*100</f>
        <v>100</v>
      </c>
      <c r="J151" s="49">
        <f>G151/E151*100</f>
        <v>100</v>
      </c>
      <c r="K151" s="49">
        <f>G151/F151*100</f>
        <v>100</v>
      </c>
    </row>
    <row r="152" spans="1:11" ht="81.75" customHeight="1">
      <c r="A152" s="108"/>
      <c r="B152" s="105"/>
      <c r="C152" s="65" t="s">
        <v>189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</row>
    <row r="153" spans="1:11" ht="56.25">
      <c r="A153" s="108"/>
      <c r="B153" s="105"/>
      <c r="C153" s="61" t="s">
        <v>7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</row>
    <row r="154" spans="1:11" ht="102" customHeight="1">
      <c r="A154" s="108"/>
      <c r="B154" s="105"/>
      <c r="C154" s="65" t="s">
        <v>190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</row>
    <row r="155" spans="1:11" ht="37.5">
      <c r="A155" s="108"/>
      <c r="B155" s="105"/>
      <c r="C155" s="61" t="s">
        <v>8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</row>
    <row r="156" spans="1:11" ht="69.75" customHeight="1">
      <c r="A156" s="109"/>
      <c r="B156" s="106"/>
      <c r="C156" s="61" t="s">
        <v>9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</row>
    <row r="157" spans="1:11" ht="40.5" customHeight="1">
      <c r="A157" s="107" t="s">
        <v>229</v>
      </c>
      <c r="B157" s="104" t="s">
        <v>11</v>
      </c>
      <c r="C157" s="64" t="s">
        <v>5</v>
      </c>
      <c r="D157" s="7">
        <f aca="true" t="shared" si="12" ref="D157:K157">D158+D160+D162+D163</f>
        <v>0</v>
      </c>
      <c r="E157" s="7">
        <f t="shared" si="12"/>
        <v>0</v>
      </c>
      <c r="F157" s="7">
        <f t="shared" si="12"/>
        <v>0</v>
      </c>
      <c r="G157" s="7">
        <f t="shared" si="12"/>
        <v>0</v>
      </c>
      <c r="H157" s="7">
        <f t="shared" si="12"/>
        <v>0</v>
      </c>
      <c r="I157" s="7">
        <f t="shared" si="12"/>
        <v>0</v>
      </c>
      <c r="J157" s="7">
        <f t="shared" si="12"/>
        <v>0</v>
      </c>
      <c r="K157" s="7">
        <f t="shared" si="12"/>
        <v>0</v>
      </c>
    </row>
    <row r="158" spans="1:11" ht="39.75" customHeight="1">
      <c r="A158" s="108"/>
      <c r="B158" s="105"/>
      <c r="C158" s="61" t="s">
        <v>6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</row>
    <row r="159" spans="1:11" ht="39.75" customHeight="1">
      <c r="A159" s="108"/>
      <c r="B159" s="105"/>
      <c r="C159" s="65" t="s">
        <v>189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</row>
    <row r="160" spans="1:11" ht="35.25" customHeight="1">
      <c r="A160" s="108"/>
      <c r="B160" s="105"/>
      <c r="C160" s="61" t="s">
        <v>7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</row>
    <row r="161" spans="1:11" ht="39.75" customHeight="1">
      <c r="A161" s="108"/>
      <c r="B161" s="105"/>
      <c r="C161" s="65" t="s">
        <v>190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</row>
    <row r="162" spans="1:11" ht="42.75" customHeight="1">
      <c r="A162" s="108"/>
      <c r="B162" s="105"/>
      <c r="C162" s="61" t="s">
        <v>8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</row>
    <row r="163" spans="1:11" ht="56.25">
      <c r="A163" s="109"/>
      <c r="B163" s="106"/>
      <c r="C163" s="61" t="s">
        <v>9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</row>
    <row r="164" spans="1:11" ht="30.75" customHeight="1">
      <c r="A164" s="124" t="s">
        <v>31</v>
      </c>
      <c r="B164" s="104" t="s">
        <v>11</v>
      </c>
      <c r="C164" s="64" t="s">
        <v>5</v>
      </c>
      <c r="D164" s="7">
        <f>D165+D167+D169+D170</f>
        <v>14456.8</v>
      </c>
      <c r="E164" s="7">
        <f>E165+E167+E169+E170</f>
        <v>14456.8</v>
      </c>
      <c r="F164" s="7">
        <f>F165+F167+F169+F170</f>
        <v>14456.8</v>
      </c>
      <c r="G164" s="7">
        <f>G165+G167+G169+G170</f>
        <v>12650.400000000001</v>
      </c>
      <c r="H164" s="7">
        <f>H165+H167+H169+H170</f>
        <v>13908.8</v>
      </c>
      <c r="I164" s="49">
        <f>G164/D164*100</f>
        <v>87.50484201206355</v>
      </c>
      <c r="J164" s="49">
        <f>G164/E164*100</f>
        <v>87.50484201206355</v>
      </c>
      <c r="K164" s="49">
        <f>G164/F164*100</f>
        <v>87.50484201206355</v>
      </c>
    </row>
    <row r="165" spans="1:11" ht="37.5" customHeight="1">
      <c r="A165" s="125"/>
      <c r="B165" s="105"/>
      <c r="C165" s="61" t="s">
        <v>6</v>
      </c>
      <c r="D165" s="18">
        <f>D172+D179+D186+D193+D200+D207+D214+D221+D228</f>
        <v>14456.8</v>
      </c>
      <c r="E165" s="18">
        <f>E172+E179+E186+E193+E200+E207+E214+E221+E228</f>
        <v>14456.8</v>
      </c>
      <c r="F165" s="18">
        <f>F172+F179+F186+F193+F200+F207+F214+F221+F228</f>
        <v>14456.8</v>
      </c>
      <c r="G165" s="18">
        <f>G172+G179+G186+G193+G200+G207+G214+G221+G228</f>
        <v>12650.400000000001</v>
      </c>
      <c r="H165" s="18">
        <f>H172+H179+H186+H193+H200+H207+H214+H221+H228</f>
        <v>13908.8</v>
      </c>
      <c r="I165" s="49">
        <f>G165/D165*100</f>
        <v>87.50484201206355</v>
      </c>
      <c r="J165" s="49">
        <f>G165/E165*100</f>
        <v>87.50484201206355</v>
      </c>
      <c r="K165" s="49">
        <f>G165/F165*100</f>
        <v>87.50484201206355</v>
      </c>
    </row>
    <row r="166" spans="1:11" ht="77.25" customHeight="1">
      <c r="A166" s="125"/>
      <c r="B166" s="105"/>
      <c r="C166" s="65" t="s">
        <v>189</v>
      </c>
      <c r="D166" s="18">
        <f>D173+D180+D187+D194+D201+D208+D215+D222+D229</f>
        <v>0</v>
      </c>
      <c r="E166" s="18">
        <f>E173+E180+E187+E194+E201+E208+E215+E222+E229</f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</row>
    <row r="167" spans="1:11" ht="56.25">
      <c r="A167" s="125"/>
      <c r="B167" s="105"/>
      <c r="C167" s="61" t="s">
        <v>7</v>
      </c>
      <c r="D167" s="18">
        <f>D174+D181+D188+D195+D202+D209+D216+D223+D230</f>
        <v>0</v>
      </c>
      <c r="E167" s="18">
        <f>E174+E181+E188+E195+E202+E209+E216+E223+E230</f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</row>
    <row r="168" spans="1:11" ht="99.75" customHeight="1">
      <c r="A168" s="125"/>
      <c r="B168" s="105"/>
      <c r="C168" s="65" t="s">
        <v>190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</row>
    <row r="169" spans="1:11" ht="44.25" customHeight="1">
      <c r="A169" s="125"/>
      <c r="B169" s="105"/>
      <c r="C169" s="61" t="s">
        <v>8</v>
      </c>
      <c r="D169" s="18">
        <f>D176+D183+D190+D197+D204+D211+D218+D225+D232</f>
        <v>0</v>
      </c>
      <c r="E169" s="18">
        <f>E176+E183+E190+E197+E204+E211+E218+E225+E232</f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</row>
    <row r="170" spans="1:11" ht="56.25">
      <c r="A170" s="126"/>
      <c r="B170" s="106"/>
      <c r="C170" s="61" t="s">
        <v>9</v>
      </c>
      <c r="D170" s="18">
        <f>D177+D184+D191+D198+D205+D212+D219+D226+D233</f>
        <v>0</v>
      </c>
      <c r="E170" s="18">
        <f>E177+E184+E191+E198+E205+E212+E219+E226+E233</f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</row>
    <row r="171" spans="1:11" ht="30.75" customHeight="1">
      <c r="A171" s="107" t="s">
        <v>33</v>
      </c>
      <c r="B171" s="104" t="s">
        <v>11</v>
      </c>
      <c r="C171" s="64" t="s">
        <v>5</v>
      </c>
      <c r="D171" s="7">
        <f>D172+D174+D176+D177</f>
        <v>201</v>
      </c>
      <c r="E171" s="7">
        <f>E172+E174+E176+E177</f>
        <v>201</v>
      </c>
      <c r="F171" s="7">
        <f>F172+F174+F176+F177</f>
        <v>201</v>
      </c>
      <c r="G171" s="7">
        <f>G172+G174+G176+G177</f>
        <v>56.3</v>
      </c>
      <c r="H171" s="7">
        <f>H172+H174+H176+H177</f>
        <v>181.9</v>
      </c>
      <c r="I171" s="49">
        <f>G171/D171*100</f>
        <v>28.009950248756216</v>
      </c>
      <c r="J171" s="49">
        <f>G171/E171*100</f>
        <v>28.009950248756216</v>
      </c>
      <c r="K171" s="49">
        <f>G171/F171*100</f>
        <v>28.009950248756216</v>
      </c>
    </row>
    <row r="172" spans="1:11" ht="30" customHeight="1">
      <c r="A172" s="108"/>
      <c r="B172" s="105"/>
      <c r="C172" s="61" t="s">
        <v>6</v>
      </c>
      <c r="D172" s="18">
        <v>201</v>
      </c>
      <c r="E172" s="18">
        <v>201</v>
      </c>
      <c r="F172" s="18">
        <v>201</v>
      </c>
      <c r="G172" s="18">
        <v>56.3</v>
      </c>
      <c r="H172" s="18">
        <v>181.9</v>
      </c>
      <c r="I172" s="49">
        <f>G172/D172*100</f>
        <v>28.009950248756216</v>
      </c>
      <c r="J172" s="49">
        <f>G172/E172*100</f>
        <v>28.009950248756216</v>
      </c>
      <c r="K172" s="49">
        <f>G172/F172*100</f>
        <v>28.009950248756216</v>
      </c>
    </row>
    <row r="173" spans="1:11" ht="78" customHeight="1">
      <c r="A173" s="108"/>
      <c r="B173" s="105"/>
      <c r="C173" s="65" t="s">
        <v>189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</row>
    <row r="174" spans="1:11" ht="56.25">
      <c r="A174" s="108"/>
      <c r="B174" s="105"/>
      <c r="C174" s="61" t="s">
        <v>7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97.5" customHeight="1">
      <c r="A175" s="108"/>
      <c r="B175" s="105"/>
      <c r="C175" s="65" t="s">
        <v>190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</row>
    <row r="176" spans="1:11" ht="44.25" customHeight="1">
      <c r="A176" s="108"/>
      <c r="B176" s="105"/>
      <c r="C176" s="61" t="s">
        <v>8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</row>
    <row r="177" spans="1:11" ht="63" customHeight="1">
      <c r="A177" s="109"/>
      <c r="B177" s="106"/>
      <c r="C177" s="61" t="s">
        <v>9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</row>
    <row r="178" spans="1:11" ht="27" customHeight="1">
      <c r="A178" s="107" t="s">
        <v>35</v>
      </c>
      <c r="B178" s="104" t="s">
        <v>11</v>
      </c>
      <c r="C178" s="64" t="s">
        <v>5</v>
      </c>
      <c r="D178" s="7">
        <f aca="true" t="shared" si="13" ref="D178:K178">D179+D181+D183+D184</f>
        <v>0</v>
      </c>
      <c r="E178" s="7">
        <f t="shared" si="13"/>
        <v>0</v>
      </c>
      <c r="F178" s="7">
        <f t="shared" si="13"/>
        <v>0</v>
      </c>
      <c r="G178" s="7">
        <f t="shared" si="13"/>
        <v>0</v>
      </c>
      <c r="H178" s="7">
        <f t="shared" si="13"/>
        <v>0</v>
      </c>
      <c r="I178" s="7">
        <f t="shared" si="13"/>
        <v>0</v>
      </c>
      <c r="J178" s="7">
        <f t="shared" si="13"/>
        <v>0</v>
      </c>
      <c r="K178" s="7">
        <f t="shared" si="13"/>
        <v>0</v>
      </c>
    </row>
    <row r="179" spans="1:11" ht="27" customHeight="1">
      <c r="A179" s="108"/>
      <c r="B179" s="105"/>
      <c r="C179" s="61" t="s">
        <v>6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</row>
    <row r="180" spans="1:11" ht="78.75" customHeight="1">
      <c r="A180" s="108"/>
      <c r="B180" s="105"/>
      <c r="C180" s="65" t="s">
        <v>189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</row>
    <row r="181" spans="1:11" ht="56.25">
      <c r="A181" s="108"/>
      <c r="B181" s="105"/>
      <c r="C181" s="61" t="s">
        <v>7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</row>
    <row r="182" spans="1:11" ht="78" customHeight="1">
      <c r="A182" s="108"/>
      <c r="B182" s="105"/>
      <c r="C182" s="65" t="s">
        <v>190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</row>
    <row r="183" spans="1:11" ht="43.5" customHeight="1">
      <c r="A183" s="108"/>
      <c r="B183" s="105"/>
      <c r="C183" s="61" t="s">
        <v>8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</row>
    <row r="184" spans="1:11" ht="56.25">
      <c r="A184" s="109"/>
      <c r="B184" s="106"/>
      <c r="C184" s="61" t="s">
        <v>9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</row>
    <row r="185" spans="1:11" ht="35.25" customHeight="1">
      <c r="A185" s="107" t="s">
        <v>37</v>
      </c>
      <c r="B185" s="104" t="s">
        <v>11</v>
      </c>
      <c r="C185" s="64" t="s">
        <v>5</v>
      </c>
      <c r="D185" s="7">
        <f>D186+D188+D190+D191</f>
        <v>80</v>
      </c>
      <c r="E185" s="7">
        <f>E186+E188+E190+E191</f>
        <v>80</v>
      </c>
      <c r="F185" s="7">
        <f>F186+F188+F190+F191</f>
        <v>80</v>
      </c>
      <c r="G185" s="7">
        <f>G186+G188+G190+G191</f>
        <v>79.9</v>
      </c>
      <c r="H185" s="7">
        <f>H186+H188+H190+H191</f>
        <v>79.9</v>
      </c>
      <c r="I185" s="49">
        <f>G185/D185*100</f>
        <v>99.875</v>
      </c>
      <c r="J185" s="49">
        <f>G185/E185*100</f>
        <v>99.875</v>
      </c>
      <c r="K185" s="49">
        <f>G185/F185*100</f>
        <v>99.875</v>
      </c>
    </row>
    <row r="186" spans="1:11" ht="32.25" customHeight="1">
      <c r="A186" s="108"/>
      <c r="B186" s="105"/>
      <c r="C186" s="61" t="s">
        <v>6</v>
      </c>
      <c r="D186" s="18">
        <v>80</v>
      </c>
      <c r="E186" s="18">
        <v>80</v>
      </c>
      <c r="F186" s="18">
        <v>80</v>
      </c>
      <c r="G186" s="18">
        <v>79.9</v>
      </c>
      <c r="H186" s="18">
        <v>79.9</v>
      </c>
      <c r="I186" s="49">
        <f>G186/D186*100</f>
        <v>99.875</v>
      </c>
      <c r="J186" s="49">
        <f>G186/E186*100</f>
        <v>99.875</v>
      </c>
      <c r="K186" s="49">
        <f>G186/F186*100</f>
        <v>99.875</v>
      </c>
    </row>
    <row r="187" spans="1:11" ht="78.75" customHeight="1">
      <c r="A187" s="108"/>
      <c r="B187" s="105"/>
      <c r="C187" s="65" t="s">
        <v>189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</row>
    <row r="188" spans="1:11" ht="56.25">
      <c r="A188" s="108"/>
      <c r="B188" s="105"/>
      <c r="C188" s="61" t="s">
        <v>7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</row>
    <row r="189" spans="1:11" ht="98.25" customHeight="1">
      <c r="A189" s="108"/>
      <c r="B189" s="105"/>
      <c r="C189" s="65" t="s">
        <v>190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</row>
    <row r="190" spans="1:11" ht="37.5">
      <c r="A190" s="108"/>
      <c r="B190" s="105"/>
      <c r="C190" s="61" t="s">
        <v>8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</row>
    <row r="191" spans="1:11" ht="56.25">
      <c r="A191" s="109"/>
      <c r="B191" s="106"/>
      <c r="C191" s="61" t="s">
        <v>9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</row>
    <row r="192" spans="1:11" ht="25.5" customHeight="1">
      <c r="A192" s="148" t="s">
        <v>39</v>
      </c>
      <c r="B192" s="104" t="s">
        <v>11</v>
      </c>
      <c r="C192" s="64" t="s">
        <v>5</v>
      </c>
      <c r="D192" s="7">
        <f>D193+D195+D197+D198</f>
        <v>270</v>
      </c>
      <c r="E192" s="7">
        <f>E193+E195+E197+E198</f>
        <v>270</v>
      </c>
      <c r="F192" s="7">
        <f>F193+F195+F197+F198</f>
        <v>270</v>
      </c>
      <c r="G192" s="7">
        <f>G193+G195+G197+G198</f>
        <v>264.8</v>
      </c>
      <c r="H192" s="7">
        <f>H193+H195+H197+H198</f>
        <v>264.8</v>
      </c>
      <c r="I192" s="49">
        <f>G192/D192*100</f>
        <v>98.07407407407408</v>
      </c>
      <c r="J192" s="49">
        <f>G192/E192*100</f>
        <v>98.07407407407408</v>
      </c>
      <c r="K192" s="49">
        <f>G192/F192*100</f>
        <v>98.07407407407408</v>
      </c>
    </row>
    <row r="193" spans="1:11" ht="27.75" customHeight="1">
      <c r="A193" s="149"/>
      <c r="B193" s="105"/>
      <c r="C193" s="61" t="s">
        <v>6</v>
      </c>
      <c r="D193" s="18">
        <v>270</v>
      </c>
      <c r="E193" s="18">
        <v>270</v>
      </c>
      <c r="F193" s="18">
        <v>270</v>
      </c>
      <c r="G193" s="18">
        <v>264.8</v>
      </c>
      <c r="H193" s="18">
        <v>264.8</v>
      </c>
      <c r="I193" s="49">
        <f>G193/D193*100</f>
        <v>98.07407407407408</v>
      </c>
      <c r="J193" s="49">
        <f>G193/E193*100</f>
        <v>98.07407407407408</v>
      </c>
      <c r="K193" s="49">
        <f>G193/F193*100</f>
        <v>98.07407407407408</v>
      </c>
    </row>
    <row r="194" spans="1:11" ht="79.5" customHeight="1">
      <c r="A194" s="149"/>
      <c r="B194" s="105"/>
      <c r="C194" s="65" t="s">
        <v>189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</row>
    <row r="195" spans="1:11" ht="56.25">
      <c r="A195" s="149"/>
      <c r="B195" s="105"/>
      <c r="C195" s="61" t="s">
        <v>7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</row>
    <row r="196" spans="1:11" ht="93" customHeight="1">
      <c r="A196" s="149"/>
      <c r="B196" s="105"/>
      <c r="C196" s="65" t="s">
        <v>190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</row>
    <row r="197" spans="1:11" ht="45.75" customHeight="1">
      <c r="A197" s="149"/>
      <c r="B197" s="105"/>
      <c r="C197" s="61" t="s">
        <v>8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</row>
    <row r="198" spans="1:11" ht="56.25">
      <c r="A198" s="150"/>
      <c r="B198" s="106"/>
      <c r="C198" s="61" t="s">
        <v>9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</row>
    <row r="199" spans="1:11" ht="18.75" customHeight="1">
      <c r="A199" s="148" t="s">
        <v>41</v>
      </c>
      <c r="B199" s="104" t="s">
        <v>11</v>
      </c>
      <c r="C199" s="64" t="s">
        <v>5</v>
      </c>
      <c r="D199" s="7">
        <f>D200+D202+D204+D205</f>
        <v>2282.6</v>
      </c>
      <c r="E199" s="7">
        <f>E200+E202+E204+E205</f>
        <v>2282.6</v>
      </c>
      <c r="F199" s="7">
        <f>F200+F202+F204+F205</f>
        <v>2282.6</v>
      </c>
      <c r="G199" s="7">
        <f>G200+G202+G204+G205</f>
        <v>1432.8</v>
      </c>
      <c r="H199" s="7">
        <f>H200+H202+H204+H205</f>
        <v>2040.5</v>
      </c>
      <c r="I199" s="49">
        <f>G199/D199*100</f>
        <v>62.77052484009463</v>
      </c>
      <c r="J199" s="49">
        <f>G199/E199*100</f>
        <v>62.77052484009463</v>
      </c>
      <c r="K199" s="49">
        <f>G199/F199*100</f>
        <v>62.77052484009463</v>
      </c>
    </row>
    <row r="200" spans="1:11" ht="33.75" customHeight="1">
      <c r="A200" s="149"/>
      <c r="B200" s="105"/>
      <c r="C200" s="61" t="s">
        <v>6</v>
      </c>
      <c r="D200" s="18">
        <v>2282.6</v>
      </c>
      <c r="E200" s="18">
        <v>2282.6</v>
      </c>
      <c r="F200" s="18">
        <v>2282.6</v>
      </c>
      <c r="G200" s="18">
        <v>1432.8</v>
      </c>
      <c r="H200" s="18">
        <v>2040.5</v>
      </c>
      <c r="I200" s="49">
        <f>G200/D200*100</f>
        <v>62.77052484009463</v>
      </c>
      <c r="J200" s="49">
        <f>G200/E200*100</f>
        <v>62.77052484009463</v>
      </c>
      <c r="K200" s="49">
        <f>G200/F200*100</f>
        <v>62.77052484009463</v>
      </c>
    </row>
    <row r="201" spans="1:11" ht="78" customHeight="1">
      <c r="A201" s="149"/>
      <c r="B201" s="105"/>
      <c r="C201" s="65" t="s">
        <v>189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</row>
    <row r="202" spans="1:11" ht="56.25">
      <c r="A202" s="149"/>
      <c r="B202" s="105"/>
      <c r="C202" s="61" t="s">
        <v>7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</row>
    <row r="203" spans="1:11" ht="99" customHeight="1">
      <c r="A203" s="149"/>
      <c r="B203" s="105"/>
      <c r="C203" s="65" t="s">
        <v>190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</row>
    <row r="204" spans="1:11" ht="45.75" customHeight="1">
      <c r="A204" s="149"/>
      <c r="B204" s="105"/>
      <c r="C204" s="61" t="s">
        <v>8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</row>
    <row r="205" spans="1:11" ht="62.25" customHeight="1">
      <c r="A205" s="150"/>
      <c r="B205" s="106"/>
      <c r="C205" s="61" t="s">
        <v>9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</row>
    <row r="206" spans="1:11" ht="18.75" customHeight="1">
      <c r="A206" s="148" t="s">
        <v>43</v>
      </c>
      <c r="B206" s="104" t="s">
        <v>11</v>
      </c>
      <c r="C206" s="64" t="s">
        <v>5</v>
      </c>
      <c r="D206" s="7">
        <f>D207+D209+D211+D212</f>
        <v>89</v>
      </c>
      <c r="E206" s="7">
        <f>E207+E209+E211+E212</f>
        <v>89</v>
      </c>
      <c r="F206" s="7">
        <f>F207+F209+F211+F212</f>
        <v>89</v>
      </c>
      <c r="G206" s="7">
        <f>G207+G209+G211+G212</f>
        <v>0</v>
      </c>
      <c r="H206" s="7">
        <f>H207+H209+H211+H212</f>
        <v>88.8</v>
      </c>
      <c r="I206" s="49">
        <f>G206/D206*100</f>
        <v>0</v>
      </c>
      <c r="J206" s="49">
        <f>G206/E206*100</f>
        <v>0</v>
      </c>
      <c r="K206" s="49">
        <f>G206/F206*100</f>
        <v>0</v>
      </c>
    </row>
    <row r="207" spans="1:11" ht="27.75" customHeight="1">
      <c r="A207" s="149"/>
      <c r="B207" s="105"/>
      <c r="C207" s="61" t="s">
        <v>6</v>
      </c>
      <c r="D207" s="18">
        <v>89</v>
      </c>
      <c r="E207" s="18">
        <v>89</v>
      </c>
      <c r="F207" s="18">
        <v>89</v>
      </c>
      <c r="G207" s="18">
        <v>0</v>
      </c>
      <c r="H207" s="18">
        <v>88.8</v>
      </c>
      <c r="I207" s="49">
        <f>G207/D207*100</f>
        <v>0</v>
      </c>
      <c r="J207" s="49">
        <f>G207/E207*100</f>
        <v>0</v>
      </c>
      <c r="K207" s="49">
        <f>G207/F207*100</f>
        <v>0</v>
      </c>
    </row>
    <row r="208" spans="1:11" ht="77.25" customHeight="1">
      <c r="A208" s="149"/>
      <c r="B208" s="105"/>
      <c r="C208" s="65" t="s">
        <v>189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</row>
    <row r="209" spans="1:11" ht="56.25">
      <c r="A209" s="149"/>
      <c r="B209" s="105"/>
      <c r="C209" s="61" t="s">
        <v>7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</row>
    <row r="210" spans="1:11" ht="93.75" customHeight="1">
      <c r="A210" s="149"/>
      <c r="B210" s="105"/>
      <c r="C210" s="65" t="s">
        <v>190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</row>
    <row r="211" spans="1:11" ht="45.75" customHeight="1">
      <c r="A211" s="149"/>
      <c r="B211" s="105"/>
      <c r="C211" s="61" t="s">
        <v>8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</row>
    <row r="212" spans="1:11" ht="56.25">
      <c r="A212" s="150"/>
      <c r="B212" s="106"/>
      <c r="C212" s="61" t="s">
        <v>9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</row>
    <row r="213" spans="1:11" ht="18.75" customHeight="1">
      <c r="A213" s="142" t="s">
        <v>45</v>
      </c>
      <c r="B213" s="104" t="s">
        <v>11</v>
      </c>
      <c r="C213" s="61" t="s">
        <v>5</v>
      </c>
      <c r="D213" s="7">
        <f>D214+D216+D218+D219</f>
        <v>730</v>
      </c>
      <c r="E213" s="7">
        <f>E214+E216+E218+E219</f>
        <v>730</v>
      </c>
      <c r="F213" s="7">
        <f>F214+F216+F218+F219</f>
        <v>730</v>
      </c>
      <c r="G213" s="7">
        <f>G214+G216+G218+G219</f>
        <v>578.6</v>
      </c>
      <c r="H213" s="7">
        <f>H214+H216+H218+H219</f>
        <v>651.5</v>
      </c>
      <c r="I213" s="49">
        <f>G213/D213*100</f>
        <v>79.26027397260275</v>
      </c>
      <c r="J213" s="49">
        <f>G213/E213*100</f>
        <v>79.26027397260275</v>
      </c>
      <c r="K213" s="49">
        <f>G213/F213*100</f>
        <v>79.26027397260275</v>
      </c>
    </row>
    <row r="214" spans="1:11" ht="24.75" customHeight="1">
      <c r="A214" s="143"/>
      <c r="B214" s="105"/>
      <c r="C214" s="61" t="s">
        <v>6</v>
      </c>
      <c r="D214" s="18">
        <v>730</v>
      </c>
      <c r="E214" s="18">
        <v>730</v>
      </c>
      <c r="F214" s="18">
        <v>730</v>
      </c>
      <c r="G214" s="18">
        <v>578.6</v>
      </c>
      <c r="H214" s="18">
        <f>506.4+145.1</f>
        <v>651.5</v>
      </c>
      <c r="I214" s="49">
        <f>G214/D214*100</f>
        <v>79.26027397260275</v>
      </c>
      <c r="J214" s="49">
        <f>G214/E214*100</f>
        <v>79.26027397260275</v>
      </c>
      <c r="K214" s="49">
        <f>G214/F214*100</f>
        <v>79.26027397260275</v>
      </c>
    </row>
    <row r="215" spans="1:11" ht="78.75" customHeight="1">
      <c r="A215" s="143"/>
      <c r="B215" s="105"/>
      <c r="C215" s="65" t="s">
        <v>189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</row>
    <row r="216" spans="1:11" ht="56.25">
      <c r="A216" s="143"/>
      <c r="B216" s="105"/>
      <c r="C216" s="61" t="s">
        <v>7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</row>
    <row r="217" spans="1:11" ht="98.25" customHeight="1">
      <c r="A217" s="143"/>
      <c r="B217" s="105"/>
      <c r="C217" s="65" t="s">
        <v>190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</row>
    <row r="218" spans="1:11" ht="45.75" customHeight="1">
      <c r="A218" s="143"/>
      <c r="B218" s="105"/>
      <c r="C218" s="61" t="s">
        <v>8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</row>
    <row r="219" spans="1:11" ht="63.75" customHeight="1">
      <c r="A219" s="144"/>
      <c r="B219" s="106"/>
      <c r="C219" s="61" t="s">
        <v>9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</row>
    <row r="220" spans="1:11" ht="18.75" customHeight="1">
      <c r="A220" s="142" t="s">
        <v>47</v>
      </c>
      <c r="B220" s="104" t="s">
        <v>11</v>
      </c>
      <c r="C220" s="64" t="s">
        <v>5</v>
      </c>
      <c r="D220" s="7">
        <f>D221+D223+D225+D226</f>
        <v>8119</v>
      </c>
      <c r="E220" s="7">
        <f>E221+E223+E225+E226</f>
        <v>8119</v>
      </c>
      <c r="F220" s="7">
        <f>F221+F223+F225+F226</f>
        <v>8119</v>
      </c>
      <c r="G220" s="7">
        <f>G221+G223+G225+G226</f>
        <v>7552.8</v>
      </c>
      <c r="H220" s="7">
        <f>H221+H223+H225+H226</f>
        <v>7916.2</v>
      </c>
      <c r="I220" s="49">
        <f>G220/D220*100</f>
        <v>93.02623475797512</v>
      </c>
      <c r="J220" s="49">
        <f>G220/E220*100</f>
        <v>93.02623475797512</v>
      </c>
      <c r="K220" s="49">
        <f>G220/F220*100</f>
        <v>93.02623475797512</v>
      </c>
    </row>
    <row r="221" spans="1:11" ht="27.75" customHeight="1">
      <c r="A221" s="143"/>
      <c r="B221" s="105"/>
      <c r="C221" s="61" t="s">
        <v>6</v>
      </c>
      <c r="D221" s="18">
        <v>8119</v>
      </c>
      <c r="E221" s="18">
        <v>8119</v>
      </c>
      <c r="F221" s="18">
        <v>8119</v>
      </c>
      <c r="G221" s="18">
        <v>7552.8</v>
      </c>
      <c r="H221" s="18">
        <f>7552.8+363.4</f>
        <v>7916.2</v>
      </c>
      <c r="I221" s="49">
        <f>G221/D221*100</f>
        <v>93.02623475797512</v>
      </c>
      <c r="J221" s="49">
        <f>G221/E221*100</f>
        <v>93.02623475797512</v>
      </c>
      <c r="K221" s="49">
        <f>G221/F221*100</f>
        <v>93.02623475797512</v>
      </c>
    </row>
    <row r="222" spans="1:11" ht="80.25" customHeight="1">
      <c r="A222" s="143"/>
      <c r="B222" s="105"/>
      <c r="C222" s="65" t="s">
        <v>189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</row>
    <row r="223" spans="1:11" ht="56.25">
      <c r="A223" s="143"/>
      <c r="B223" s="105"/>
      <c r="C223" s="61" t="s">
        <v>7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</row>
    <row r="224" spans="1:11" ht="96" customHeight="1">
      <c r="A224" s="143"/>
      <c r="B224" s="105"/>
      <c r="C224" s="65" t="s">
        <v>190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</row>
    <row r="225" spans="1:11" ht="41.25" customHeight="1">
      <c r="A225" s="143"/>
      <c r="B225" s="105"/>
      <c r="C225" s="61" t="s">
        <v>8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</row>
    <row r="226" spans="1:11" ht="56.25">
      <c r="A226" s="144"/>
      <c r="B226" s="106"/>
      <c r="C226" s="61" t="s">
        <v>9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</row>
    <row r="227" spans="1:11" ht="18.75" customHeight="1">
      <c r="A227" s="142" t="s">
        <v>49</v>
      </c>
      <c r="B227" s="104" t="s">
        <v>11</v>
      </c>
      <c r="C227" s="64" t="s">
        <v>5</v>
      </c>
      <c r="D227" s="7">
        <f>D228+D230+D232+D233</f>
        <v>2685.2</v>
      </c>
      <c r="E227" s="7">
        <f>E228+E230+E232+E233</f>
        <v>2685.2</v>
      </c>
      <c r="F227" s="7">
        <f>F228+F230+F232+F233</f>
        <v>2685.2</v>
      </c>
      <c r="G227" s="7">
        <f>G228+G230+G232+G233</f>
        <v>2685.2</v>
      </c>
      <c r="H227" s="7">
        <f>H228+H230+H232+H233</f>
        <v>2685.2</v>
      </c>
      <c r="I227" s="49">
        <f>G227/D227*100</f>
        <v>100</v>
      </c>
      <c r="J227" s="49">
        <f>G227/E227*100</f>
        <v>100</v>
      </c>
      <c r="K227" s="49">
        <f>G227/F227*100</f>
        <v>100</v>
      </c>
    </row>
    <row r="228" spans="1:11" ht="27.75" customHeight="1">
      <c r="A228" s="143"/>
      <c r="B228" s="105"/>
      <c r="C228" s="61" t="s">
        <v>6</v>
      </c>
      <c r="D228" s="18">
        <v>2685.2</v>
      </c>
      <c r="E228" s="18">
        <v>2685.2</v>
      </c>
      <c r="F228" s="18">
        <v>2685.2</v>
      </c>
      <c r="G228" s="18">
        <v>2685.2</v>
      </c>
      <c r="H228" s="18">
        <v>2685.2</v>
      </c>
      <c r="I228" s="49">
        <f>G228/D228*100</f>
        <v>100</v>
      </c>
      <c r="J228" s="49">
        <f>G228/E228*100</f>
        <v>100</v>
      </c>
      <c r="K228" s="49">
        <f>G228/F228*100</f>
        <v>100</v>
      </c>
    </row>
    <row r="229" spans="1:11" ht="80.25" customHeight="1">
      <c r="A229" s="143"/>
      <c r="B229" s="105"/>
      <c r="C229" s="65" t="s">
        <v>189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</row>
    <row r="230" spans="1:11" ht="56.25">
      <c r="A230" s="143"/>
      <c r="B230" s="105"/>
      <c r="C230" s="61" t="s">
        <v>7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</row>
    <row r="231" spans="1:11" ht="93" customHeight="1">
      <c r="A231" s="143"/>
      <c r="B231" s="105"/>
      <c r="C231" s="65" t="s">
        <v>190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</row>
    <row r="232" spans="1:11" ht="43.5" customHeight="1">
      <c r="A232" s="143"/>
      <c r="B232" s="105"/>
      <c r="C232" s="61" t="s">
        <v>8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</row>
    <row r="233" spans="1:11" ht="56.25">
      <c r="A233" s="144"/>
      <c r="B233" s="106"/>
      <c r="C233" s="61" t="s">
        <v>9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</row>
    <row r="234" spans="1:11" s="5" customFormat="1" ht="18.75" customHeight="1">
      <c r="A234" s="139" t="s">
        <v>51</v>
      </c>
      <c r="B234" s="104" t="s">
        <v>11</v>
      </c>
      <c r="C234" s="66" t="s">
        <v>5</v>
      </c>
      <c r="D234" s="7">
        <f>D235+D237+D239+D240</f>
        <v>11458.7</v>
      </c>
      <c r="E234" s="7">
        <f>E235+E237+E239+E240</f>
        <v>11458.7</v>
      </c>
      <c r="F234" s="7">
        <f>F235+F237+F239+F240</f>
        <v>11458.7</v>
      </c>
      <c r="G234" s="7">
        <f>G235+G237+G239+G240</f>
        <v>11458.7</v>
      </c>
      <c r="H234" s="7">
        <f>H235+H237+H239+H240</f>
        <v>11458.7</v>
      </c>
      <c r="I234" s="49">
        <f>G234/D234*100</f>
        <v>100</v>
      </c>
      <c r="J234" s="49">
        <f>G234/E234*100</f>
        <v>100</v>
      </c>
      <c r="K234" s="49">
        <f>G234/F234*100</f>
        <v>100</v>
      </c>
    </row>
    <row r="235" spans="1:11" ht="30" customHeight="1">
      <c r="A235" s="140"/>
      <c r="B235" s="105"/>
      <c r="C235" s="61" t="s">
        <v>6</v>
      </c>
      <c r="D235" s="18">
        <f aca="true" t="shared" si="14" ref="D235:H236">D249+D263+D277</f>
        <v>11458.7</v>
      </c>
      <c r="E235" s="18">
        <f t="shared" si="14"/>
        <v>11458.7</v>
      </c>
      <c r="F235" s="18">
        <f t="shared" si="14"/>
        <v>11458.7</v>
      </c>
      <c r="G235" s="18">
        <f t="shared" si="14"/>
        <v>11458.7</v>
      </c>
      <c r="H235" s="18">
        <f t="shared" si="14"/>
        <v>11458.7</v>
      </c>
      <c r="I235" s="49">
        <f>G235/D235*100</f>
        <v>100</v>
      </c>
      <c r="J235" s="49">
        <f>G235/E235*100</f>
        <v>100</v>
      </c>
      <c r="K235" s="49">
        <f>G235/F235*100</f>
        <v>100</v>
      </c>
    </row>
    <row r="236" spans="1:11" ht="74.25" customHeight="1">
      <c r="A236" s="140"/>
      <c r="B236" s="105"/>
      <c r="C236" s="65" t="s">
        <v>189</v>
      </c>
      <c r="D236" s="18">
        <f t="shared" si="14"/>
        <v>0</v>
      </c>
      <c r="E236" s="18">
        <f t="shared" si="14"/>
        <v>0</v>
      </c>
      <c r="F236" s="18">
        <f t="shared" si="14"/>
        <v>0</v>
      </c>
      <c r="G236" s="18">
        <f t="shared" si="14"/>
        <v>0</v>
      </c>
      <c r="H236" s="18">
        <f t="shared" si="14"/>
        <v>0</v>
      </c>
      <c r="I236" s="18">
        <v>0</v>
      </c>
      <c r="J236" s="18">
        <v>0</v>
      </c>
      <c r="K236" s="18">
        <v>0</v>
      </c>
    </row>
    <row r="237" spans="1:11" ht="56.25">
      <c r="A237" s="140"/>
      <c r="B237" s="105"/>
      <c r="C237" s="61" t="s">
        <v>7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</row>
    <row r="238" spans="1:11" ht="96" customHeight="1">
      <c r="A238" s="140"/>
      <c r="B238" s="105"/>
      <c r="C238" s="65" t="s">
        <v>190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</row>
    <row r="239" spans="1:11" ht="44.25" customHeight="1">
      <c r="A239" s="140"/>
      <c r="B239" s="105"/>
      <c r="C239" s="61" t="s">
        <v>8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</row>
    <row r="240" spans="1:11" ht="62.25" customHeight="1">
      <c r="A240" s="140"/>
      <c r="B240" s="106"/>
      <c r="C240" s="61" t="s">
        <v>9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</row>
    <row r="241" spans="1:11" ht="18.75" customHeight="1">
      <c r="A241" s="140"/>
      <c r="B241" s="104" t="s">
        <v>12</v>
      </c>
      <c r="C241" s="64" t="s">
        <v>5</v>
      </c>
      <c r="D241" s="7">
        <f>D242+D244+D246+D247</f>
        <v>4071.9</v>
      </c>
      <c r="E241" s="7">
        <f>E242+E244+E246+E247</f>
        <v>4071.9</v>
      </c>
      <c r="F241" s="7">
        <f>F242+F244+F246+F247</f>
        <v>4071.9</v>
      </c>
      <c r="G241" s="7">
        <f>G242+G244+G246+G247</f>
        <v>3503.7</v>
      </c>
      <c r="H241" s="7">
        <f>H242+H244+H246+H247</f>
        <v>3519.7</v>
      </c>
      <c r="I241" s="49">
        <f>G241/D241*100</f>
        <v>86.04582627274736</v>
      </c>
      <c r="J241" s="49">
        <f>G241/E241*100</f>
        <v>86.04582627274736</v>
      </c>
      <c r="K241" s="49">
        <f>G241/F241*100</f>
        <v>86.04582627274736</v>
      </c>
    </row>
    <row r="242" spans="1:11" ht="30.75" customHeight="1">
      <c r="A242" s="140"/>
      <c r="B242" s="105"/>
      <c r="C242" s="61" t="s">
        <v>6</v>
      </c>
      <c r="D242" s="18">
        <f aca="true" t="shared" si="15" ref="D242:H243">D256+D270</f>
        <v>4071.9</v>
      </c>
      <c r="E242" s="18">
        <f t="shared" si="15"/>
        <v>4071.9</v>
      </c>
      <c r="F242" s="18">
        <f t="shared" si="15"/>
        <v>4071.9</v>
      </c>
      <c r="G242" s="18">
        <f t="shared" si="15"/>
        <v>3503.7</v>
      </c>
      <c r="H242" s="18">
        <f t="shared" si="15"/>
        <v>3519.7</v>
      </c>
      <c r="I242" s="49">
        <f>G242/D242*100</f>
        <v>86.04582627274736</v>
      </c>
      <c r="J242" s="49">
        <f>G242/E242*100</f>
        <v>86.04582627274736</v>
      </c>
      <c r="K242" s="49">
        <f>G242/F242*100</f>
        <v>86.04582627274736</v>
      </c>
    </row>
    <row r="243" spans="1:11" ht="75.75" customHeight="1">
      <c r="A243" s="140"/>
      <c r="B243" s="105"/>
      <c r="C243" s="65" t="s">
        <v>189</v>
      </c>
      <c r="D243" s="18">
        <f t="shared" si="15"/>
        <v>0</v>
      </c>
      <c r="E243" s="18">
        <f t="shared" si="15"/>
        <v>0</v>
      </c>
      <c r="F243" s="18">
        <f t="shared" si="15"/>
        <v>0</v>
      </c>
      <c r="G243" s="18">
        <f t="shared" si="15"/>
        <v>0</v>
      </c>
      <c r="H243" s="18">
        <f t="shared" si="15"/>
        <v>0</v>
      </c>
      <c r="I243" s="18">
        <v>0</v>
      </c>
      <c r="J243" s="18">
        <v>0</v>
      </c>
      <c r="K243" s="18">
        <v>0</v>
      </c>
    </row>
    <row r="244" spans="1:11" ht="56.25">
      <c r="A244" s="140"/>
      <c r="B244" s="105"/>
      <c r="C244" s="61" t="s">
        <v>7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</row>
    <row r="245" spans="1:11" ht="95.25" customHeight="1">
      <c r="A245" s="140"/>
      <c r="B245" s="105"/>
      <c r="C245" s="65" t="s">
        <v>190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</row>
    <row r="246" spans="1:11" ht="42" customHeight="1">
      <c r="A246" s="140"/>
      <c r="B246" s="105"/>
      <c r="C246" s="61" t="s">
        <v>8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</row>
    <row r="247" spans="1:11" ht="56.25">
      <c r="A247" s="141"/>
      <c r="B247" s="106"/>
      <c r="C247" s="61" t="s">
        <v>9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</row>
    <row r="248" spans="1:11" ht="18.75" customHeight="1">
      <c r="A248" s="110" t="s">
        <v>173</v>
      </c>
      <c r="B248" s="104" t="s">
        <v>11</v>
      </c>
      <c r="C248" s="64" t="s">
        <v>5</v>
      </c>
      <c r="D248" s="7">
        <f aca="true" t="shared" si="16" ref="D248:K248">D249+D251+D253+D254</f>
        <v>0</v>
      </c>
      <c r="E248" s="7">
        <f t="shared" si="16"/>
        <v>0</v>
      </c>
      <c r="F248" s="7">
        <f t="shared" si="16"/>
        <v>0</v>
      </c>
      <c r="G248" s="7">
        <f t="shared" si="16"/>
        <v>0</v>
      </c>
      <c r="H248" s="7">
        <f t="shared" si="16"/>
        <v>0</v>
      </c>
      <c r="I248" s="7">
        <f t="shared" si="16"/>
        <v>0</v>
      </c>
      <c r="J248" s="7">
        <f t="shared" si="16"/>
        <v>0</v>
      </c>
      <c r="K248" s="7">
        <f t="shared" si="16"/>
        <v>0</v>
      </c>
    </row>
    <row r="249" spans="1:11" ht="27.75" customHeight="1">
      <c r="A249" s="111"/>
      <c r="B249" s="105"/>
      <c r="C249" s="61" t="s">
        <v>6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</row>
    <row r="250" spans="1:11" ht="79.5" customHeight="1">
      <c r="A250" s="111"/>
      <c r="B250" s="105"/>
      <c r="C250" s="65" t="s">
        <v>189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</row>
    <row r="251" spans="1:11" ht="56.25">
      <c r="A251" s="111"/>
      <c r="B251" s="105"/>
      <c r="C251" s="61" t="s">
        <v>7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</row>
    <row r="252" spans="1:11" ht="93.75" customHeight="1">
      <c r="A252" s="111"/>
      <c r="B252" s="105"/>
      <c r="C252" s="65" t="s">
        <v>190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</row>
    <row r="253" spans="1:11" ht="40.5" customHeight="1">
      <c r="A253" s="111"/>
      <c r="B253" s="105"/>
      <c r="C253" s="61" t="s">
        <v>8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</row>
    <row r="254" spans="1:11" ht="56.25">
      <c r="A254" s="111"/>
      <c r="B254" s="106"/>
      <c r="C254" s="61" t="s">
        <v>9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</row>
    <row r="255" spans="1:11" ht="22.5" customHeight="1">
      <c r="A255" s="111"/>
      <c r="B255" s="104" t="s">
        <v>12</v>
      </c>
      <c r="C255" s="64" t="s">
        <v>5</v>
      </c>
      <c r="D255" s="7">
        <f>D256+D258+D260+D261</f>
        <v>4071.9</v>
      </c>
      <c r="E255" s="7">
        <f>E256+E258+E260+E261</f>
        <v>4071.9</v>
      </c>
      <c r="F255" s="7">
        <f>F256+F258+F260+F261</f>
        <v>4071.9</v>
      </c>
      <c r="G255" s="7">
        <f>G256+G258+G260+G261</f>
        <v>3503.7</v>
      </c>
      <c r="H255" s="7">
        <f>H256+H258+H260+H261</f>
        <v>3519.7</v>
      </c>
      <c r="I255" s="49">
        <f>G255/D255*100</f>
        <v>86.04582627274736</v>
      </c>
      <c r="J255" s="49">
        <f>G255/E255*100</f>
        <v>86.04582627274736</v>
      </c>
      <c r="K255" s="49">
        <f>G255/F255*100</f>
        <v>86.04582627274736</v>
      </c>
    </row>
    <row r="256" spans="1:11" ht="24.75" customHeight="1">
      <c r="A256" s="111"/>
      <c r="B256" s="105"/>
      <c r="C256" s="61" t="s">
        <v>6</v>
      </c>
      <c r="D256" s="18">
        <v>4071.9</v>
      </c>
      <c r="E256" s="18">
        <v>4071.9</v>
      </c>
      <c r="F256" s="18">
        <v>4071.9</v>
      </c>
      <c r="G256" s="18">
        <v>3503.7</v>
      </c>
      <c r="H256" s="18">
        <v>3519.7</v>
      </c>
      <c r="I256" s="49">
        <f>G256/D256*100</f>
        <v>86.04582627274736</v>
      </c>
      <c r="J256" s="49">
        <f>G256/E256*100</f>
        <v>86.04582627274736</v>
      </c>
      <c r="K256" s="49">
        <f>G256/F256*100</f>
        <v>86.04582627274736</v>
      </c>
    </row>
    <row r="257" spans="1:11" ht="80.25" customHeight="1">
      <c r="A257" s="111"/>
      <c r="B257" s="105"/>
      <c r="C257" s="65" t="s">
        <v>189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</row>
    <row r="258" spans="1:11" ht="56.25">
      <c r="A258" s="111"/>
      <c r="B258" s="105"/>
      <c r="C258" s="61" t="s">
        <v>7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</row>
    <row r="259" spans="1:11" ht="99" customHeight="1">
      <c r="A259" s="111"/>
      <c r="B259" s="105"/>
      <c r="C259" s="65" t="s">
        <v>190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</row>
    <row r="260" spans="1:11" ht="46.5" customHeight="1">
      <c r="A260" s="111"/>
      <c r="B260" s="105"/>
      <c r="C260" s="61" t="s">
        <v>8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</row>
    <row r="261" spans="1:11" ht="56.25">
      <c r="A261" s="112"/>
      <c r="B261" s="106"/>
      <c r="C261" s="61" t="s">
        <v>9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8.75" customHeight="1">
      <c r="A262" s="110" t="s">
        <v>174</v>
      </c>
      <c r="B262" s="104" t="s">
        <v>11</v>
      </c>
      <c r="C262" s="61" t="s">
        <v>5</v>
      </c>
      <c r="D262" s="18">
        <f aca="true" t="shared" si="17" ref="D262:K262">D263+D265+D267+D268</f>
        <v>0</v>
      </c>
      <c r="E262" s="18">
        <f t="shared" si="17"/>
        <v>0</v>
      </c>
      <c r="F262" s="18">
        <f t="shared" si="17"/>
        <v>0</v>
      </c>
      <c r="G262" s="18">
        <f t="shared" si="17"/>
        <v>0</v>
      </c>
      <c r="H262" s="18">
        <f t="shared" si="17"/>
        <v>0</v>
      </c>
      <c r="I262" s="18">
        <f t="shared" si="17"/>
        <v>0</v>
      </c>
      <c r="J262" s="18">
        <f t="shared" si="17"/>
        <v>0</v>
      </c>
      <c r="K262" s="18">
        <f t="shared" si="17"/>
        <v>0</v>
      </c>
    </row>
    <row r="263" spans="1:11" ht="30.75" customHeight="1">
      <c r="A263" s="111"/>
      <c r="B263" s="105"/>
      <c r="C263" s="61" t="s">
        <v>6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</row>
    <row r="264" spans="1:11" ht="78" customHeight="1">
      <c r="A264" s="111"/>
      <c r="B264" s="105"/>
      <c r="C264" s="65" t="s">
        <v>189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</row>
    <row r="265" spans="1:11" ht="56.25">
      <c r="A265" s="111"/>
      <c r="B265" s="105"/>
      <c r="C265" s="61" t="s">
        <v>7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</row>
    <row r="266" spans="1:11" ht="95.25" customHeight="1">
      <c r="A266" s="111"/>
      <c r="B266" s="105"/>
      <c r="C266" s="65" t="s">
        <v>190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</row>
    <row r="267" spans="1:11" ht="44.25" customHeight="1">
      <c r="A267" s="111"/>
      <c r="B267" s="105"/>
      <c r="C267" s="61" t="s">
        <v>8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</row>
    <row r="268" spans="1:11" ht="56.25">
      <c r="A268" s="111"/>
      <c r="B268" s="106"/>
      <c r="C268" s="61" t="s">
        <v>9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</row>
    <row r="269" spans="1:11" ht="18.75" customHeight="1">
      <c r="A269" s="111"/>
      <c r="B269" s="104" t="s">
        <v>12</v>
      </c>
      <c r="C269" s="61" t="s">
        <v>5</v>
      </c>
      <c r="D269" s="18">
        <f aca="true" t="shared" si="18" ref="D269:K269">D270+D272+D274+D275</f>
        <v>0</v>
      </c>
      <c r="E269" s="18">
        <f t="shared" si="18"/>
        <v>0</v>
      </c>
      <c r="F269" s="18">
        <f t="shared" si="18"/>
        <v>0</v>
      </c>
      <c r="G269" s="18">
        <f t="shared" si="18"/>
        <v>0</v>
      </c>
      <c r="H269" s="18">
        <f t="shared" si="18"/>
        <v>0</v>
      </c>
      <c r="I269" s="18">
        <f t="shared" si="18"/>
        <v>0</v>
      </c>
      <c r="J269" s="18">
        <f t="shared" si="18"/>
        <v>0</v>
      </c>
      <c r="K269" s="18">
        <f t="shared" si="18"/>
        <v>0</v>
      </c>
    </row>
    <row r="270" spans="1:11" ht="30.75" customHeight="1">
      <c r="A270" s="111"/>
      <c r="B270" s="105"/>
      <c r="C270" s="61" t="s">
        <v>6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</row>
    <row r="271" spans="1:11" ht="75" customHeight="1">
      <c r="A271" s="111"/>
      <c r="B271" s="105"/>
      <c r="C271" s="65" t="s">
        <v>189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</row>
    <row r="272" spans="1:11" ht="56.25">
      <c r="A272" s="111"/>
      <c r="B272" s="105"/>
      <c r="C272" s="61" t="s">
        <v>7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</row>
    <row r="273" spans="1:11" ht="99.75" customHeight="1">
      <c r="A273" s="111"/>
      <c r="B273" s="105"/>
      <c r="C273" s="65" t="s">
        <v>190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</row>
    <row r="274" spans="1:11" ht="44.25" customHeight="1">
      <c r="A274" s="111"/>
      <c r="B274" s="105"/>
      <c r="C274" s="61" t="s">
        <v>8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</row>
    <row r="275" spans="1:11" ht="56.25">
      <c r="A275" s="112"/>
      <c r="B275" s="106"/>
      <c r="C275" s="61" t="s">
        <v>9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</row>
    <row r="276" spans="1:11" ht="18.75" customHeight="1">
      <c r="A276" s="145" t="s">
        <v>172</v>
      </c>
      <c r="B276" s="104" t="s">
        <v>11</v>
      </c>
      <c r="C276" s="64" t="s">
        <v>5</v>
      </c>
      <c r="D276" s="7">
        <f>D277+D279+D281+D282</f>
        <v>11458.7</v>
      </c>
      <c r="E276" s="7">
        <f>E277+E279+E281+E282</f>
        <v>11458.7</v>
      </c>
      <c r="F276" s="7">
        <f>F277+F279+F281+F282</f>
        <v>11458.7</v>
      </c>
      <c r="G276" s="7">
        <f>G277+G279+G281+G282</f>
        <v>11458.7</v>
      </c>
      <c r="H276" s="7">
        <f>H277+H279+H281+H282</f>
        <v>11458.7</v>
      </c>
      <c r="I276" s="49">
        <f>G276/D276*100</f>
        <v>100</v>
      </c>
      <c r="J276" s="49">
        <f>G276/E276*100</f>
        <v>100</v>
      </c>
      <c r="K276" s="49">
        <f>G276/F276*100</f>
        <v>100</v>
      </c>
    </row>
    <row r="277" spans="1:11" ht="27.75" customHeight="1">
      <c r="A277" s="146"/>
      <c r="B277" s="105"/>
      <c r="C277" s="61" t="s">
        <v>6</v>
      </c>
      <c r="D277" s="18">
        <v>11458.7</v>
      </c>
      <c r="E277" s="18">
        <v>11458.7</v>
      </c>
      <c r="F277" s="18">
        <v>11458.7</v>
      </c>
      <c r="G277" s="18">
        <v>11458.7</v>
      </c>
      <c r="H277" s="18">
        <v>11458.7</v>
      </c>
      <c r="I277" s="49">
        <f>G277/D277*100</f>
        <v>100</v>
      </c>
      <c r="J277" s="49">
        <f>G277/E277*100</f>
        <v>100</v>
      </c>
      <c r="K277" s="49">
        <f>G277/F277*100</f>
        <v>100</v>
      </c>
    </row>
    <row r="278" spans="1:11" ht="78" customHeight="1">
      <c r="A278" s="146"/>
      <c r="B278" s="105"/>
      <c r="C278" s="65" t="s">
        <v>189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</row>
    <row r="279" spans="1:11" ht="56.25">
      <c r="A279" s="146"/>
      <c r="B279" s="105"/>
      <c r="C279" s="61" t="s">
        <v>7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</row>
    <row r="280" spans="1:11" ht="96.75" customHeight="1">
      <c r="A280" s="146"/>
      <c r="B280" s="105"/>
      <c r="C280" s="65" t="s">
        <v>190</v>
      </c>
      <c r="D280" s="18">
        <v>0</v>
      </c>
      <c r="E280" s="18">
        <v>0</v>
      </c>
      <c r="F280" s="18">
        <v>0</v>
      </c>
      <c r="G280" s="18"/>
      <c r="H280" s="18">
        <v>0</v>
      </c>
      <c r="I280" s="18">
        <v>0</v>
      </c>
      <c r="J280" s="18">
        <v>0</v>
      </c>
      <c r="K280" s="18">
        <v>0</v>
      </c>
    </row>
    <row r="281" spans="1:11" ht="37.5">
      <c r="A281" s="146"/>
      <c r="B281" s="105"/>
      <c r="C281" s="61" t="s">
        <v>8</v>
      </c>
      <c r="D281" s="18">
        <v>0</v>
      </c>
      <c r="E281" s="18">
        <v>0</v>
      </c>
      <c r="F281" s="18">
        <v>0</v>
      </c>
      <c r="G281" s="18"/>
      <c r="H281" s="18">
        <v>0</v>
      </c>
      <c r="I281" s="18">
        <v>0</v>
      </c>
      <c r="J281" s="18">
        <v>0</v>
      </c>
      <c r="K281" s="18">
        <v>0</v>
      </c>
    </row>
    <row r="282" spans="1:11" ht="56.25">
      <c r="A282" s="146"/>
      <c r="B282" s="106"/>
      <c r="C282" s="61" t="s">
        <v>9</v>
      </c>
      <c r="D282" s="18">
        <v>0</v>
      </c>
      <c r="E282" s="18">
        <v>0</v>
      </c>
      <c r="F282" s="18">
        <v>0</v>
      </c>
      <c r="G282" s="18"/>
      <c r="H282" s="18">
        <v>0</v>
      </c>
      <c r="I282" s="18">
        <v>0</v>
      </c>
      <c r="J282" s="18">
        <v>0</v>
      </c>
      <c r="K282" s="18">
        <v>0</v>
      </c>
    </row>
    <row r="283" spans="1:11" ht="18.75" customHeight="1">
      <c r="A283" s="146"/>
      <c r="B283" s="104" t="s">
        <v>12</v>
      </c>
      <c r="C283" s="61" t="s">
        <v>5</v>
      </c>
      <c r="D283" s="18">
        <f aca="true" t="shared" si="19" ref="D283:K283">D284+D286+D288+D289</f>
        <v>0</v>
      </c>
      <c r="E283" s="18">
        <f t="shared" si="19"/>
        <v>0</v>
      </c>
      <c r="F283" s="18">
        <f t="shared" si="19"/>
        <v>0</v>
      </c>
      <c r="G283" s="18">
        <f t="shared" si="19"/>
        <v>0</v>
      </c>
      <c r="H283" s="18">
        <f t="shared" si="19"/>
        <v>0</v>
      </c>
      <c r="I283" s="18">
        <f t="shared" si="19"/>
        <v>0</v>
      </c>
      <c r="J283" s="18">
        <f t="shared" si="19"/>
        <v>0</v>
      </c>
      <c r="K283" s="18">
        <f t="shared" si="19"/>
        <v>0</v>
      </c>
    </row>
    <row r="284" spans="1:11" ht="23.25" customHeight="1">
      <c r="A284" s="146"/>
      <c r="B284" s="105"/>
      <c r="C284" s="61" t="s">
        <v>6</v>
      </c>
      <c r="D284" s="18">
        <v>0</v>
      </c>
      <c r="E284" s="18">
        <v>0</v>
      </c>
      <c r="F284" s="18">
        <v>0</v>
      </c>
      <c r="G284" s="18"/>
      <c r="H284" s="18">
        <v>0</v>
      </c>
      <c r="I284" s="18">
        <v>0</v>
      </c>
      <c r="J284" s="18">
        <v>0</v>
      </c>
      <c r="K284" s="18">
        <v>0</v>
      </c>
    </row>
    <row r="285" spans="1:11" ht="81.75" customHeight="1">
      <c r="A285" s="146"/>
      <c r="B285" s="105"/>
      <c r="C285" s="65" t="s">
        <v>189</v>
      </c>
      <c r="D285" s="18">
        <v>0</v>
      </c>
      <c r="E285" s="18">
        <v>0</v>
      </c>
      <c r="F285" s="18">
        <v>0</v>
      </c>
      <c r="G285" s="18"/>
      <c r="H285" s="18">
        <v>0</v>
      </c>
      <c r="I285" s="18">
        <v>0</v>
      </c>
      <c r="J285" s="18">
        <v>0</v>
      </c>
      <c r="K285" s="18">
        <v>0</v>
      </c>
    </row>
    <row r="286" spans="1:11" ht="56.25">
      <c r="A286" s="146"/>
      <c r="B286" s="105"/>
      <c r="C286" s="61" t="s">
        <v>7</v>
      </c>
      <c r="D286" s="18">
        <v>0</v>
      </c>
      <c r="E286" s="18">
        <v>0</v>
      </c>
      <c r="F286" s="18">
        <v>0</v>
      </c>
      <c r="G286" s="18"/>
      <c r="H286" s="18">
        <v>0</v>
      </c>
      <c r="I286" s="18">
        <v>0</v>
      </c>
      <c r="J286" s="18">
        <v>0</v>
      </c>
      <c r="K286" s="18">
        <v>0</v>
      </c>
    </row>
    <row r="287" spans="1:11" ht="100.5" customHeight="1">
      <c r="A287" s="146"/>
      <c r="B287" s="105"/>
      <c r="C287" s="65" t="s">
        <v>190</v>
      </c>
      <c r="D287" s="18">
        <v>0</v>
      </c>
      <c r="E287" s="18">
        <v>0</v>
      </c>
      <c r="F287" s="18">
        <v>0</v>
      </c>
      <c r="G287" s="18"/>
      <c r="H287" s="18">
        <v>0</v>
      </c>
      <c r="I287" s="18">
        <v>0</v>
      </c>
      <c r="J287" s="18">
        <v>0</v>
      </c>
      <c r="K287" s="18">
        <v>0</v>
      </c>
    </row>
    <row r="288" spans="1:11" ht="42" customHeight="1">
      <c r="A288" s="146"/>
      <c r="B288" s="105"/>
      <c r="C288" s="61" t="s">
        <v>8</v>
      </c>
      <c r="D288" s="18">
        <v>0</v>
      </c>
      <c r="E288" s="18">
        <v>0</v>
      </c>
      <c r="F288" s="18">
        <v>0</v>
      </c>
      <c r="G288" s="18"/>
      <c r="H288" s="18">
        <v>0</v>
      </c>
      <c r="I288" s="18">
        <v>0</v>
      </c>
      <c r="J288" s="18">
        <v>0</v>
      </c>
      <c r="K288" s="18">
        <v>0</v>
      </c>
    </row>
    <row r="289" spans="1:11" ht="56.25">
      <c r="A289" s="147"/>
      <c r="B289" s="106"/>
      <c r="C289" s="61" t="s">
        <v>9</v>
      </c>
      <c r="D289" s="18">
        <v>0</v>
      </c>
      <c r="E289" s="18">
        <v>0</v>
      </c>
      <c r="F289" s="18">
        <v>0</v>
      </c>
      <c r="G289" s="18"/>
      <c r="H289" s="18">
        <v>0</v>
      </c>
      <c r="I289" s="18">
        <v>0</v>
      </c>
      <c r="J289" s="18">
        <v>0</v>
      </c>
      <c r="K289" s="18">
        <v>0</v>
      </c>
    </row>
    <row r="290" spans="1:11" ht="18.75" customHeight="1">
      <c r="A290" s="139" t="s">
        <v>53</v>
      </c>
      <c r="B290" s="104" t="s">
        <v>11</v>
      </c>
      <c r="C290" s="64" t="s">
        <v>5</v>
      </c>
      <c r="D290" s="7">
        <f>D291+D293+D295+D296</f>
        <v>391.5</v>
      </c>
      <c r="E290" s="7">
        <f>E291+E293+E295+E296</f>
        <v>391.5</v>
      </c>
      <c r="F290" s="7">
        <f>F291+F293+F295+F296</f>
        <v>391.5</v>
      </c>
      <c r="G290" s="7">
        <f>G291+G293+G295+G296</f>
        <v>300</v>
      </c>
      <c r="H290" s="7">
        <f>H291+H293+H295+H296</f>
        <v>391.5</v>
      </c>
      <c r="I290" s="49">
        <f>G290/D290*100</f>
        <v>76.62835249042146</v>
      </c>
      <c r="J290" s="49">
        <f>G290/E290*100</f>
        <v>76.62835249042146</v>
      </c>
      <c r="K290" s="49">
        <f>G290/F290*100</f>
        <v>76.62835249042146</v>
      </c>
    </row>
    <row r="291" spans="1:11" ht="25.5" customHeight="1">
      <c r="A291" s="140"/>
      <c r="B291" s="105"/>
      <c r="C291" s="61" t="s">
        <v>6</v>
      </c>
      <c r="D291" s="18">
        <f aca="true" t="shared" si="20" ref="D291:K293">D305+D312</f>
        <v>391.5</v>
      </c>
      <c r="E291" s="18">
        <f t="shared" si="20"/>
        <v>391.5</v>
      </c>
      <c r="F291" s="18">
        <f t="shared" si="20"/>
        <v>391.5</v>
      </c>
      <c r="G291" s="18">
        <f t="shared" si="20"/>
        <v>300</v>
      </c>
      <c r="H291" s="18">
        <f t="shared" si="20"/>
        <v>391.5</v>
      </c>
      <c r="I291" s="49">
        <f>G291/D291*100</f>
        <v>76.62835249042146</v>
      </c>
      <c r="J291" s="49">
        <f>G291/E291*100</f>
        <v>76.62835249042146</v>
      </c>
      <c r="K291" s="49">
        <f>G291/F291*100</f>
        <v>76.62835249042146</v>
      </c>
    </row>
    <row r="292" spans="1:11" ht="77.25" customHeight="1">
      <c r="A292" s="140"/>
      <c r="B292" s="105"/>
      <c r="C292" s="65" t="s">
        <v>189</v>
      </c>
      <c r="D292" s="18">
        <f t="shared" si="20"/>
        <v>0</v>
      </c>
      <c r="E292" s="18">
        <f t="shared" si="20"/>
        <v>0</v>
      </c>
      <c r="F292" s="18">
        <f t="shared" si="20"/>
        <v>0</v>
      </c>
      <c r="G292" s="18">
        <v>0</v>
      </c>
      <c r="H292" s="18">
        <f t="shared" si="20"/>
        <v>0</v>
      </c>
      <c r="I292" s="18">
        <f t="shared" si="20"/>
        <v>0</v>
      </c>
      <c r="J292" s="18">
        <f t="shared" si="20"/>
        <v>0</v>
      </c>
      <c r="K292" s="18">
        <f t="shared" si="20"/>
        <v>0</v>
      </c>
    </row>
    <row r="293" spans="1:11" ht="56.25">
      <c r="A293" s="140"/>
      <c r="B293" s="105"/>
      <c r="C293" s="61" t="s">
        <v>7</v>
      </c>
      <c r="D293" s="18">
        <f t="shared" si="20"/>
        <v>0</v>
      </c>
      <c r="E293" s="18">
        <f t="shared" si="20"/>
        <v>0</v>
      </c>
      <c r="F293" s="18">
        <f t="shared" si="20"/>
        <v>0</v>
      </c>
      <c r="G293" s="18">
        <v>0</v>
      </c>
      <c r="H293" s="18">
        <f t="shared" si="20"/>
        <v>0</v>
      </c>
      <c r="I293" s="18">
        <f t="shared" si="20"/>
        <v>0</v>
      </c>
      <c r="J293" s="18">
        <f t="shared" si="20"/>
        <v>0</v>
      </c>
      <c r="K293" s="18">
        <f t="shared" si="20"/>
        <v>0</v>
      </c>
    </row>
    <row r="294" spans="1:11" ht="96" customHeight="1">
      <c r="A294" s="140"/>
      <c r="B294" s="105"/>
      <c r="C294" s="65" t="s">
        <v>190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</row>
    <row r="295" spans="1:11" ht="39.75" customHeight="1">
      <c r="A295" s="140"/>
      <c r="B295" s="105"/>
      <c r="C295" s="61" t="s">
        <v>8</v>
      </c>
      <c r="D295" s="18">
        <f aca="true" t="shared" si="21" ref="D295:K296">D309+D316</f>
        <v>0</v>
      </c>
      <c r="E295" s="18">
        <f t="shared" si="21"/>
        <v>0</v>
      </c>
      <c r="F295" s="18">
        <f t="shared" si="21"/>
        <v>0</v>
      </c>
      <c r="G295" s="18">
        <v>0</v>
      </c>
      <c r="H295" s="18">
        <f t="shared" si="21"/>
        <v>0</v>
      </c>
      <c r="I295" s="18">
        <f t="shared" si="21"/>
        <v>0</v>
      </c>
      <c r="J295" s="18">
        <f t="shared" si="21"/>
        <v>0</v>
      </c>
      <c r="K295" s="18">
        <f t="shared" si="21"/>
        <v>0</v>
      </c>
    </row>
    <row r="296" spans="1:11" ht="56.25">
      <c r="A296" s="140"/>
      <c r="B296" s="106"/>
      <c r="C296" s="61" t="s">
        <v>9</v>
      </c>
      <c r="D296" s="18">
        <f t="shared" si="21"/>
        <v>0</v>
      </c>
      <c r="E296" s="18">
        <f t="shared" si="21"/>
        <v>0</v>
      </c>
      <c r="F296" s="18">
        <f t="shared" si="21"/>
        <v>0</v>
      </c>
      <c r="G296" s="18">
        <v>0</v>
      </c>
      <c r="H296" s="18">
        <f t="shared" si="21"/>
        <v>0</v>
      </c>
      <c r="I296" s="18">
        <f t="shared" si="21"/>
        <v>0</v>
      </c>
      <c r="J296" s="18">
        <f t="shared" si="21"/>
        <v>0</v>
      </c>
      <c r="K296" s="18">
        <f t="shared" si="21"/>
        <v>0</v>
      </c>
    </row>
    <row r="297" spans="1:11" ht="18.75" customHeight="1">
      <c r="A297" s="140"/>
      <c r="B297" s="104" t="s">
        <v>12</v>
      </c>
      <c r="C297" s="61" t="s">
        <v>5</v>
      </c>
      <c r="D297" s="18">
        <f aca="true" t="shared" si="22" ref="D297:K297">D298+D300+D302+D303</f>
        <v>0</v>
      </c>
      <c r="E297" s="18">
        <f t="shared" si="22"/>
        <v>0</v>
      </c>
      <c r="F297" s="18">
        <f t="shared" si="22"/>
        <v>0</v>
      </c>
      <c r="G297" s="18">
        <f t="shared" si="22"/>
        <v>0</v>
      </c>
      <c r="H297" s="18">
        <f t="shared" si="22"/>
        <v>0</v>
      </c>
      <c r="I297" s="18">
        <f t="shared" si="22"/>
        <v>0</v>
      </c>
      <c r="J297" s="18">
        <f t="shared" si="22"/>
        <v>0</v>
      </c>
      <c r="K297" s="18">
        <f t="shared" si="22"/>
        <v>0</v>
      </c>
    </row>
    <row r="298" spans="1:11" ht="30" customHeight="1">
      <c r="A298" s="140"/>
      <c r="B298" s="105"/>
      <c r="C298" s="61" t="s">
        <v>6</v>
      </c>
      <c r="D298" s="18">
        <f aca="true" t="shared" si="23" ref="D298:K299">D319</f>
        <v>0</v>
      </c>
      <c r="E298" s="18">
        <f t="shared" si="23"/>
        <v>0</v>
      </c>
      <c r="F298" s="18">
        <f t="shared" si="23"/>
        <v>0</v>
      </c>
      <c r="G298" s="18"/>
      <c r="H298" s="18">
        <f t="shared" si="23"/>
        <v>0</v>
      </c>
      <c r="I298" s="18">
        <f t="shared" si="23"/>
        <v>0</v>
      </c>
      <c r="J298" s="18">
        <f t="shared" si="23"/>
        <v>0</v>
      </c>
      <c r="K298" s="18">
        <f t="shared" si="23"/>
        <v>0</v>
      </c>
    </row>
    <row r="299" spans="1:11" ht="78" customHeight="1">
      <c r="A299" s="140"/>
      <c r="B299" s="105"/>
      <c r="C299" s="65" t="s">
        <v>189</v>
      </c>
      <c r="D299" s="18">
        <f t="shared" si="23"/>
        <v>0</v>
      </c>
      <c r="E299" s="18">
        <f t="shared" si="23"/>
        <v>0</v>
      </c>
      <c r="F299" s="18">
        <f t="shared" si="23"/>
        <v>0</v>
      </c>
      <c r="G299" s="18">
        <v>0</v>
      </c>
      <c r="H299" s="18">
        <f t="shared" si="23"/>
        <v>0</v>
      </c>
      <c r="I299" s="18">
        <f t="shared" si="23"/>
        <v>0</v>
      </c>
      <c r="J299" s="18">
        <f t="shared" si="23"/>
        <v>0</v>
      </c>
      <c r="K299" s="18">
        <f t="shared" si="23"/>
        <v>0</v>
      </c>
    </row>
    <row r="300" spans="1:11" ht="56.25">
      <c r="A300" s="140"/>
      <c r="B300" s="105"/>
      <c r="C300" s="61" t="s">
        <v>7</v>
      </c>
      <c r="D300" s="18">
        <f>D314+D321</f>
        <v>0</v>
      </c>
      <c r="E300" s="18">
        <f>E314+E321</f>
        <v>0</v>
      </c>
      <c r="F300" s="18">
        <f>F314+F321</f>
        <v>0</v>
      </c>
      <c r="G300" s="18">
        <v>0</v>
      </c>
      <c r="H300" s="18">
        <f>H314+H321</f>
        <v>0</v>
      </c>
      <c r="I300" s="18">
        <f>I314+I321</f>
        <v>0</v>
      </c>
      <c r="J300" s="18">
        <f>J314+J321</f>
        <v>0</v>
      </c>
      <c r="K300" s="18">
        <f>K314+K321</f>
        <v>0</v>
      </c>
    </row>
    <row r="301" spans="1:11" ht="96.75" customHeight="1">
      <c r="A301" s="140"/>
      <c r="B301" s="105"/>
      <c r="C301" s="65" t="s">
        <v>190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</row>
    <row r="302" spans="1:11" ht="45.75" customHeight="1">
      <c r="A302" s="140"/>
      <c r="B302" s="105"/>
      <c r="C302" s="61" t="s">
        <v>8</v>
      </c>
      <c r="D302" s="18">
        <f aca="true" t="shared" si="24" ref="D302:K303">D316+D323</f>
        <v>0</v>
      </c>
      <c r="E302" s="18">
        <f t="shared" si="24"/>
        <v>0</v>
      </c>
      <c r="F302" s="18">
        <f t="shared" si="24"/>
        <v>0</v>
      </c>
      <c r="G302" s="18">
        <v>0</v>
      </c>
      <c r="H302" s="18">
        <f t="shared" si="24"/>
        <v>0</v>
      </c>
      <c r="I302" s="18">
        <f t="shared" si="24"/>
        <v>0</v>
      </c>
      <c r="J302" s="18">
        <f t="shared" si="24"/>
        <v>0</v>
      </c>
      <c r="K302" s="18">
        <f t="shared" si="24"/>
        <v>0</v>
      </c>
    </row>
    <row r="303" spans="1:11" ht="56.25">
      <c r="A303" s="141"/>
      <c r="B303" s="106"/>
      <c r="C303" s="61" t="s">
        <v>9</v>
      </c>
      <c r="D303" s="18">
        <f t="shared" si="24"/>
        <v>0</v>
      </c>
      <c r="E303" s="18">
        <f t="shared" si="24"/>
        <v>0</v>
      </c>
      <c r="F303" s="18">
        <f t="shared" si="24"/>
        <v>0</v>
      </c>
      <c r="G303" s="18">
        <v>0</v>
      </c>
      <c r="H303" s="18">
        <f t="shared" si="24"/>
        <v>0</v>
      </c>
      <c r="I303" s="18">
        <f t="shared" si="24"/>
        <v>0</v>
      </c>
      <c r="J303" s="18">
        <f t="shared" si="24"/>
        <v>0</v>
      </c>
      <c r="K303" s="18">
        <f t="shared" si="24"/>
        <v>0</v>
      </c>
    </row>
    <row r="304" spans="1:11" ht="18.75" customHeight="1">
      <c r="A304" s="107" t="s">
        <v>237</v>
      </c>
      <c r="B304" s="104" t="s">
        <v>11</v>
      </c>
      <c r="C304" s="61" t="s">
        <v>5</v>
      </c>
      <c r="D304" s="18">
        <f aca="true" t="shared" si="25" ref="D304:K304">D305+D307+D309+D310</f>
        <v>0</v>
      </c>
      <c r="E304" s="18">
        <f t="shared" si="25"/>
        <v>0</v>
      </c>
      <c r="F304" s="18">
        <f t="shared" si="25"/>
        <v>0</v>
      </c>
      <c r="G304" s="18">
        <f t="shared" si="25"/>
        <v>0</v>
      </c>
      <c r="H304" s="18">
        <f t="shared" si="25"/>
        <v>0</v>
      </c>
      <c r="I304" s="18">
        <f t="shared" si="25"/>
        <v>0</v>
      </c>
      <c r="J304" s="18">
        <f t="shared" si="25"/>
        <v>0</v>
      </c>
      <c r="K304" s="18">
        <f t="shared" si="25"/>
        <v>0</v>
      </c>
    </row>
    <row r="305" spans="1:11" ht="23.25" customHeight="1">
      <c r="A305" s="108"/>
      <c r="B305" s="105"/>
      <c r="C305" s="61" t="s">
        <v>6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</row>
    <row r="306" spans="1:11" ht="75" customHeight="1">
      <c r="A306" s="108"/>
      <c r="B306" s="105"/>
      <c r="C306" s="65" t="s">
        <v>189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56.25">
      <c r="A307" s="108"/>
      <c r="B307" s="105"/>
      <c r="C307" s="61" t="s">
        <v>7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</row>
    <row r="308" spans="1:11" ht="99" customHeight="1">
      <c r="A308" s="108"/>
      <c r="B308" s="105"/>
      <c r="C308" s="65" t="s">
        <v>190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</row>
    <row r="309" spans="1:11" ht="46.5" customHeight="1">
      <c r="A309" s="108"/>
      <c r="B309" s="105"/>
      <c r="C309" s="61" t="s">
        <v>8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ht="56.25">
      <c r="A310" s="109"/>
      <c r="B310" s="106"/>
      <c r="C310" s="61" t="s">
        <v>9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</row>
    <row r="311" spans="1:11" ht="18.75" customHeight="1">
      <c r="A311" s="133" t="s">
        <v>57</v>
      </c>
      <c r="B311" s="104" t="s">
        <v>11</v>
      </c>
      <c r="C311" s="64" t="s">
        <v>5</v>
      </c>
      <c r="D311" s="7">
        <f>D312+D314+D316+D317</f>
        <v>391.5</v>
      </c>
      <c r="E311" s="7">
        <f>E312+E314+E316+E317</f>
        <v>391.5</v>
      </c>
      <c r="F311" s="7">
        <f>F312+F314+F316+F317</f>
        <v>391.5</v>
      </c>
      <c r="G311" s="7">
        <f>G312+G314+G316+G317</f>
        <v>300</v>
      </c>
      <c r="H311" s="7">
        <f>H312+H314+H316+H317</f>
        <v>391.5</v>
      </c>
      <c r="I311" s="49">
        <f>G311/D311*100</f>
        <v>76.62835249042146</v>
      </c>
      <c r="J311" s="49">
        <f>G311/E311*100</f>
        <v>76.62835249042146</v>
      </c>
      <c r="K311" s="49">
        <f>G311/F311*100</f>
        <v>76.62835249042146</v>
      </c>
    </row>
    <row r="312" spans="1:11" ht="24.75" customHeight="1">
      <c r="A312" s="134"/>
      <c r="B312" s="105"/>
      <c r="C312" s="61" t="s">
        <v>6</v>
      </c>
      <c r="D312" s="18">
        <v>391.5</v>
      </c>
      <c r="E312" s="18">
        <v>391.5</v>
      </c>
      <c r="F312" s="18">
        <v>391.5</v>
      </c>
      <c r="G312" s="18">
        <v>300</v>
      </c>
      <c r="H312" s="18">
        <f>300+91.5</f>
        <v>391.5</v>
      </c>
      <c r="I312" s="49">
        <f>G312/D312*100</f>
        <v>76.62835249042146</v>
      </c>
      <c r="J312" s="49">
        <f>G312/E312*100</f>
        <v>76.62835249042146</v>
      </c>
      <c r="K312" s="49">
        <f>G312/F312*100</f>
        <v>76.62835249042146</v>
      </c>
    </row>
    <row r="313" spans="1:11" ht="76.5" customHeight="1">
      <c r="A313" s="134"/>
      <c r="B313" s="105"/>
      <c r="C313" s="65" t="s">
        <v>189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</row>
    <row r="314" spans="1:11" ht="56.25">
      <c r="A314" s="134"/>
      <c r="B314" s="105"/>
      <c r="C314" s="61" t="s">
        <v>7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</row>
    <row r="315" spans="1:11" ht="96" customHeight="1">
      <c r="A315" s="134"/>
      <c r="B315" s="105"/>
      <c r="C315" s="65" t="s">
        <v>190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</row>
    <row r="316" spans="1:11" ht="39" customHeight="1">
      <c r="A316" s="134"/>
      <c r="B316" s="105"/>
      <c r="C316" s="61" t="s">
        <v>8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</row>
    <row r="317" spans="1:11" ht="56.25">
      <c r="A317" s="134"/>
      <c r="B317" s="106"/>
      <c r="C317" s="61" t="s">
        <v>9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</row>
    <row r="318" spans="1:11" ht="18.75" customHeight="1">
      <c r="A318" s="134"/>
      <c r="B318" s="104" t="s">
        <v>12</v>
      </c>
      <c r="C318" s="61" t="s">
        <v>5</v>
      </c>
      <c r="D318" s="18">
        <f aca="true" t="shared" si="26" ref="D318:K318">D319+D321+D323+D324</f>
        <v>0</v>
      </c>
      <c r="E318" s="18">
        <f t="shared" si="26"/>
        <v>0</v>
      </c>
      <c r="F318" s="18">
        <f t="shared" si="26"/>
        <v>0</v>
      </c>
      <c r="G318" s="18">
        <f t="shared" si="26"/>
        <v>0</v>
      </c>
      <c r="H318" s="18">
        <f t="shared" si="26"/>
        <v>0</v>
      </c>
      <c r="I318" s="18">
        <f t="shared" si="26"/>
        <v>0</v>
      </c>
      <c r="J318" s="18">
        <f t="shared" si="26"/>
        <v>0</v>
      </c>
      <c r="K318" s="18">
        <f t="shared" si="26"/>
        <v>0</v>
      </c>
    </row>
    <row r="319" spans="1:11" ht="25.5" customHeight="1">
      <c r="A319" s="134"/>
      <c r="B319" s="105"/>
      <c r="C319" s="61" t="s">
        <v>6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</row>
    <row r="320" spans="1:11" ht="75" customHeight="1">
      <c r="A320" s="134"/>
      <c r="B320" s="105"/>
      <c r="C320" s="65" t="s">
        <v>189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</row>
    <row r="321" spans="1:11" ht="56.25">
      <c r="A321" s="134"/>
      <c r="B321" s="105"/>
      <c r="C321" s="61" t="s">
        <v>7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</row>
    <row r="322" spans="1:11" ht="98.25" customHeight="1">
      <c r="A322" s="134"/>
      <c r="B322" s="105"/>
      <c r="C322" s="65" t="s">
        <v>190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</row>
    <row r="323" spans="1:11" ht="42" customHeight="1">
      <c r="A323" s="134"/>
      <c r="B323" s="105"/>
      <c r="C323" s="61" t="s">
        <v>8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</row>
    <row r="324" spans="1:11" ht="56.25">
      <c r="A324" s="135"/>
      <c r="B324" s="106"/>
      <c r="C324" s="61" t="s">
        <v>9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</row>
    <row r="325" spans="1:11" ht="18.75" customHeight="1">
      <c r="A325" s="139" t="s">
        <v>59</v>
      </c>
      <c r="B325" s="104" t="s">
        <v>11</v>
      </c>
      <c r="C325" s="64" t="s">
        <v>5</v>
      </c>
      <c r="D325" s="7">
        <f>D326+D328+D330+D331</f>
        <v>503754.2</v>
      </c>
      <c r="E325" s="7">
        <f>E326+E328+E330+E331</f>
        <v>503754.2</v>
      </c>
      <c r="F325" s="7">
        <f>F326+F328+F330+F331</f>
        <v>503754.2</v>
      </c>
      <c r="G325" s="7">
        <f>G326+G328+G330+G331</f>
        <v>482048.50000000006</v>
      </c>
      <c r="H325" s="7">
        <f>H326+H328+H330+H331</f>
        <v>503127.30000000005</v>
      </c>
      <c r="I325" s="49">
        <f>G325/D325*100</f>
        <v>95.6912121030455</v>
      </c>
      <c r="J325" s="49">
        <f>G325/E325*100</f>
        <v>95.6912121030455</v>
      </c>
      <c r="K325" s="49">
        <f>G325/F325*100</f>
        <v>95.6912121030455</v>
      </c>
    </row>
    <row r="326" spans="1:11" ht="30" customHeight="1">
      <c r="A326" s="140"/>
      <c r="B326" s="105"/>
      <c r="C326" s="61" t="s">
        <v>6</v>
      </c>
      <c r="D326" s="18">
        <f>D340+D347+D354+D361+D375+D382+D389+D396+D403</f>
        <v>501189.2</v>
      </c>
      <c r="E326" s="18">
        <f>E340+E347+E354+E361+E375+E382+E389+E396+E403</f>
        <v>501189.2</v>
      </c>
      <c r="F326" s="18">
        <f>F340+F347+F354+F361+F375+F382+F389+F396+F403</f>
        <v>501189.2</v>
      </c>
      <c r="G326" s="18">
        <f>G340+G347+G354+G361+G375+G382+G389+G396+G403</f>
        <v>479483.50000000006</v>
      </c>
      <c r="H326" s="18">
        <f>H340+H347+H354+H361+H375+H382+H389+H396+H403</f>
        <v>500562.30000000005</v>
      </c>
      <c r="I326" s="49">
        <f>G326/D326*100</f>
        <v>95.66916046874115</v>
      </c>
      <c r="J326" s="49">
        <f>G326/E326*100</f>
        <v>95.66916046874115</v>
      </c>
      <c r="K326" s="49">
        <f>G326/F326*100</f>
        <v>95.66916046874115</v>
      </c>
    </row>
    <row r="327" spans="1:11" ht="78.75" customHeight="1">
      <c r="A327" s="140"/>
      <c r="B327" s="105"/>
      <c r="C327" s="65" t="s">
        <v>189</v>
      </c>
      <c r="D327" s="18">
        <f aca="true" t="shared" si="27" ref="D327:H331">D341+D348+D355+D362+D376+D383+D390+D397+D404</f>
        <v>135</v>
      </c>
      <c r="E327" s="18">
        <f t="shared" si="27"/>
        <v>135</v>
      </c>
      <c r="F327" s="18">
        <f t="shared" si="27"/>
        <v>135</v>
      </c>
      <c r="G327" s="18">
        <f t="shared" si="27"/>
        <v>135</v>
      </c>
      <c r="H327" s="18">
        <f t="shared" si="27"/>
        <v>135</v>
      </c>
      <c r="I327" s="49">
        <f>G327/D327*100</f>
        <v>100</v>
      </c>
      <c r="J327" s="49">
        <f>G327/E327*100</f>
        <v>100</v>
      </c>
      <c r="K327" s="49">
        <f>G327/F327*100</f>
        <v>100</v>
      </c>
    </row>
    <row r="328" spans="1:11" ht="56.25">
      <c r="A328" s="140"/>
      <c r="B328" s="105"/>
      <c r="C328" s="61" t="s">
        <v>7</v>
      </c>
      <c r="D328" s="18">
        <f t="shared" si="27"/>
        <v>2565</v>
      </c>
      <c r="E328" s="18">
        <f t="shared" si="27"/>
        <v>2565</v>
      </c>
      <c r="F328" s="18">
        <f t="shared" si="27"/>
        <v>2565</v>
      </c>
      <c r="G328" s="18">
        <f t="shared" si="27"/>
        <v>2565</v>
      </c>
      <c r="H328" s="18">
        <f t="shared" si="27"/>
        <v>2565</v>
      </c>
      <c r="I328" s="49">
        <f>G328/D328*100</f>
        <v>100</v>
      </c>
      <c r="J328" s="49">
        <f>G328/E328*100</f>
        <v>100</v>
      </c>
      <c r="K328" s="49">
        <f>G328/F328*100</f>
        <v>100</v>
      </c>
    </row>
    <row r="329" spans="1:11" ht="97.5" customHeight="1">
      <c r="A329" s="140"/>
      <c r="B329" s="105"/>
      <c r="C329" s="65" t="s">
        <v>190</v>
      </c>
      <c r="D329" s="18">
        <f t="shared" si="27"/>
        <v>2565</v>
      </c>
      <c r="E329" s="18">
        <f t="shared" si="27"/>
        <v>2565</v>
      </c>
      <c r="F329" s="18">
        <f t="shared" si="27"/>
        <v>2565</v>
      </c>
      <c r="G329" s="18">
        <f t="shared" si="27"/>
        <v>2565</v>
      </c>
      <c r="H329" s="18">
        <f t="shared" si="27"/>
        <v>2565</v>
      </c>
      <c r="I329" s="49">
        <f>G329/D329*100</f>
        <v>100</v>
      </c>
      <c r="J329" s="49">
        <f>G329/E329*100</f>
        <v>100</v>
      </c>
      <c r="K329" s="49">
        <f>G329/F329*100</f>
        <v>100</v>
      </c>
    </row>
    <row r="330" spans="1:11" ht="44.25" customHeight="1">
      <c r="A330" s="140"/>
      <c r="B330" s="105"/>
      <c r="C330" s="61" t="s">
        <v>8</v>
      </c>
      <c r="D330" s="18">
        <f t="shared" si="27"/>
        <v>0</v>
      </c>
      <c r="E330" s="18">
        <f t="shared" si="27"/>
        <v>0</v>
      </c>
      <c r="F330" s="18">
        <f t="shared" si="27"/>
        <v>0</v>
      </c>
      <c r="G330" s="18">
        <v>0</v>
      </c>
      <c r="H330" s="18">
        <f t="shared" si="27"/>
        <v>0</v>
      </c>
      <c r="I330" s="18">
        <v>0</v>
      </c>
      <c r="J330" s="18">
        <v>0</v>
      </c>
      <c r="K330" s="18">
        <v>0</v>
      </c>
    </row>
    <row r="331" spans="1:11" ht="56.25">
      <c r="A331" s="140"/>
      <c r="B331" s="106"/>
      <c r="C331" s="61" t="s">
        <v>9</v>
      </c>
      <c r="D331" s="18">
        <f t="shared" si="27"/>
        <v>0</v>
      </c>
      <c r="E331" s="18">
        <f t="shared" si="27"/>
        <v>0</v>
      </c>
      <c r="F331" s="18">
        <f t="shared" si="27"/>
        <v>0</v>
      </c>
      <c r="G331" s="18">
        <v>0</v>
      </c>
      <c r="H331" s="18">
        <f t="shared" si="27"/>
        <v>0</v>
      </c>
      <c r="I331" s="18">
        <v>0</v>
      </c>
      <c r="J331" s="18">
        <v>0</v>
      </c>
      <c r="K331" s="18">
        <v>0</v>
      </c>
    </row>
    <row r="332" spans="1:11" ht="18.75" customHeight="1">
      <c r="A332" s="140"/>
      <c r="B332" s="104" t="s">
        <v>12</v>
      </c>
      <c r="C332" s="64" t="s">
        <v>5</v>
      </c>
      <c r="D332" s="7">
        <f aca="true" t="shared" si="28" ref="D332:K332">D333+D335+D337+D338</f>
        <v>0</v>
      </c>
      <c r="E332" s="7">
        <f t="shared" si="28"/>
        <v>0</v>
      </c>
      <c r="F332" s="7">
        <f t="shared" si="28"/>
        <v>0</v>
      </c>
      <c r="G332" s="7">
        <f t="shared" si="28"/>
        <v>0</v>
      </c>
      <c r="H332" s="7">
        <f t="shared" si="28"/>
        <v>0</v>
      </c>
      <c r="I332" s="7">
        <f t="shared" si="28"/>
        <v>0</v>
      </c>
      <c r="J332" s="7">
        <f t="shared" si="28"/>
        <v>0</v>
      </c>
      <c r="K332" s="7">
        <f t="shared" si="28"/>
        <v>0</v>
      </c>
    </row>
    <row r="333" spans="1:12" ht="25.5" customHeight="1">
      <c r="A333" s="140"/>
      <c r="B333" s="105"/>
      <c r="C333" s="61" t="s">
        <v>6</v>
      </c>
      <c r="D333" s="18">
        <f aca="true" t="shared" si="29" ref="D333:H338">D368</f>
        <v>0</v>
      </c>
      <c r="E333" s="18">
        <f t="shared" si="29"/>
        <v>0</v>
      </c>
      <c r="F333" s="18">
        <f t="shared" si="29"/>
        <v>0</v>
      </c>
      <c r="G333" s="18">
        <f t="shared" si="29"/>
        <v>0</v>
      </c>
      <c r="H333" s="18">
        <f t="shared" si="29"/>
        <v>0</v>
      </c>
      <c r="I333" s="18">
        <v>0</v>
      </c>
      <c r="J333" s="18">
        <v>0</v>
      </c>
      <c r="K333" s="18">
        <v>0</v>
      </c>
      <c r="L333" s="1">
        <v>0</v>
      </c>
    </row>
    <row r="334" spans="1:11" ht="79.5" customHeight="1">
      <c r="A334" s="140"/>
      <c r="B334" s="105"/>
      <c r="C334" s="65" t="s">
        <v>189</v>
      </c>
      <c r="D334" s="18">
        <f t="shared" si="29"/>
        <v>0</v>
      </c>
      <c r="E334" s="18">
        <f t="shared" si="29"/>
        <v>0</v>
      </c>
      <c r="F334" s="18">
        <f t="shared" si="29"/>
        <v>0</v>
      </c>
      <c r="G334" s="18">
        <f t="shared" si="29"/>
        <v>0</v>
      </c>
      <c r="H334" s="18">
        <v>0</v>
      </c>
      <c r="I334" s="18">
        <v>0</v>
      </c>
      <c r="J334" s="18">
        <v>0</v>
      </c>
      <c r="K334" s="18">
        <v>0</v>
      </c>
    </row>
    <row r="335" spans="1:11" ht="56.25">
      <c r="A335" s="140"/>
      <c r="B335" s="105"/>
      <c r="C335" s="61" t="s">
        <v>7</v>
      </c>
      <c r="D335" s="18">
        <f t="shared" si="29"/>
        <v>0</v>
      </c>
      <c r="E335" s="18">
        <f t="shared" si="29"/>
        <v>0</v>
      </c>
      <c r="F335" s="18">
        <f t="shared" si="29"/>
        <v>0</v>
      </c>
      <c r="G335" s="18">
        <f t="shared" si="29"/>
        <v>0</v>
      </c>
      <c r="H335" s="18">
        <f t="shared" si="29"/>
        <v>0</v>
      </c>
      <c r="I335" s="18">
        <v>0</v>
      </c>
      <c r="J335" s="18">
        <v>0</v>
      </c>
      <c r="K335" s="18">
        <v>0</v>
      </c>
    </row>
    <row r="336" spans="1:11" ht="94.5" customHeight="1">
      <c r="A336" s="140"/>
      <c r="B336" s="105"/>
      <c r="C336" s="65" t="s">
        <v>190</v>
      </c>
      <c r="D336" s="18">
        <f t="shared" si="29"/>
        <v>0</v>
      </c>
      <c r="E336" s="18">
        <f t="shared" si="29"/>
        <v>0</v>
      </c>
      <c r="F336" s="18">
        <f t="shared" si="29"/>
        <v>0</v>
      </c>
      <c r="G336" s="18">
        <f t="shared" si="29"/>
        <v>0</v>
      </c>
      <c r="H336" s="18">
        <f t="shared" si="29"/>
        <v>0</v>
      </c>
      <c r="I336" s="18">
        <v>0</v>
      </c>
      <c r="J336" s="18">
        <v>0</v>
      </c>
      <c r="K336" s="18">
        <v>0</v>
      </c>
    </row>
    <row r="337" spans="1:11" ht="40.5" customHeight="1">
      <c r="A337" s="140"/>
      <c r="B337" s="105"/>
      <c r="C337" s="61" t="s">
        <v>8</v>
      </c>
      <c r="D337" s="18">
        <f t="shared" si="29"/>
        <v>0</v>
      </c>
      <c r="E337" s="18">
        <f t="shared" si="29"/>
        <v>0</v>
      </c>
      <c r="F337" s="18">
        <f t="shared" si="29"/>
        <v>0</v>
      </c>
      <c r="G337" s="18">
        <f t="shared" si="29"/>
        <v>0</v>
      </c>
      <c r="H337" s="18">
        <f>H372</f>
        <v>0</v>
      </c>
      <c r="I337" s="18">
        <v>0</v>
      </c>
      <c r="J337" s="18">
        <v>0</v>
      </c>
      <c r="K337" s="18">
        <v>0</v>
      </c>
    </row>
    <row r="338" spans="1:11" ht="56.25">
      <c r="A338" s="141"/>
      <c r="B338" s="106"/>
      <c r="C338" s="61" t="s">
        <v>9</v>
      </c>
      <c r="D338" s="18">
        <f t="shared" si="29"/>
        <v>0</v>
      </c>
      <c r="E338" s="18">
        <f t="shared" si="29"/>
        <v>0</v>
      </c>
      <c r="F338" s="18">
        <f t="shared" si="29"/>
        <v>0</v>
      </c>
      <c r="G338" s="18">
        <f t="shared" si="29"/>
        <v>0</v>
      </c>
      <c r="H338" s="18">
        <f>H373</f>
        <v>0</v>
      </c>
      <c r="I338" s="18">
        <v>0</v>
      </c>
      <c r="J338" s="18">
        <v>0</v>
      </c>
      <c r="K338" s="18">
        <v>0</v>
      </c>
    </row>
    <row r="339" spans="1:11" ht="18.75" customHeight="1">
      <c r="A339" s="107" t="s">
        <v>61</v>
      </c>
      <c r="B339" s="104" t="s">
        <v>11</v>
      </c>
      <c r="C339" s="64" t="s">
        <v>5</v>
      </c>
      <c r="D339" s="7">
        <f>D340+D342+D344+D345</f>
        <v>2386.8</v>
      </c>
      <c r="E339" s="7">
        <f>E340+E342+E344+E345</f>
        <v>2386.8</v>
      </c>
      <c r="F339" s="7">
        <f>F340+F342+F344+F345</f>
        <v>2386.8</v>
      </c>
      <c r="G339" s="7">
        <f>G340+G342+G344+G345</f>
        <v>2002.3</v>
      </c>
      <c r="H339" s="7">
        <f>H340+H342+H344+H345</f>
        <v>2112.8</v>
      </c>
      <c r="I339" s="49">
        <f>G339/D339*100</f>
        <v>83.89056477291771</v>
      </c>
      <c r="J339" s="49">
        <f>G339/E339*100</f>
        <v>83.89056477291771</v>
      </c>
      <c r="K339" s="49">
        <f>G339/F339*100</f>
        <v>83.89056477291771</v>
      </c>
    </row>
    <row r="340" spans="1:11" ht="33" customHeight="1">
      <c r="A340" s="108"/>
      <c r="B340" s="105"/>
      <c r="C340" s="61" t="s">
        <v>6</v>
      </c>
      <c r="D340" s="18">
        <v>2386.8</v>
      </c>
      <c r="E340" s="18">
        <v>2386.8</v>
      </c>
      <c r="F340" s="18">
        <v>2386.8</v>
      </c>
      <c r="G340" s="18">
        <v>2002.3</v>
      </c>
      <c r="H340" s="18">
        <f>2002.3+110.5</f>
        <v>2112.8</v>
      </c>
      <c r="I340" s="49">
        <f>G340/D340*100</f>
        <v>83.89056477291771</v>
      </c>
      <c r="J340" s="49">
        <f>G340/E340*100</f>
        <v>83.89056477291771</v>
      </c>
      <c r="K340" s="49">
        <f>G340/F340*100</f>
        <v>83.89056477291771</v>
      </c>
    </row>
    <row r="341" spans="1:11" ht="76.5" customHeight="1">
      <c r="A341" s="108"/>
      <c r="B341" s="105"/>
      <c r="C341" s="65" t="s">
        <v>189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</row>
    <row r="342" spans="1:11" ht="56.25">
      <c r="A342" s="108"/>
      <c r="B342" s="105"/>
      <c r="C342" s="61" t="s">
        <v>7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</row>
    <row r="343" spans="1:11" ht="98.25" customHeight="1">
      <c r="A343" s="108"/>
      <c r="B343" s="105"/>
      <c r="C343" s="65" t="s">
        <v>190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</row>
    <row r="344" spans="1:11" ht="44.25" customHeight="1">
      <c r="A344" s="108"/>
      <c r="B344" s="105"/>
      <c r="C344" s="61" t="s">
        <v>8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</row>
    <row r="345" spans="1:11" ht="66.75" customHeight="1">
      <c r="A345" s="109"/>
      <c r="B345" s="106"/>
      <c r="C345" s="61" t="s">
        <v>9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</row>
    <row r="346" spans="1:11" ht="18.75" customHeight="1">
      <c r="A346" s="107" t="s">
        <v>63</v>
      </c>
      <c r="B346" s="104" t="s">
        <v>11</v>
      </c>
      <c r="C346" s="64" t="s">
        <v>5</v>
      </c>
      <c r="D346" s="7">
        <f>D347+D349+D351+D352</f>
        <v>794</v>
      </c>
      <c r="E346" s="7">
        <f>E347+E349+E351+E352</f>
        <v>794</v>
      </c>
      <c r="F346" s="7">
        <f>F347</f>
        <v>794</v>
      </c>
      <c r="G346" s="7">
        <f>G347+G349+G351+G352</f>
        <v>562.4</v>
      </c>
      <c r="H346" s="7">
        <f>H347+H349+H351+H352</f>
        <v>776.9</v>
      </c>
      <c r="I346" s="49">
        <f>G346/D346*100</f>
        <v>70.83123425692695</v>
      </c>
      <c r="J346" s="49">
        <f>G346/E346*100</f>
        <v>70.83123425692695</v>
      </c>
      <c r="K346" s="49">
        <f>G346/F346*100</f>
        <v>70.83123425692695</v>
      </c>
    </row>
    <row r="347" spans="1:11" ht="27" customHeight="1">
      <c r="A347" s="108"/>
      <c r="B347" s="105"/>
      <c r="C347" s="61" t="s">
        <v>6</v>
      </c>
      <c r="D347" s="18">
        <v>794</v>
      </c>
      <c r="E347" s="18">
        <v>794</v>
      </c>
      <c r="F347" s="18">
        <v>794</v>
      </c>
      <c r="G347" s="18">
        <v>562.4</v>
      </c>
      <c r="H347" s="18">
        <f>562.4+214.5</f>
        <v>776.9</v>
      </c>
      <c r="I347" s="49">
        <f>G347/D347*100</f>
        <v>70.83123425692695</v>
      </c>
      <c r="J347" s="49">
        <f>G347/E347*100</f>
        <v>70.83123425692695</v>
      </c>
      <c r="K347" s="49">
        <f>G347/F347*100</f>
        <v>70.83123425692695</v>
      </c>
    </row>
    <row r="348" spans="1:11" ht="77.25" customHeight="1">
      <c r="A348" s="108"/>
      <c r="B348" s="105"/>
      <c r="C348" s="65" t="s">
        <v>189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</row>
    <row r="349" spans="1:11" ht="56.25">
      <c r="A349" s="108"/>
      <c r="B349" s="105"/>
      <c r="C349" s="61" t="s">
        <v>7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</row>
    <row r="350" spans="1:11" ht="99.75" customHeight="1">
      <c r="A350" s="108"/>
      <c r="B350" s="105"/>
      <c r="C350" s="65" t="s">
        <v>190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</row>
    <row r="351" spans="1:11" ht="45.75" customHeight="1">
      <c r="A351" s="108"/>
      <c r="B351" s="105"/>
      <c r="C351" s="61" t="s">
        <v>8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</row>
    <row r="352" spans="1:11" ht="62.25" customHeight="1">
      <c r="A352" s="109"/>
      <c r="B352" s="106"/>
      <c r="C352" s="61" t="s">
        <v>9</v>
      </c>
      <c r="D352" s="18">
        <v>0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</row>
    <row r="353" spans="1:11" ht="18.75" customHeight="1">
      <c r="A353" s="107" t="s">
        <v>65</v>
      </c>
      <c r="B353" s="104" t="s">
        <v>11</v>
      </c>
      <c r="C353" s="64" t="s">
        <v>5</v>
      </c>
      <c r="D353" s="7">
        <f>D354+D356+D358+D359</f>
        <v>7620</v>
      </c>
      <c r="E353" s="7">
        <f>E354+E356+E358+E359</f>
        <v>7620</v>
      </c>
      <c r="F353" s="7">
        <f>F354+F356+F358+F359</f>
        <v>7620</v>
      </c>
      <c r="G353" s="7">
        <f>G354+G356+G358+G359</f>
        <v>7620</v>
      </c>
      <c r="H353" s="7">
        <f>H354+H356+H358+H359</f>
        <v>7620</v>
      </c>
      <c r="I353" s="49">
        <f>G353/D353*100</f>
        <v>100</v>
      </c>
      <c r="J353" s="49">
        <f>G353/E353*100</f>
        <v>100</v>
      </c>
      <c r="K353" s="49">
        <f>G353/F353*100</f>
        <v>100</v>
      </c>
    </row>
    <row r="354" spans="1:11" ht="27.75" customHeight="1">
      <c r="A354" s="108"/>
      <c r="B354" s="105"/>
      <c r="C354" s="61" t="s">
        <v>6</v>
      </c>
      <c r="D354" s="18">
        <v>7620</v>
      </c>
      <c r="E354" s="18">
        <v>7620</v>
      </c>
      <c r="F354" s="18">
        <v>7620</v>
      </c>
      <c r="G354" s="18">
        <v>7620</v>
      </c>
      <c r="H354" s="18">
        <v>7620</v>
      </c>
      <c r="I354" s="49">
        <f>G354/D354*100</f>
        <v>100</v>
      </c>
      <c r="J354" s="49">
        <f>G354/E354*100</f>
        <v>100</v>
      </c>
      <c r="K354" s="49">
        <f>G354/F354*100</f>
        <v>100</v>
      </c>
    </row>
    <row r="355" spans="1:11" ht="77.25" customHeight="1">
      <c r="A355" s="108"/>
      <c r="B355" s="105"/>
      <c r="C355" s="65" t="s">
        <v>189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</row>
    <row r="356" spans="1:11" ht="56.25">
      <c r="A356" s="108"/>
      <c r="B356" s="105"/>
      <c r="C356" s="61" t="s">
        <v>7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</row>
    <row r="357" spans="1:11" ht="93" customHeight="1">
      <c r="A357" s="108"/>
      <c r="B357" s="105"/>
      <c r="C357" s="65" t="s">
        <v>190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</row>
    <row r="358" spans="1:11" ht="42" customHeight="1">
      <c r="A358" s="108"/>
      <c r="B358" s="105"/>
      <c r="C358" s="61" t="s">
        <v>8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</row>
    <row r="359" spans="1:11" ht="112.5" customHeight="1">
      <c r="A359" s="109"/>
      <c r="B359" s="106"/>
      <c r="C359" s="61" t="s">
        <v>9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</row>
    <row r="360" spans="1:11" s="6" customFormat="1" ht="18.75" customHeight="1">
      <c r="A360" s="133" t="s">
        <v>67</v>
      </c>
      <c r="B360" s="104" t="s">
        <v>11</v>
      </c>
      <c r="C360" s="64" t="s">
        <v>5</v>
      </c>
      <c r="D360" s="7">
        <f aca="true" t="shared" si="30" ref="D360:K360">D361+D363+D365+D366</f>
        <v>0</v>
      </c>
      <c r="E360" s="7">
        <f t="shared" si="30"/>
        <v>0</v>
      </c>
      <c r="F360" s="7">
        <f t="shared" si="30"/>
        <v>0</v>
      </c>
      <c r="G360" s="7">
        <f t="shared" si="30"/>
        <v>0</v>
      </c>
      <c r="H360" s="7">
        <f t="shared" si="30"/>
        <v>0</v>
      </c>
      <c r="I360" s="7">
        <f t="shared" si="30"/>
        <v>0</v>
      </c>
      <c r="J360" s="7">
        <f t="shared" si="30"/>
        <v>0</v>
      </c>
      <c r="K360" s="7">
        <f t="shared" si="30"/>
        <v>0</v>
      </c>
    </row>
    <row r="361" spans="1:11" s="6" customFormat="1" ht="27.75" customHeight="1">
      <c r="A361" s="134"/>
      <c r="B361" s="105"/>
      <c r="C361" s="61" t="s">
        <v>6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</row>
    <row r="362" spans="1:11" s="6" customFormat="1" ht="79.5" customHeight="1">
      <c r="A362" s="134"/>
      <c r="B362" s="105"/>
      <c r="C362" s="65" t="s">
        <v>189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</row>
    <row r="363" spans="1:11" s="6" customFormat="1" ht="56.25">
      <c r="A363" s="134"/>
      <c r="B363" s="105"/>
      <c r="C363" s="61" t="s">
        <v>7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</row>
    <row r="364" spans="1:11" s="6" customFormat="1" ht="100.5" customHeight="1">
      <c r="A364" s="134"/>
      <c r="B364" s="105"/>
      <c r="C364" s="65" t="s">
        <v>190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</row>
    <row r="365" spans="1:11" s="6" customFormat="1" ht="37.5">
      <c r="A365" s="134"/>
      <c r="B365" s="105"/>
      <c r="C365" s="61" t="s">
        <v>8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</row>
    <row r="366" spans="1:11" s="6" customFormat="1" ht="63.75" customHeight="1">
      <c r="A366" s="134"/>
      <c r="B366" s="106"/>
      <c r="C366" s="61" t="s">
        <v>9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</row>
    <row r="367" spans="1:11" s="6" customFormat="1" ht="18.75" customHeight="1">
      <c r="A367" s="134"/>
      <c r="B367" s="104" t="s">
        <v>12</v>
      </c>
      <c r="C367" s="61" t="s">
        <v>5</v>
      </c>
      <c r="D367" s="18">
        <f aca="true" t="shared" si="31" ref="D367:K367">D368+D370+D372+D373</f>
        <v>0</v>
      </c>
      <c r="E367" s="18">
        <f t="shared" si="31"/>
        <v>0</v>
      </c>
      <c r="F367" s="18">
        <f t="shared" si="31"/>
        <v>0</v>
      </c>
      <c r="G367" s="18">
        <f t="shared" si="31"/>
        <v>0</v>
      </c>
      <c r="H367" s="18">
        <f t="shared" si="31"/>
        <v>0</v>
      </c>
      <c r="I367" s="18">
        <f t="shared" si="31"/>
        <v>0</v>
      </c>
      <c r="J367" s="18">
        <f t="shared" si="31"/>
        <v>0</v>
      </c>
      <c r="K367" s="18">
        <f t="shared" si="31"/>
        <v>0</v>
      </c>
    </row>
    <row r="368" spans="1:11" s="6" customFormat="1" ht="27.75" customHeight="1">
      <c r="A368" s="134"/>
      <c r="B368" s="105"/>
      <c r="C368" s="61" t="s">
        <v>6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</row>
    <row r="369" spans="1:11" s="6" customFormat="1" ht="77.25" customHeight="1">
      <c r="A369" s="134"/>
      <c r="B369" s="105"/>
      <c r="C369" s="65" t="s">
        <v>189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</row>
    <row r="370" spans="1:11" s="6" customFormat="1" ht="56.25">
      <c r="A370" s="134"/>
      <c r="B370" s="105"/>
      <c r="C370" s="61" t="s">
        <v>7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</row>
    <row r="371" spans="1:11" s="6" customFormat="1" ht="101.25" customHeight="1">
      <c r="A371" s="134"/>
      <c r="B371" s="105"/>
      <c r="C371" s="65" t="s">
        <v>190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</row>
    <row r="372" spans="1:11" s="6" customFormat="1" ht="51" customHeight="1">
      <c r="A372" s="134"/>
      <c r="B372" s="105"/>
      <c r="C372" s="61" t="s">
        <v>8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</row>
    <row r="373" spans="1:11" s="6" customFormat="1" ht="56.25">
      <c r="A373" s="135"/>
      <c r="B373" s="106"/>
      <c r="C373" s="61" t="s">
        <v>9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</row>
    <row r="374" spans="1:11" ht="18.75" customHeight="1">
      <c r="A374" s="107" t="s">
        <v>69</v>
      </c>
      <c r="B374" s="104" t="s">
        <v>11</v>
      </c>
      <c r="C374" s="64" t="s">
        <v>5</v>
      </c>
      <c r="D374" s="7">
        <f>D375+D377+D379+D380</f>
        <v>486440</v>
      </c>
      <c r="E374" s="7">
        <f>E375+E377+E379+E380</f>
        <v>486440</v>
      </c>
      <c r="F374" s="7">
        <f>F375+F377+F379+F380</f>
        <v>486440</v>
      </c>
      <c r="G374" s="7">
        <f>G375+G377+G379+G380</f>
        <v>465350.4</v>
      </c>
      <c r="H374" s="7">
        <f>H375+H377+H379+H380</f>
        <v>486104.2</v>
      </c>
      <c r="I374" s="49">
        <f>G374/D374*100</f>
        <v>95.66450127456623</v>
      </c>
      <c r="J374" s="49">
        <f>G374/E374*100</f>
        <v>95.66450127456623</v>
      </c>
      <c r="K374" s="49">
        <f>G374/F374*100</f>
        <v>95.66450127456623</v>
      </c>
    </row>
    <row r="375" spans="1:11" ht="30.75" customHeight="1">
      <c r="A375" s="108"/>
      <c r="B375" s="105"/>
      <c r="C375" s="61" t="s">
        <v>6</v>
      </c>
      <c r="D375" s="18">
        <v>486440</v>
      </c>
      <c r="E375" s="18">
        <v>486440</v>
      </c>
      <c r="F375" s="18">
        <v>486440</v>
      </c>
      <c r="G375" s="18">
        <v>465350.4</v>
      </c>
      <c r="H375" s="18">
        <f>465350.4+20753.8</f>
        <v>486104.2</v>
      </c>
      <c r="I375" s="49">
        <f>G375/D375*100</f>
        <v>95.66450127456623</v>
      </c>
      <c r="J375" s="49">
        <f>G375/E375*100</f>
        <v>95.66450127456623</v>
      </c>
      <c r="K375" s="49">
        <f>G375/F375*100</f>
        <v>95.66450127456623</v>
      </c>
    </row>
    <row r="376" spans="1:11" ht="72.75" customHeight="1">
      <c r="A376" s="108"/>
      <c r="B376" s="105"/>
      <c r="C376" s="65" t="s">
        <v>189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</row>
    <row r="377" spans="1:11" ht="56.25">
      <c r="A377" s="108"/>
      <c r="B377" s="105"/>
      <c r="C377" s="61" t="s">
        <v>7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</row>
    <row r="378" spans="1:11" ht="95.25" customHeight="1">
      <c r="A378" s="108"/>
      <c r="B378" s="105"/>
      <c r="C378" s="65" t="s">
        <v>190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</row>
    <row r="379" spans="1:11" ht="37.5">
      <c r="A379" s="108"/>
      <c r="B379" s="105"/>
      <c r="C379" s="61" t="s">
        <v>8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</row>
    <row r="380" spans="1:11" ht="65.25" customHeight="1">
      <c r="A380" s="109"/>
      <c r="B380" s="106"/>
      <c r="C380" s="61" t="s">
        <v>9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</row>
    <row r="381" spans="1:11" ht="18.75" customHeight="1">
      <c r="A381" s="107" t="s">
        <v>71</v>
      </c>
      <c r="B381" s="104" t="s">
        <v>11</v>
      </c>
      <c r="C381" s="64" t="s">
        <v>5</v>
      </c>
      <c r="D381" s="7">
        <f>D382+D384+D386+D387</f>
        <v>143.7</v>
      </c>
      <c r="E381" s="7">
        <f>E382+E384+E386+E387</f>
        <v>143.7</v>
      </c>
      <c r="F381" s="7">
        <f>F382+F384+F386+F387</f>
        <v>143.7</v>
      </c>
      <c r="G381" s="7">
        <f>G382+G384+G386+G387</f>
        <v>143.7</v>
      </c>
      <c r="H381" s="7">
        <f>H382+H384+H386+H387</f>
        <v>143.7</v>
      </c>
      <c r="I381" s="49">
        <f>G381/D381*100</f>
        <v>100</v>
      </c>
      <c r="J381" s="49">
        <f>G381/E381*100</f>
        <v>100</v>
      </c>
      <c r="K381" s="49">
        <f>G381/F381*100</f>
        <v>100</v>
      </c>
    </row>
    <row r="382" spans="1:11" ht="26.25" customHeight="1">
      <c r="A382" s="108"/>
      <c r="B382" s="105"/>
      <c r="C382" s="61" t="s">
        <v>6</v>
      </c>
      <c r="D382" s="18">
        <v>143.7</v>
      </c>
      <c r="E382" s="18">
        <v>143.7</v>
      </c>
      <c r="F382" s="18">
        <v>143.7</v>
      </c>
      <c r="G382" s="18">
        <v>143.7</v>
      </c>
      <c r="H382" s="18">
        <v>143.7</v>
      </c>
      <c r="I382" s="49">
        <f>G382/D382*100</f>
        <v>100</v>
      </c>
      <c r="J382" s="49">
        <f>G382/E382*100</f>
        <v>100</v>
      </c>
      <c r="K382" s="49">
        <f>G382/F382*100</f>
        <v>100</v>
      </c>
    </row>
    <row r="383" spans="1:11" ht="74.25" customHeight="1">
      <c r="A383" s="108"/>
      <c r="B383" s="105"/>
      <c r="C383" s="65" t="s">
        <v>189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</row>
    <row r="384" spans="1:11" ht="65.25" customHeight="1">
      <c r="A384" s="108"/>
      <c r="B384" s="105"/>
      <c r="C384" s="61" t="s">
        <v>7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</row>
    <row r="385" spans="1:11" ht="101.25" customHeight="1">
      <c r="A385" s="108"/>
      <c r="B385" s="105"/>
      <c r="C385" s="65" t="s">
        <v>190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</row>
    <row r="386" spans="1:11" ht="45.75" customHeight="1">
      <c r="A386" s="108"/>
      <c r="B386" s="105"/>
      <c r="C386" s="61" t="s">
        <v>8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</row>
    <row r="387" spans="1:11" ht="56.25">
      <c r="A387" s="109"/>
      <c r="B387" s="106"/>
      <c r="C387" s="61" t="s">
        <v>9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</row>
    <row r="388" spans="1:11" ht="18.75" customHeight="1">
      <c r="A388" s="107" t="s">
        <v>73</v>
      </c>
      <c r="B388" s="104" t="s">
        <v>11</v>
      </c>
      <c r="C388" s="64" t="s">
        <v>5</v>
      </c>
      <c r="D388" s="7">
        <f>D389+D391+D393+D394</f>
        <v>2869.7</v>
      </c>
      <c r="E388" s="7">
        <f>E389+E391+E393+E394</f>
        <v>2869.7</v>
      </c>
      <c r="F388" s="7">
        <f>F389+F391+F393+F394</f>
        <v>2869.7</v>
      </c>
      <c r="G388" s="7">
        <f>G389+G391+G393+G394</f>
        <v>2869.7</v>
      </c>
      <c r="H388" s="7">
        <f>H389+H391+H393+H394</f>
        <v>2869.7</v>
      </c>
      <c r="I388" s="49">
        <f>G388/D388*100</f>
        <v>100</v>
      </c>
      <c r="J388" s="49">
        <f>G388/E388*100</f>
        <v>100</v>
      </c>
      <c r="K388" s="49">
        <f>G388/F388*100</f>
        <v>100</v>
      </c>
    </row>
    <row r="389" spans="1:11" ht="27" customHeight="1">
      <c r="A389" s="108"/>
      <c r="B389" s="105"/>
      <c r="C389" s="61" t="s">
        <v>6</v>
      </c>
      <c r="D389" s="18">
        <v>2869.7</v>
      </c>
      <c r="E389" s="18">
        <v>2869.7</v>
      </c>
      <c r="F389" s="18">
        <v>2869.7</v>
      </c>
      <c r="G389" s="18">
        <v>2869.7</v>
      </c>
      <c r="H389" s="18">
        <v>2869.7</v>
      </c>
      <c r="I389" s="49">
        <f>G389/D389*100</f>
        <v>100</v>
      </c>
      <c r="J389" s="49">
        <f>G389/E389*100</f>
        <v>100</v>
      </c>
      <c r="K389" s="49">
        <f>G389/F389*100</f>
        <v>100</v>
      </c>
    </row>
    <row r="390" spans="1:11" ht="72" customHeight="1">
      <c r="A390" s="108"/>
      <c r="B390" s="105"/>
      <c r="C390" s="65" t="s">
        <v>189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</row>
    <row r="391" spans="1:11" ht="56.25">
      <c r="A391" s="108"/>
      <c r="B391" s="105"/>
      <c r="C391" s="61" t="s">
        <v>7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</row>
    <row r="392" spans="1:11" ht="96.75" customHeight="1">
      <c r="A392" s="108"/>
      <c r="B392" s="105"/>
      <c r="C392" s="65" t="s">
        <v>190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</row>
    <row r="393" spans="1:11" ht="46.5" customHeight="1">
      <c r="A393" s="108"/>
      <c r="B393" s="105"/>
      <c r="C393" s="61" t="s">
        <v>8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</row>
    <row r="394" spans="1:11" ht="56.25">
      <c r="A394" s="109"/>
      <c r="B394" s="106"/>
      <c r="C394" s="61" t="s">
        <v>9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</row>
    <row r="395" spans="1:11" s="6" customFormat="1" ht="18.75" customHeight="1">
      <c r="A395" s="133" t="s">
        <v>75</v>
      </c>
      <c r="B395" s="104" t="s">
        <v>11</v>
      </c>
      <c r="C395" s="64" t="s">
        <v>5</v>
      </c>
      <c r="D395" s="7">
        <f>D396+D398+D400+D401</f>
        <v>2700</v>
      </c>
      <c r="E395" s="7">
        <f>E396+E398+E400+E401</f>
        <v>2700</v>
      </c>
      <c r="F395" s="7">
        <f>F396+F398+F400+F401</f>
        <v>2700</v>
      </c>
      <c r="G395" s="7">
        <f>G396+G398+G400+G401</f>
        <v>2700</v>
      </c>
      <c r="H395" s="7">
        <f>H396+H398+H400+H401</f>
        <v>2700</v>
      </c>
      <c r="I395" s="49">
        <f>G395/D395*100</f>
        <v>100</v>
      </c>
      <c r="J395" s="49">
        <f>G395/E395*100</f>
        <v>100</v>
      </c>
      <c r="K395" s="49">
        <f>G395/F395*100</f>
        <v>100</v>
      </c>
    </row>
    <row r="396" spans="1:11" s="6" customFormat="1" ht="29.25" customHeight="1">
      <c r="A396" s="134"/>
      <c r="B396" s="105"/>
      <c r="C396" s="61" t="s">
        <v>6</v>
      </c>
      <c r="D396" s="18">
        <v>135</v>
      </c>
      <c r="E396" s="18">
        <v>135</v>
      </c>
      <c r="F396" s="18">
        <v>135</v>
      </c>
      <c r="G396" s="18">
        <v>135</v>
      </c>
      <c r="H396" s="18">
        <v>135</v>
      </c>
      <c r="I396" s="49">
        <f>G396/D396*100</f>
        <v>100</v>
      </c>
      <c r="J396" s="49">
        <f>G396/E396*100</f>
        <v>100</v>
      </c>
      <c r="K396" s="49">
        <f>G396/F396*100</f>
        <v>100</v>
      </c>
    </row>
    <row r="397" spans="1:11" s="6" customFormat="1" ht="79.5" customHeight="1">
      <c r="A397" s="134"/>
      <c r="B397" s="105"/>
      <c r="C397" s="65" t="s">
        <v>189</v>
      </c>
      <c r="D397" s="18">
        <v>135</v>
      </c>
      <c r="E397" s="18">
        <v>135</v>
      </c>
      <c r="F397" s="18">
        <v>135</v>
      </c>
      <c r="G397" s="18">
        <v>135</v>
      </c>
      <c r="H397" s="18">
        <v>135</v>
      </c>
      <c r="I397" s="49">
        <f>G397/D397*100</f>
        <v>100</v>
      </c>
      <c r="J397" s="49">
        <f>G397/E397*100</f>
        <v>100</v>
      </c>
      <c r="K397" s="49">
        <f>G397/F397*100</f>
        <v>100</v>
      </c>
    </row>
    <row r="398" spans="1:11" s="6" customFormat="1" ht="56.25">
      <c r="A398" s="134"/>
      <c r="B398" s="105"/>
      <c r="C398" s="61" t="s">
        <v>7</v>
      </c>
      <c r="D398" s="18">
        <v>2565</v>
      </c>
      <c r="E398" s="18">
        <v>2565</v>
      </c>
      <c r="F398" s="18">
        <v>2565</v>
      </c>
      <c r="G398" s="18">
        <v>2565</v>
      </c>
      <c r="H398" s="18">
        <v>2565</v>
      </c>
      <c r="I398" s="49">
        <f>G398/D398*100</f>
        <v>100</v>
      </c>
      <c r="J398" s="49">
        <f>G398/E398*100</f>
        <v>100</v>
      </c>
      <c r="K398" s="49">
        <f>G398/F398*100</f>
        <v>100</v>
      </c>
    </row>
    <row r="399" spans="1:11" s="6" customFormat="1" ht="96" customHeight="1">
      <c r="A399" s="134"/>
      <c r="B399" s="105"/>
      <c r="C399" s="65" t="s">
        <v>190</v>
      </c>
      <c r="D399" s="18">
        <v>2565</v>
      </c>
      <c r="E399" s="18">
        <v>2565</v>
      </c>
      <c r="F399" s="18">
        <v>2565</v>
      </c>
      <c r="G399" s="18">
        <v>2565</v>
      </c>
      <c r="H399" s="18">
        <v>2565</v>
      </c>
      <c r="I399" s="49">
        <f>G399/D399*100</f>
        <v>100</v>
      </c>
      <c r="J399" s="49">
        <f>G399/E399*100</f>
        <v>100</v>
      </c>
      <c r="K399" s="49">
        <f>G399/F399*100</f>
        <v>100</v>
      </c>
    </row>
    <row r="400" spans="1:11" s="6" customFormat="1" ht="44.25" customHeight="1">
      <c r="A400" s="134"/>
      <c r="B400" s="105"/>
      <c r="C400" s="61" t="s">
        <v>8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</row>
    <row r="401" spans="1:11" s="6" customFormat="1" ht="62.25" customHeight="1">
      <c r="A401" s="135"/>
      <c r="B401" s="106"/>
      <c r="C401" s="61" t="s">
        <v>9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</row>
    <row r="402" spans="1:11" s="6" customFormat="1" ht="30.75" customHeight="1">
      <c r="A402" s="95" t="s">
        <v>199</v>
      </c>
      <c r="B402" s="104" t="s">
        <v>11</v>
      </c>
      <c r="C402" s="64" t="s">
        <v>5</v>
      </c>
      <c r="D402" s="7">
        <f>D403+D405+D407+D408</f>
        <v>800</v>
      </c>
      <c r="E402" s="7">
        <f>E403+E405+E407+E408</f>
        <v>800</v>
      </c>
      <c r="F402" s="7">
        <f>F403+F405+F407+F408</f>
        <v>800</v>
      </c>
      <c r="G402" s="7">
        <f>G403+G405+G407+G408</f>
        <v>800</v>
      </c>
      <c r="H402" s="7">
        <f>H403+H405+H407+H408</f>
        <v>800</v>
      </c>
      <c r="I402" s="49">
        <f>G402/D402*100</f>
        <v>100</v>
      </c>
      <c r="J402" s="49">
        <f>G402/E402*100</f>
        <v>100</v>
      </c>
      <c r="K402" s="49">
        <f>G402/F402*100</f>
        <v>100</v>
      </c>
    </row>
    <row r="403" spans="1:11" s="6" customFormat="1" ht="37.5" customHeight="1">
      <c r="A403" s="96"/>
      <c r="B403" s="105"/>
      <c r="C403" s="61" t="s">
        <v>6</v>
      </c>
      <c r="D403" s="18">
        <v>800</v>
      </c>
      <c r="E403" s="18">
        <v>800</v>
      </c>
      <c r="F403" s="18">
        <v>800</v>
      </c>
      <c r="G403" s="18">
        <v>800</v>
      </c>
      <c r="H403" s="18">
        <v>800</v>
      </c>
      <c r="I403" s="49">
        <f>G403/D403*100</f>
        <v>100</v>
      </c>
      <c r="J403" s="49">
        <f>G403/E403*100</f>
        <v>100</v>
      </c>
      <c r="K403" s="49">
        <f>G403/F403*100</f>
        <v>100</v>
      </c>
    </row>
    <row r="404" spans="1:11" s="6" customFormat="1" ht="81.75" customHeight="1">
      <c r="A404" s="96"/>
      <c r="B404" s="105"/>
      <c r="C404" s="65" t="s">
        <v>189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</row>
    <row r="405" spans="1:11" s="6" customFormat="1" ht="62.25" customHeight="1">
      <c r="A405" s="96"/>
      <c r="B405" s="105"/>
      <c r="C405" s="61" t="s">
        <v>7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</row>
    <row r="406" spans="1:11" s="6" customFormat="1" ht="85.5" customHeight="1">
      <c r="A406" s="96"/>
      <c r="B406" s="105"/>
      <c r="C406" s="65" t="s">
        <v>190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</row>
    <row r="407" spans="1:11" s="6" customFormat="1" ht="62.25" customHeight="1">
      <c r="A407" s="96"/>
      <c r="B407" s="105"/>
      <c r="C407" s="61" t="s">
        <v>8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</row>
    <row r="408" spans="1:11" s="6" customFormat="1" ht="62.25" customHeight="1">
      <c r="A408" s="97"/>
      <c r="B408" s="106"/>
      <c r="C408" s="61" t="s">
        <v>9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</row>
    <row r="409" spans="1:11" s="6" customFormat="1" ht="18.75" customHeight="1">
      <c r="A409" s="136" t="s">
        <v>238</v>
      </c>
      <c r="B409" s="104" t="s">
        <v>11</v>
      </c>
      <c r="C409" s="64" t="s">
        <v>5</v>
      </c>
      <c r="D409" s="7">
        <f>D410+D412+D414+D415</f>
        <v>2962.8</v>
      </c>
      <c r="E409" s="7">
        <f>E410+E412+E414+E415</f>
        <v>2962.8</v>
      </c>
      <c r="F409" s="7">
        <f>F410+F412+F414+F415</f>
        <v>2962.8</v>
      </c>
      <c r="G409" s="7">
        <f>G410+G412+G414+G415</f>
        <v>2962.8</v>
      </c>
      <c r="H409" s="7">
        <f>H410+H412+H414+H415</f>
        <v>2962.8</v>
      </c>
      <c r="I409" s="49">
        <f>G409/D409*100</f>
        <v>100</v>
      </c>
      <c r="J409" s="49">
        <f>G409/E409*100</f>
        <v>100</v>
      </c>
      <c r="K409" s="49">
        <f>G409/F409*100</f>
        <v>100</v>
      </c>
    </row>
    <row r="410" spans="1:11" s="6" customFormat="1" ht="29.25" customHeight="1">
      <c r="A410" s="137"/>
      <c r="B410" s="105"/>
      <c r="C410" s="61" t="s">
        <v>6</v>
      </c>
      <c r="D410" s="18">
        <f>D424+D462+D469</f>
        <v>2962.8</v>
      </c>
      <c r="E410" s="18">
        <f>E424+E462+E469</f>
        <v>2962.8</v>
      </c>
      <c r="F410" s="18">
        <f>F424+F462+F469</f>
        <v>2962.8</v>
      </c>
      <c r="G410" s="18">
        <f>G424+G462+G469</f>
        <v>2962.8</v>
      </c>
      <c r="H410" s="18">
        <f>H424+H462+H469</f>
        <v>2962.8</v>
      </c>
      <c r="I410" s="49">
        <f>G410/D410*100</f>
        <v>100</v>
      </c>
      <c r="J410" s="49">
        <f>G410/E410*100</f>
        <v>100</v>
      </c>
      <c r="K410" s="49">
        <f>G410/F410*100</f>
        <v>100</v>
      </c>
    </row>
    <row r="411" spans="1:11" s="6" customFormat="1" ht="78" customHeight="1">
      <c r="A411" s="137"/>
      <c r="B411" s="105"/>
      <c r="C411" s="65" t="s">
        <v>189</v>
      </c>
      <c r="D411" s="18">
        <f>D425</f>
        <v>0</v>
      </c>
      <c r="E411" s="18">
        <f>E425</f>
        <v>0</v>
      </c>
      <c r="F411" s="18">
        <f>F425</f>
        <v>0</v>
      </c>
      <c r="G411" s="18">
        <f>G425</f>
        <v>0</v>
      </c>
      <c r="H411" s="18">
        <f>H425</f>
        <v>0</v>
      </c>
      <c r="I411" s="18">
        <v>0</v>
      </c>
      <c r="J411" s="18">
        <v>0</v>
      </c>
      <c r="K411" s="18">
        <v>0</v>
      </c>
    </row>
    <row r="412" spans="1:11" s="6" customFormat="1" ht="56.25">
      <c r="A412" s="137"/>
      <c r="B412" s="105"/>
      <c r="C412" s="61" t="s">
        <v>7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</row>
    <row r="413" spans="1:11" s="6" customFormat="1" ht="91.5" customHeight="1">
      <c r="A413" s="137"/>
      <c r="B413" s="105"/>
      <c r="C413" s="65" t="s">
        <v>190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</row>
    <row r="414" spans="1:11" s="6" customFormat="1" ht="46.5" customHeight="1">
      <c r="A414" s="137"/>
      <c r="B414" s="105"/>
      <c r="C414" s="61" t="s">
        <v>8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</row>
    <row r="415" spans="1:11" s="6" customFormat="1" ht="56.25">
      <c r="A415" s="137"/>
      <c r="B415" s="106"/>
      <c r="C415" s="61" t="s">
        <v>9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</row>
    <row r="416" spans="1:11" s="6" customFormat="1" ht="18.75" customHeight="1">
      <c r="A416" s="137"/>
      <c r="B416" s="104" t="s">
        <v>12</v>
      </c>
      <c r="C416" s="64" t="s">
        <v>5</v>
      </c>
      <c r="D416" s="7">
        <f>D417+D419+D421+D422</f>
        <v>7413.8</v>
      </c>
      <c r="E416" s="7">
        <f>E417+E419+E421+E422</f>
        <v>7413.8</v>
      </c>
      <c r="F416" s="7">
        <f>F417+F419+F421+F422</f>
        <v>7413.8</v>
      </c>
      <c r="G416" s="7">
        <f>G417+G419+G421+G422</f>
        <v>7361.7</v>
      </c>
      <c r="H416" s="7">
        <f>H417+H419+H421+H422</f>
        <v>7406</v>
      </c>
      <c r="I416" s="49">
        <f>G416/D416*100</f>
        <v>99.29725646766839</v>
      </c>
      <c r="J416" s="49">
        <f>G416/E416*100</f>
        <v>99.29725646766839</v>
      </c>
      <c r="K416" s="49">
        <f>G416/F416*100</f>
        <v>99.29725646766839</v>
      </c>
    </row>
    <row r="417" spans="1:11" s="6" customFormat="1" ht="23.25" customHeight="1">
      <c r="A417" s="137"/>
      <c r="B417" s="105"/>
      <c r="C417" s="61" t="s">
        <v>6</v>
      </c>
      <c r="D417" s="18">
        <f aca="true" t="shared" si="32" ref="D417:H418">D431+D438+D443+D448+D455</f>
        <v>7413.8</v>
      </c>
      <c r="E417" s="18">
        <f t="shared" si="32"/>
        <v>7413.8</v>
      </c>
      <c r="F417" s="18">
        <f t="shared" si="32"/>
        <v>7413.8</v>
      </c>
      <c r="G417" s="18">
        <f t="shared" si="32"/>
        <v>7361.7</v>
      </c>
      <c r="H417" s="18">
        <f t="shared" si="32"/>
        <v>7406</v>
      </c>
      <c r="I417" s="49">
        <f>G417/D417*100</f>
        <v>99.29725646766839</v>
      </c>
      <c r="J417" s="49">
        <f>G417/E417*100</f>
        <v>99.29725646766839</v>
      </c>
      <c r="K417" s="49">
        <f>G417/F417*100</f>
        <v>99.29725646766839</v>
      </c>
    </row>
    <row r="418" spans="1:11" s="6" customFormat="1" ht="75.75" customHeight="1">
      <c r="A418" s="137"/>
      <c r="B418" s="105"/>
      <c r="C418" s="65" t="s">
        <v>189</v>
      </c>
      <c r="D418" s="18">
        <f t="shared" si="32"/>
        <v>0</v>
      </c>
      <c r="E418" s="18">
        <f t="shared" si="32"/>
        <v>0</v>
      </c>
      <c r="F418" s="18">
        <f t="shared" si="32"/>
        <v>0</v>
      </c>
      <c r="G418" s="18">
        <f t="shared" si="32"/>
        <v>0</v>
      </c>
      <c r="H418" s="18">
        <f t="shared" si="32"/>
        <v>0</v>
      </c>
      <c r="I418" s="18">
        <v>0</v>
      </c>
      <c r="J418" s="18">
        <v>0</v>
      </c>
      <c r="K418" s="18">
        <v>0</v>
      </c>
    </row>
    <row r="419" spans="1:11" s="6" customFormat="1" ht="60" customHeight="1">
      <c r="A419" s="137"/>
      <c r="B419" s="105"/>
      <c r="C419" s="61" t="s">
        <v>7</v>
      </c>
      <c r="D419" s="18">
        <f>D433+D439+D444+D450+D457</f>
        <v>0</v>
      </c>
      <c r="E419" s="18">
        <f>E433+E439+E444+E450+E457</f>
        <v>0</v>
      </c>
      <c r="F419" s="18">
        <f>F433+F439+F444+F450+F457</f>
        <v>0</v>
      </c>
      <c r="G419" s="18">
        <f>G433+G439+G444+G450+G457</f>
        <v>0</v>
      </c>
      <c r="H419" s="18">
        <f>H433+H439+H444+H450+H457</f>
        <v>0</v>
      </c>
      <c r="I419" s="18">
        <v>0</v>
      </c>
      <c r="J419" s="18">
        <v>0</v>
      </c>
      <c r="K419" s="18">
        <v>0</v>
      </c>
    </row>
    <row r="420" spans="1:11" s="6" customFormat="1" ht="98.25" customHeight="1">
      <c r="A420" s="137"/>
      <c r="B420" s="105"/>
      <c r="C420" s="65" t="s">
        <v>190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</row>
    <row r="421" spans="1:11" s="6" customFormat="1" ht="43.5" customHeight="1">
      <c r="A421" s="137"/>
      <c r="B421" s="105"/>
      <c r="C421" s="61" t="s">
        <v>8</v>
      </c>
      <c r="D421" s="18">
        <f aca="true" t="shared" si="33" ref="D421:G422">D435+D440+D445+D452+D459</f>
        <v>0</v>
      </c>
      <c r="E421" s="18">
        <f t="shared" si="33"/>
        <v>0</v>
      </c>
      <c r="F421" s="18">
        <f t="shared" si="33"/>
        <v>0</v>
      </c>
      <c r="G421" s="18">
        <f t="shared" si="33"/>
        <v>0</v>
      </c>
      <c r="H421" s="18">
        <f>H435+H440+H445+H452+H459</f>
        <v>0</v>
      </c>
      <c r="I421" s="18">
        <v>0</v>
      </c>
      <c r="J421" s="18">
        <v>0</v>
      </c>
      <c r="K421" s="18">
        <v>0</v>
      </c>
    </row>
    <row r="422" spans="1:11" s="6" customFormat="1" ht="58.5" customHeight="1">
      <c r="A422" s="138"/>
      <c r="B422" s="106"/>
      <c r="C422" s="61" t="s">
        <v>9</v>
      </c>
      <c r="D422" s="18">
        <f t="shared" si="33"/>
        <v>0</v>
      </c>
      <c r="E422" s="18">
        <f t="shared" si="33"/>
        <v>0</v>
      </c>
      <c r="F422" s="18">
        <f t="shared" si="33"/>
        <v>0</v>
      </c>
      <c r="G422" s="18">
        <f t="shared" si="33"/>
        <v>0</v>
      </c>
      <c r="H422" s="18">
        <f>H436+H441+H446+H453+H460</f>
        <v>0</v>
      </c>
      <c r="I422" s="18">
        <v>0</v>
      </c>
      <c r="J422" s="18">
        <v>0</v>
      </c>
      <c r="K422" s="18">
        <v>0</v>
      </c>
    </row>
    <row r="423" spans="1:11" s="6" customFormat="1" ht="18.75" customHeight="1">
      <c r="A423" s="110" t="s">
        <v>78</v>
      </c>
      <c r="B423" s="104" t="s">
        <v>11</v>
      </c>
      <c r="C423" s="64" t="s">
        <v>5</v>
      </c>
      <c r="D423" s="7">
        <v>1515.6</v>
      </c>
      <c r="E423" s="7">
        <f>E424+E426+E428+E429</f>
        <v>1522.8</v>
      </c>
      <c r="F423" s="7">
        <f>F424+F426+F428+F429</f>
        <v>1522.8</v>
      </c>
      <c r="G423" s="7">
        <f>G424+G426+G428+G429</f>
        <v>1522.8</v>
      </c>
      <c r="H423" s="7">
        <f>H424+H426+H428+H429</f>
        <v>1522.8</v>
      </c>
      <c r="I423" s="49">
        <f>G423/D423*100</f>
        <v>100.4750593824228</v>
      </c>
      <c r="J423" s="49">
        <f>G423/E423*100</f>
        <v>100</v>
      </c>
      <c r="K423" s="49">
        <f>G423/F423*100</f>
        <v>100</v>
      </c>
    </row>
    <row r="424" spans="1:11" s="6" customFormat="1" ht="30" customHeight="1">
      <c r="A424" s="111"/>
      <c r="B424" s="105"/>
      <c r="C424" s="61" t="s">
        <v>6</v>
      </c>
      <c r="D424" s="18">
        <v>1522.8</v>
      </c>
      <c r="E424" s="18">
        <v>1522.8</v>
      </c>
      <c r="F424" s="18">
        <v>1522.8</v>
      </c>
      <c r="G424" s="18">
        <v>1522.8</v>
      </c>
      <c r="H424" s="18">
        <v>1522.8</v>
      </c>
      <c r="I424" s="49">
        <f>G424/D424*100</f>
        <v>100</v>
      </c>
      <c r="J424" s="49">
        <f>G424/E424*100</f>
        <v>100</v>
      </c>
      <c r="K424" s="49">
        <f>G424/F424*100</f>
        <v>100</v>
      </c>
    </row>
    <row r="425" spans="1:11" s="6" customFormat="1" ht="78" customHeight="1">
      <c r="A425" s="111"/>
      <c r="B425" s="105"/>
      <c r="C425" s="65" t="s">
        <v>189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</row>
    <row r="426" spans="1:11" s="6" customFormat="1" ht="63.75" customHeight="1">
      <c r="A426" s="111"/>
      <c r="B426" s="105"/>
      <c r="C426" s="61" t="s">
        <v>7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</row>
    <row r="427" spans="1:11" s="6" customFormat="1" ht="96" customHeight="1">
      <c r="A427" s="111"/>
      <c r="B427" s="105"/>
      <c r="C427" s="65" t="s">
        <v>190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</row>
    <row r="428" spans="1:11" s="6" customFormat="1" ht="46.5" customHeight="1">
      <c r="A428" s="111"/>
      <c r="B428" s="105"/>
      <c r="C428" s="61" t="s">
        <v>8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</row>
    <row r="429" spans="1:11" s="6" customFormat="1" ht="60" customHeight="1">
      <c r="A429" s="111"/>
      <c r="B429" s="106"/>
      <c r="C429" s="61" t="s">
        <v>9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</row>
    <row r="430" spans="1:11" s="6" customFormat="1" ht="18.75" customHeight="1">
      <c r="A430" s="111"/>
      <c r="B430" s="104" t="s">
        <v>12</v>
      </c>
      <c r="C430" s="61" t="s">
        <v>5</v>
      </c>
      <c r="D430" s="18">
        <f aca="true" t="shared" si="34" ref="D430:K430">D431+D433+D435+D436</f>
        <v>0</v>
      </c>
      <c r="E430" s="18">
        <f t="shared" si="34"/>
        <v>0</v>
      </c>
      <c r="F430" s="18">
        <f t="shared" si="34"/>
        <v>0</v>
      </c>
      <c r="G430" s="18">
        <f t="shared" si="34"/>
        <v>0</v>
      </c>
      <c r="H430" s="18">
        <f t="shared" si="34"/>
        <v>0</v>
      </c>
      <c r="I430" s="18">
        <f t="shared" si="34"/>
        <v>0</v>
      </c>
      <c r="J430" s="18">
        <f t="shared" si="34"/>
        <v>0</v>
      </c>
      <c r="K430" s="18">
        <f t="shared" si="34"/>
        <v>0</v>
      </c>
    </row>
    <row r="431" spans="1:11" s="6" customFormat="1" ht="26.25" customHeight="1">
      <c r="A431" s="111"/>
      <c r="B431" s="105"/>
      <c r="C431" s="61" t="s">
        <v>6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</row>
    <row r="432" spans="1:11" s="6" customFormat="1" ht="79.5" customHeight="1">
      <c r="A432" s="111"/>
      <c r="B432" s="105"/>
      <c r="C432" s="65" t="s">
        <v>189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</row>
    <row r="433" spans="1:11" s="6" customFormat="1" ht="56.25">
      <c r="A433" s="111"/>
      <c r="B433" s="105"/>
      <c r="C433" s="61" t="s">
        <v>7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</row>
    <row r="434" spans="1:11" s="6" customFormat="1" ht="93.75" customHeight="1">
      <c r="A434" s="111"/>
      <c r="B434" s="105"/>
      <c r="C434" s="65" t="s">
        <v>190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</row>
    <row r="435" spans="1:11" s="6" customFormat="1" ht="48" customHeight="1">
      <c r="A435" s="111"/>
      <c r="B435" s="105"/>
      <c r="C435" s="61" t="s">
        <v>8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</row>
    <row r="436" spans="1:11" s="6" customFormat="1" ht="56.25">
      <c r="A436" s="112"/>
      <c r="B436" s="106"/>
      <c r="C436" s="61" t="s">
        <v>9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</row>
    <row r="437" spans="1:11" s="6" customFormat="1" ht="1.5" customHeight="1">
      <c r="A437" s="110"/>
      <c r="B437" s="104"/>
      <c r="C437" s="61" t="s">
        <v>5</v>
      </c>
      <c r="D437" s="18">
        <f>D438+D439+D440+D441</f>
        <v>0</v>
      </c>
      <c r="E437" s="18">
        <f>E438+E439+E440+E441</f>
        <v>0</v>
      </c>
      <c r="F437" s="18">
        <f>F438+F439+F440+F441</f>
        <v>0</v>
      </c>
      <c r="G437" s="18"/>
      <c r="H437" s="18">
        <f>H438+H439+H440+H441</f>
        <v>0</v>
      </c>
      <c r="I437" s="49" t="e">
        <f aca="true" t="shared" si="35" ref="I437:I448">G437/D437*100</f>
        <v>#DIV/0!</v>
      </c>
      <c r="J437" s="49" t="e">
        <f aca="true" t="shared" si="36" ref="J437:J448">G437/E437*100</f>
        <v>#DIV/0!</v>
      </c>
      <c r="K437" s="49" t="e">
        <f aca="true" t="shared" si="37" ref="K437:K448">G437/F437*100</f>
        <v>#DIV/0!</v>
      </c>
    </row>
    <row r="438" spans="1:11" s="6" customFormat="1" ht="24" customHeight="1" hidden="1">
      <c r="A438" s="111"/>
      <c r="B438" s="105"/>
      <c r="C438" s="61" t="s">
        <v>6</v>
      </c>
      <c r="D438" s="18">
        <v>0</v>
      </c>
      <c r="E438" s="18">
        <v>0</v>
      </c>
      <c r="F438" s="18">
        <v>0</v>
      </c>
      <c r="G438" s="18"/>
      <c r="H438" s="18">
        <v>0</v>
      </c>
      <c r="I438" s="49" t="e">
        <f t="shared" si="35"/>
        <v>#DIV/0!</v>
      </c>
      <c r="J438" s="49" t="e">
        <f t="shared" si="36"/>
        <v>#DIV/0!</v>
      </c>
      <c r="K438" s="49" t="e">
        <f t="shared" si="37"/>
        <v>#DIV/0!</v>
      </c>
    </row>
    <row r="439" spans="1:11" s="6" customFormat="1" ht="56.25" customHeight="1" hidden="1">
      <c r="A439" s="111"/>
      <c r="B439" s="105"/>
      <c r="C439" s="61" t="s">
        <v>7</v>
      </c>
      <c r="D439" s="18">
        <v>0</v>
      </c>
      <c r="E439" s="18">
        <v>0</v>
      </c>
      <c r="F439" s="18">
        <v>0</v>
      </c>
      <c r="G439" s="18"/>
      <c r="H439" s="18">
        <v>0</v>
      </c>
      <c r="I439" s="49" t="e">
        <f t="shared" si="35"/>
        <v>#DIV/0!</v>
      </c>
      <c r="J439" s="49" t="e">
        <f t="shared" si="36"/>
        <v>#DIV/0!</v>
      </c>
      <c r="K439" s="49" t="e">
        <f t="shared" si="37"/>
        <v>#DIV/0!</v>
      </c>
    </row>
    <row r="440" spans="1:11" s="6" customFormat="1" ht="56.25" customHeight="1" hidden="1">
      <c r="A440" s="111"/>
      <c r="B440" s="105"/>
      <c r="C440" s="61" t="s">
        <v>8</v>
      </c>
      <c r="D440" s="18">
        <v>0</v>
      </c>
      <c r="E440" s="18">
        <v>0</v>
      </c>
      <c r="F440" s="18">
        <v>0</v>
      </c>
      <c r="G440" s="18"/>
      <c r="H440" s="18">
        <v>0</v>
      </c>
      <c r="I440" s="49" t="e">
        <f t="shared" si="35"/>
        <v>#DIV/0!</v>
      </c>
      <c r="J440" s="49" t="e">
        <f t="shared" si="36"/>
        <v>#DIV/0!</v>
      </c>
      <c r="K440" s="49" t="e">
        <f t="shared" si="37"/>
        <v>#DIV/0!</v>
      </c>
    </row>
    <row r="441" spans="1:11" s="6" customFormat="1" ht="56.25" customHeight="1" hidden="1">
      <c r="A441" s="112"/>
      <c r="B441" s="106"/>
      <c r="C441" s="61" t="s">
        <v>9</v>
      </c>
      <c r="D441" s="18">
        <v>0</v>
      </c>
      <c r="E441" s="18">
        <v>0</v>
      </c>
      <c r="F441" s="18">
        <v>0</v>
      </c>
      <c r="G441" s="18"/>
      <c r="H441" s="18">
        <v>0</v>
      </c>
      <c r="I441" s="49" t="e">
        <f t="shared" si="35"/>
        <v>#DIV/0!</v>
      </c>
      <c r="J441" s="49" t="e">
        <f t="shared" si="36"/>
        <v>#DIV/0!</v>
      </c>
      <c r="K441" s="49" t="e">
        <f t="shared" si="37"/>
        <v>#DIV/0!</v>
      </c>
    </row>
    <row r="442" spans="1:11" s="6" customFormat="1" ht="18.75" customHeight="1" hidden="1">
      <c r="A442" s="110"/>
      <c r="B442" s="104"/>
      <c r="C442" s="61" t="s">
        <v>5</v>
      </c>
      <c r="D442" s="18">
        <f>D443+D444+D445+D446</f>
        <v>0</v>
      </c>
      <c r="E442" s="18">
        <f>E443+E444+E445+E446</f>
        <v>0</v>
      </c>
      <c r="F442" s="18">
        <f>F443+F444+F445+F446</f>
        <v>0</v>
      </c>
      <c r="G442" s="18"/>
      <c r="H442" s="18">
        <f>H443+H444+H445+H446</f>
        <v>0</v>
      </c>
      <c r="I442" s="49" t="e">
        <f t="shared" si="35"/>
        <v>#DIV/0!</v>
      </c>
      <c r="J442" s="49" t="e">
        <f t="shared" si="36"/>
        <v>#DIV/0!</v>
      </c>
      <c r="K442" s="49" t="e">
        <f t="shared" si="37"/>
        <v>#DIV/0!</v>
      </c>
    </row>
    <row r="443" spans="1:11" s="6" customFormat="1" ht="48" customHeight="1" hidden="1">
      <c r="A443" s="111"/>
      <c r="B443" s="105"/>
      <c r="C443" s="61" t="s">
        <v>6</v>
      </c>
      <c r="D443" s="18">
        <v>0</v>
      </c>
      <c r="E443" s="18">
        <v>0</v>
      </c>
      <c r="F443" s="18">
        <v>0</v>
      </c>
      <c r="G443" s="18"/>
      <c r="H443" s="18">
        <v>0</v>
      </c>
      <c r="I443" s="49" t="e">
        <f t="shared" si="35"/>
        <v>#DIV/0!</v>
      </c>
      <c r="J443" s="49" t="e">
        <f t="shared" si="36"/>
        <v>#DIV/0!</v>
      </c>
      <c r="K443" s="49" t="e">
        <f t="shared" si="37"/>
        <v>#DIV/0!</v>
      </c>
    </row>
    <row r="444" spans="1:11" s="6" customFormat="1" ht="56.25" customHeight="1" hidden="1">
      <c r="A444" s="111"/>
      <c r="B444" s="105"/>
      <c r="C444" s="61" t="s">
        <v>7</v>
      </c>
      <c r="D444" s="18">
        <v>0</v>
      </c>
      <c r="E444" s="18">
        <v>0</v>
      </c>
      <c r="F444" s="18">
        <v>0</v>
      </c>
      <c r="G444" s="18"/>
      <c r="H444" s="18">
        <v>0</v>
      </c>
      <c r="I444" s="49" t="e">
        <f t="shared" si="35"/>
        <v>#DIV/0!</v>
      </c>
      <c r="J444" s="49" t="e">
        <f t="shared" si="36"/>
        <v>#DIV/0!</v>
      </c>
      <c r="K444" s="49" t="e">
        <f t="shared" si="37"/>
        <v>#DIV/0!</v>
      </c>
    </row>
    <row r="445" spans="1:11" s="6" customFormat="1" ht="37.5" customHeight="1" hidden="1">
      <c r="A445" s="111"/>
      <c r="B445" s="105"/>
      <c r="C445" s="61" t="s">
        <v>8</v>
      </c>
      <c r="D445" s="18">
        <v>0</v>
      </c>
      <c r="E445" s="18">
        <v>0</v>
      </c>
      <c r="F445" s="18">
        <v>0</v>
      </c>
      <c r="G445" s="18"/>
      <c r="H445" s="18">
        <v>0</v>
      </c>
      <c r="I445" s="49" t="e">
        <f t="shared" si="35"/>
        <v>#DIV/0!</v>
      </c>
      <c r="J445" s="49" t="e">
        <f t="shared" si="36"/>
        <v>#DIV/0!</v>
      </c>
      <c r="K445" s="49" t="e">
        <f t="shared" si="37"/>
        <v>#DIV/0!</v>
      </c>
    </row>
    <row r="446" spans="1:11" s="6" customFormat="1" ht="56.25" customHeight="1" hidden="1">
      <c r="A446" s="112"/>
      <c r="B446" s="106"/>
      <c r="C446" s="61" t="s">
        <v>9</v>
      </c>
      <c r="D446" s="18">
        <v>0</v>
      </c>
      <c r="E446" s="18">
        <v>0</v>
      </c>
      <c r="F446" s="18">
        <v>0</v>
      </c>
      <c r="G446" s="18"/>
      <c r="H446" s="18">
        <v>0</v>
      </c>
      <c r="I446" s="49" t="e">
        <f t="shared" si="35"/>
        <v>#DIV/0!</v>
      </c>
      <c r="J446" s="49" t="e">
        <f t="shared" si="36"/>
        <v>#DIV/0!</v>
      </c>
      <c r="K446" s="49" t="e">
        <f t="shared" si="37"/>
        <v>#DIV/0!</v>
      </c>
    </row>
    <row r="447" spans="1:11" s="6" customFormat="1" ht="18.75" customHeight="1">
      <c r="A447" s="110" t="s">
        <v>175</v>
      </c>
      <c r="B447" s="104" t="s">
        <v>12</v>
      </c>
      <c r="C447" s="64" t="s">
        <v>5</v>
      </c>
      <c r="D447" s="7">
        <f>D448+D450+D452+D453</f>
        <v>4413.8</v>
      </c>
      <c r="E447" s="7">
        <f>E448+E450+E452+E453</f>
        <v>4413.8</v>
      </c>
      <c r="F447" s="7">
        <f>F448+F450+F452+F453</f>
        <v>4413.8</v>
      </c>
      <c r="G447" s="7">
        <f>G448+G450+G452+G453</f>
        <v>4411.7</v>
      </c>
      <c r="H447" s="7">
        <f>H448+H450+H452+H453</f>
        <v>4411.7</v>
      </c>
      <c r="I447" s="49">
        <f t="shared" si="35"/>
        <v>99.9524219493407</v>
      </c>
      <c r="J447" s="49">
        <f t="shared" si="36"/>
        <v>99.9524219493407</v>
      </c>
      <c r="K447" s="49">
        <f t="shared" si="37"/>
        <v>99.9524219493407</v>
      </c>
    </row>
    <row r="448" spans="1:11" ht="29.25" customHeight="1">
      <c r="A448" s="111"/>
      <c r="B448" s="105"/>
      <c r="C448" s="61" t="s">
        <v>6</v>
      </c>
      <c r="D448" s="18">
        <v>4413.8</v>
      </c>
      <c r="E448" s="18">
        <v>4413.8</v>
      </c>
      <c r="F448" s="18">
        <v>4413.8</v>
      </c>
      <c r="G448" s="18">
        <v>4411.7</v>
      </c>
      <c r="H448" s="18">
        <v>4411.7</v>
      </c>
      <c r="I448" s="49">
        <f t="shared" si="35"/>
        <v>99.9524219493407</v>
      </c>
      <c r="J448" s="49">
        <f t="shared" si="36"/>
        <v>99.9524219493407</v>
      </c>
      <c r="K448" s="49">
        <f t="shared" si="37"/>
        <v>99.9524219493407</v>
      </c>
    </row>
    <row r="449" spans="1:11" ht="76.5" customHeight="1">
      <c r="A449" s="111"/>
      <c r="B449" s="105"/>
      <c r="C449" s="65" t="s">
        <v>189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</row>
    <row r="450" spans="1:11" ht="56.25">
      <c r="A450" s="111"/>
      <c r="B450" s="105"/>
      <c r="C450" s="61" t="s">
        <v>7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</row>
    <row r="451" spans="1:11" ht="94.5" customHeight="1">
      <c r="A451" s="111"/>
      <c r="B451" s="105"/>
      <c r="C451" s="65" t="s">
        <v>190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</row>
    <row r="452" spans="1:11" ht="42.75" customHeight="1">
      <c r="A452" s="111"/>
      <c r="B452" s="105"/>
      <c r="C452" s="61" t="s">
        <v>8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</row>
    <row r="453" spans="1:11" ht="249.75" customHeight="1">
      <c r="A453" s="112"/>
      <c r="B453" s="106"/>
      <c r="C453" s="61" t="s">
        <v>9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</row>
    <row r="454" spans="1:11" ht="18.75" customHeight="1">
      <c r="A454" s="110" t="s">
        <v>176</v>
      </c>
      <c r="B454" s="104" t="s">
        <v>12</v>
      </c>
      <c r="C454" s="61" t="s">
        <v>5</v>
      </c>
      <c r="D454" s="18">
        <f>D455+D457+D459+D460</f>
        <v>3000</v>
      </c>
      <c r="E454" s="18">
        <f>E455+E457+E459+E460</f>
        <v>3000</v>
      </c>
      <c r="F454" s="18">
        <f>F455+F457+F459+F460</f>
        <v>3000</v>
      </c>
      <c r="G454" s="18">
        <f>G455+G457+G459+G460</f>
        <v>2950</v>
      </c>
      <c r="H454" s="18">
        <f>H455+H457+H459+H460</f>
        <v>2994.3</v>
      </c>
      <c r="I454" s="49">
        <f>G454/D454*100</f>
        <v>98.33333333333333</v>
      </c>
      <c r="J454" s="49">
        <f>G454/E454*100</f>
        <v>98.33333333333333</v>
      </c>
      <c r="K454" s="49">
        <f>G454/F454*100</f>
        <v>98.33333333333333</v>
      </c>
    </row>
    <row r="455" spans="1:11" ht="30.75" customHeight="1">
      <c r="A455" s="111"/>
      <c r="B455" s="105"/>
      <c r="C455" s="61" t="s">
        <v>6</v>
      </c>
      <c r="D455" s="18">
        <v>3000</v>
      </c>
      <c r="E455" s="18">
        <v>3000</v>
      </c>
      <c r="F455" s="18">
        <v>3000</v>
      </c>
      <c r="G455" s="18">
        <v>2950</v>
      </c>
      <c r="H455" s="18">
        <v>2994.3</v>
      </c>
      <c r="I455" s="49">
        <f>G455/D455*100</f>
        <v>98.33333333333333</v>
      </c>
      <c r="J455" s="49">
        <f>G455/E455*100</f>
        <v>98.33333333333333</v>
      </c>
      <c r="K455" s="49">
        <f>G455/F455*100</f>
        <v>98.33333333333333</v>
      </c>
    </row>
    <row r="456" spans="1:11" ht="79.5" customHeight="1">
      <c r="A456" s="111"/>
      <c r="B456" s="105"/>
      <c r="C456" s="65" t="s">
        <v>189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</row>
    <row r="457" spans="1:11" ht="56.25">
      <c r="A457" s="111"/>
      <c r="B457" s="105"/>
      <c r="C457" s="61" t="s">
        <v>7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</row>
    <row r="458" spans="1:11" ht="97.5" customHeight="1">
      <c r="A458" s="111"/>
      <c r="B458" s="105"/>
      <c r="C458" s="65" t="s">
        <v>190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</row>
    <row r="459" spans="1:11" ht="48" customHeight="1">
      <c r="A459" s="111"/>
      <c r="B459" s="105"/>
      <c r="C459" s="61" t="s">
        <v>8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</row>
    <row r="460" spans="1:11" ht="66.75" customHeight="1">
      <c r="A460" s="112"/>
      <c r="B460" s="106"/>
      <c r="C460" s="61" t="s">
        <v>9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</row>
    <row r="461" spans="1:11" ht="36.75" customHeight="1">
      <c r="A461" s="130" t="s">
        <v>244</v>
      </c>
      <c r="B461" s="101" t="s">
        <v>217</v>
      </c>
      <c r="C461" s="64" t="s">
        <v>5</v>
      </c>
      <c r="D461" s="7">
        <f>D462+D464+D466+D467</f>
        <v>960</v>
      </c>
      <c r="E461" s="7">
        <f>E462+E464+E466+E467</f>
        <v>960</v>
      </c>
      <c r="F461" s="7">
        <f>F462+F464+F466+F467</f>
        <v>960</v>
      </c>
      <c r="G461" s="7">
        <f>G462+G464+G466+G467</f>
        <v>960</v>
      </c>
      <c r="H461" s="7">
        <f>H462+H464+H466+H467</f>
        <v>960</v>
      </c>
      <c r="I461" s="49">
        <f>G461/D461*100</f>
        <v>100</v>
      </c>
      <c r="J461" s="49">
        <f>G461/E461*100</f>
        <v>100</v>
      </c>
      <c r="K461" s="49">
        <f>G461/F461*100</f>
        <v>100</v>
      </c>
    </row>
    <row r="462" spans="1:11" ht="38.25" customHeight="1">
      <c r="A462" s="131"/>
      <c r="B462" s="102"/>
      <c r="C462" s="61" t="s">
        <v>6</v>
      </c>
      <c r="D462" s="18">
        <v>960</v>
      </c>
      <c r="E462" s="18">
        <v>960</v>
      </c>
      <c r="F462" s="18">
        <v>960</v>
      </c>
      <c r="G462" s="18">
        <v>960</v>
      </c>
      <c r="H462" s="18">
        <v>960</v>
      </c>
      <c r="I462" s="49">
        <f>G462/D462*100</f>
        <v>100</v>
      </c>
      <c r="J462" s="49">
        <f>G462/E462*100</f>
        <v>100</v>
      </c>
      <c r="K462" s="49">
        <f>G462/F462*100</f>
        <v>100</v>
      </c>
    </row>
    <row r="463" spans="1:11" ht="39.75" customHeight="1">
      <c r="A463" s="131"/>
      <c r="B463" s="102"/>
      <c r="C463" s="65" t="s">
        <v>189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</row>
    <row r="464" spans="1:11" ht="61.5" customHeight="1">
      <c r="A464" s="131"/>
      <c r="B464" s="102"/>
      <c r="C464" s="61" t="s">
        <v>7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</row>
    <row r="465" spans="1:11" ht="83.25" customHeight="1">
      <c r="A465" s="131"/>
      <c r="B465" s="102"/>
      <c r="C465" s="65" t="s">
        <v>190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</row>
    <row r="466" spans="1:11" ht="45" customHeight="1">
      <c r="A466" s="131"/>
      <c r="B466" s="102"/>
      <c r="C466" s="61" t="s">
        <v>8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</row>
    <row r="467" spans="1:11" ht="67.5" customHeight="1">
      <c r="A467" s="132"/>
      <c r="B467" s="103"/>
      <c r="C467" s="61" t="s">
        <v>9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</row>
    <row r="468" spans="1:11" ht="67.5" customHeight="1">
      <c r="A468" s="130" t="s">
        <v>245</v>
      </c>
      <c r="B468" s="101" t="s">
        <v>217</v>
      </c>
      <c r="C468" s="64" t="s">
        <v>5</v>
      </c>
      <c r="D468" s="7">
        <f>D469+D471+D473+D474</f>
        <v>480</v>
      </c>
      <c r="E468" s="7">
        <f>E469+E471+E473+E474</f>
        <v>480</v>
      </c>
      <c r="F468" s="7">
        <f>F469+F471+F473+F474</f>
        <v>480</v>
      </c>
      <c r="G468" s="7">
        <f>G469+G471+G473+G474</f>
        <v>480</v>
      </c>
      <c r="H468" s="7">
        <f>H469+H471+H473+H474</f>
        <v>480</v>
      </c>
      <c r="I468" s="49">
        <f>G468/D468*100</f>
        <v>100</v>
      </c>
      <c r="J468" s="49">
        <f>G468/E468*100</f>
        <v>100</v>
      </c>
      <c r="K468" s="49">
        <f>G468/F468*100</f>
        <v>100</v>
      </c>
    </row>
    <row r="469" spans="1:11" ht="67.5" customHeight="1">
      <c r="A469" s="131"/>
      <c r="B469" s="102"/>
      <c r="C469" s="61" t="s">
        <v>6</v>
      </c>
      <c r="D469" s="18">
        <v>480</v>
      </c>
      <c r="E469" s="18">
        <v>480</v>
      </c>
      <c r="F469" s="18">
        <v>480</v>
      </c>
      <c r="G469" s="18">
        <v>480</v>
      </c>
      <c r="H469" s="18">
        <v>480</v>
      </c>
      <c r="I469" s="49">
        <f>G469/D469*100</f>
        <v>100</v>
      </c>
      <c r="J469" s="49">
        <f>G469/E469*100</f>
        <v>100</v>
      </c>
      <c r="K469" s="49">
        <f>G469/F469*100</f>
        <v>100</v>
      </c>
    </row>
    <row r="470" spans="1:11" ht="67.5" customHeight="1">
      <c r="A470" s="131"/>
      <c r="B470" s="102"/>
      <c r="C470" s="65" t="s">
        <v>189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</row>
    <row r="471" spans="1:11" ht="67.5" customHeight="1">
      <c r="A471" s="131"/>
      <c r="B471" s="102"/>
      <c r="C471" s="61" t="s">
        <v>7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</row>
    <row r="472" spans="1:11" ht="67.5" customHeight="1">
      <c r="A472" s="131"/>
      <c r="B472" s="102"/>
      <c r="C472" s="65" t="s">
        <v>190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</row>
    <row r="473" spans="1:11" ht="67.5" customHeight="1">
      <c r="A473" s="131"/>
      <c r="B473" s="102"/>
      <c r="C473" s="61" t="s">
        <v>8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</row>
    <row r="474" spans="1:11" ht="163.5" customHeight="1">
      <c r="A474" s="132"/>
      <c r="B474" s="103"/>
      <c r="C474" s="61" t="s">
        <v>9</v>
      </c>
      <c r="D474" s="18">
        <v>0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</row>
    <row r="475" spans="1:11" ht="18.75" customHeight="1">
      <c r="A475" s="124" t="s">
        <v>81</v>
      </c>
      <c r="B475" s="104" t="s">
        <v>11</v>
      </c>
      <c r="C475" s="64" t="s">
        <v>5</v>
      </c>
      <c r="D475" s="7">
        <f>D476+D478+D480+D481</f>
        <v>7500</v>
      </c>
      <c r="E475" s="7">
        <f>E476+E478+E480+E481</f>
        <v>7500</v>
      </c>
      <c r="F475" s="7">
        <f>F476+F478+F480+F481</f>
        <v>7500</v>
      </c>
      <c r="G475" s="7">
        <f>G476+G478+G480+G481</f>
        <v>7500</v>
      </c>
      <c r="H475" s="7">
        <f>H476+H478+H480+H481</f>
        <v>7500</v>
      </c>
      <c r="I475" s="49">
        <f>G475/D475*100</f>
        <v>100</v>
      </c>
      <c r="J475" s="49">
        <f>G475/E475*100</f>
        <v>100</v>
      </c>
      <c r="K475" s="49">
        <f>G475/F475*100</f>
        <v>100</v>
      </c>
    </row>
    <row r="476" spans="1:11" ht="27.75" customHeight="1">
      <c r="A476" s="125"/>
      <c r="B476" s="105"/>
      <c r="C476" s="61" t="s">
        <v>6</v>
      </c>
      <c r="D476" s="18">
        <v>7500</v>
      </c>
      <c r="E476" s="18">
        <v>7500</v>
      </c>
      <c r="F476" s="18">
        <v>7500</v>
      </c>
      <c r="G476" s="18">
        <v>7500</v>
      </c>
      <c r="H476" s="18">
        <v>7500</v>
      </c>
      <c r="I476" s="49">
        <f>G476/D476*100</f>
        <v>100</v>
      </c>
      <c r="J476" s="49">
        <f>G476/E476*100</f>
        <v>100</v>
      </c>
      <c r="K476" s="49">
        <f>G476/F476*100</f>
        <v>100</v>
      </c>
    </row>
    <row r="477" spans="1:11" ht="72.75" customHeight="1">
      <c r="A477" s="125"/>
      <c r="B477" s="105"/>
      <c r="C477" s="65" t="s">
        <v>189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</row>
    <row r="478" spans="1:11" ht="56.25">
      <c r="A478" s="125"/>
      <c r="B478" s="105"/>
      <c r="C478" s="61" t="s">
        <v>7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</row>
    <row r="479" spans="1:11" ht="94.5" customHeight="1">
      <c r="A479" s="125"/>
      <c r="B479" s="105"/>
      <c r="C479" s="65" t="s">
        <v>190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</row>
    <row r="480" spans="1:11" ht="42" customHeight="1">
      <c r="A480" s="125"/>
      <c r="B480" s="105"/>
      <c r="C480" s="61" t="s">
        <v>8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</row>
    <row r="481" spans="1:11" ht="97.5" customHeight="1">
      <c r="A481" s="126"/>
      <c r="B481" s="106"/>
      <c r="C481" s="61" t="s">
        <v>9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</row>
    <row r="482" spans="1:11" ht="18.75" customHeight="1">
      <c r="A482" s="124" t="s">
        <v>185</v>
      </c>
      <c r="B482" s="104" t="s">
        <v>13</v>
      </c>
      <c r="C482" s="64" t="s">
        <v>5</v>
      </c>
      <c r="D482" s="7">
        <f aca="true" t="shared" si="38" ref="D482:K482">D483+D485+D487+D488</f>
        <v>0</v>
      </c>
      <c r="E482" s="7">
        <f t="shared" si="38"/>
        <v>0</v>
      </c>
      <c r="F482" s="7">
        <f t="shared" si="38"/>
        <v>0</v>
      </c>
      <c r="G482" s="7">
        <f t="shared" si="38"/>
        <v>0</v>
      </c>
      <c r="H482" s="7">
        <f t="shared" si="38"/>
        <v>0</v>
      </c>
      <c r="I482" s="7">
        <f t="shared" si="38"/>
        <v>0</v>
      </c>
      <c r="J482" s="7">
        <f t="shared" si="38"/>
        <v>0</v>
      </c>
      <c r="K482" s="7">
        <f t="shared" si="38"/>
        <v>0</v>
      </c>
    </row>
    <row r="483" spans="1:11" ht="30.75" customHeight="1">
      <c r="A483" s="125"/>
      <c r="B483" s="105"/>
      <c r="C483" s="61" t="s">
        <v>6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</row>
    <row r="484" spans="1:11" ht="78.75" customHeight="1">
      <c r="A484" s="125"/>
      <c r="B484" s="105"/>
      <c r="C484" s="65" t="s">
        <v>189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</row>
    <row r="485" spans="1:11" ht="56.25">
      <c r="A485" s="125"/>
      <c r="B485" s="105"/>
      <c r="C485" s="61" t="s">
        <v>7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</row>
    <row r="486" spans="1:11" ht="93.75" customHeight="1">
      <c r="A486" s="125"/>
      <c r="B486" s="105"/>
      <c r="C486" s="65" t="s">
        <v>190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</row>
    <row r="487" spans="1:11" ht="46.5" customHeight="1">
      <c r="A487" s="125"/>
      <c r="B487" s="105"/>
      <c r="C487" s="61" t="s">
        <v>8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</row>
    <row r="488" spans="1:11" ht="56.25">
      <c r="A488" s="126"/>
      <c r="B488" s="106"/>
      <c r="C488" s="61" t="s">
        <v>9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</row>
    <row r="489" spans="1:11" ht="18.75" customHeight="1">
      <c r="A489" s="124" t="s">
        <v>84</v>
      </c>
      <c r="B489" s="104" t="s">
        <v>13</v>
      </c>
      <c r="C489" s="64" t="s">
        <v>5</v>
      </c>
      <c r="D489" s="7">
        <f aca="true" t="shared" si="39" ref="D489:K489">D490+D492+D494+D495</f>
        <v>0</v>
      </c>
      <c r="E489" s="7">
        <f t="shared" si="39"/>
        <v>0</v>
      </c>
      <c r="F489" s="7">
        <f t="shared" si="39"/>
        <v>0</v>
      </c>
      <c r="G489" s="7">
        <f t="shared" si="39"/>
        <v>0</v>
      </c>
      <c r="H489" s="7">
        <f t="shared" si="39"/>
        <v>0</v>
      </c>
      <c r="I489" s="7">
        <f t="shared" si="39"/>
        <v>0</v>
      </c>
      <c r="J489" s="7">
        <f t="shared" si="39"/>
        <v>0</v>
      </c>
      <c r="K489" s="7">
        <f t="shared" si="39"/>
        <v>0</v>
      </c>
    </row>
    <row r="490" spans="1:11" ht="28.5" customHeight="1">
      <c r="A490" s="125"/>
      <c r="B490" s="105"/>
      <c r="C490" s="61" t="s">
        <v>6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</row>
    <row r="491" spans="1:11" ht="79.5" customHeight="1">
      <c r="A491" s="125"/>
      <c r="B491" s="105"/>
      <c r="C491" s="65" t="s">
        <v>189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</row>
    <row r="492" spans="1:11" ht="56.25">
      <c r="A492" s="125"/>
      <c r="B492" s="105"/>
      <c r="C492" s="61" t="s">
        <v>7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</row>
    <row r="493" spans="1:11" ht="91.5" customHeight="1">
      <c r="A493" s="125"/>
      <c r="B493" s="105"/>
      <c r="C493" s="65" t="s">
        <v>190</v>
      </c>
      <c r="D493" s="18">
        <v>0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</row>
    <row r="494" spans="1:11" ht="41.25" customHeight="1">
      <c r="A494" s="125"/>
      <c r="B494" s="105"/>
      <c r="C494" s="61" t="s">
        <v>8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</row>
    <row r="495" spans="1:11" ht="56.25">
      <c r="A495" s="126"/>
      <c r="B495" s="106"/>
      <c r="C495" s="61" t="s">
        <v>9</v>
      </c>
      <c r="D495" s="18">
        <v>0</v>
      </c>
      <c r="E495" s="18">
        <v>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</row>
    <row r="496" spans="1:11" ht="18.75" customHeight="1">
      <c r="A496" s="124" t="s">
        <v>86</v>
      </c>
      <c r="B496" s="104" t="s">
        <v>13</v>
      </c>
      <c r="C496" s="64" t="s">
        <v>5</v>
      </c>
      <c r="D496" s="7">
        <f aca="true" t="shared" si="40" ref="D496:K496">D497+D499+D501+D502</f>
        <v>0</v>
      </c>
      <c r="E496" s="7">
        <f t="shared" si="40"/>
        <v>0</v>
      </c>
      <c r="F496" s="7">
        <f t="shared" si="40"/>
        <v>0</v>
      </c>
      <c r="G496" s="7">
        <f t="shared" si="40"/>
        <v>0</v>
      </c>
      <c r="H496" s="7">
        <f t="shared" si="40"/>
        <v>0</v>
      </c>
      <c r="I496" s="7">
        <f t="shared" si="40"/>
        <v>0</v>
      </c>
      <c r="J496" s="7">
        <f t="shared" si="40"/>
        <v>0</v>
      </c>
      <c r="K496" s="7">
        <f t="shared" si="40"/>
        <v>0</v>
      </c>
    </row>
    <row r="497" spans="1:11" ht="32.25" customHeight="1">
      <c r="A497" s="125"/>
      <c r="B497" s="105"/>
      <c r="C497" s="61" t="s">
        <v>6</v>
      </c>
      <c r="D497" s="18">
        <v>0</v>
      </c>
      <c r="E497" s="18">
        <v>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</row>
    <row r="498" spans="1:11" ht="80.25" customHeight="1">
      <c r="A498" s="125"/>
      <c r="B498" s="105"/>
      <c r="C498" s="65" t="s">
        <v>189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</row>
    <row r="499" spans="1:11" ht="56.25">
      <c r="A499" s="125"/>
      <c r="B499" s="105"/>
      <c r="C499" s="61" t="s">
        <v>7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</row>
    <row r="500" spans="1:11" ht="90.75" customHeight="1">
      <c r="A500" s="125"/>
      <c r="B500" s="105"/>
      <c r="C500" s="65" t="s">
        <v>190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</row>
    <row r="501" spans="1:11" ht="45.75" customHeight="1">
      <c r="A501" s="125"/>
      <c r="B501" s="105"/>
      <c r="C501" s="61" t="s">
        <v>8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</row>
    <row r="502" spans="1:11" ht="56.25">
      <c r="A502" s="126"/>
      <c r="B502" s="106"/>
      <c r="C502" s="61" t="s">
        <v>9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</row>
    <row r="503" spans="1:11" ht="18.75" customHeight="1">
      <c r="A503" s="139" t="s">
        <v>88</v>
      </c>
      <c r="B503" s="104" t="s">
        <v>236</v>
      </c>
      <c r="C503" s="64" t="s">
        <v>5</v>
      </c>
      <c r="D503" s="7">
        <f aca="true" t="shared" si="41" ref="D503:K503">D504+D506+D508+D509</f>
        <v>0</v>
      </c>
      <c r="E503" s="7">
        <f t="shared" si="41"/>
        <v>0</v>
      </c>
      <c r="F503" s="7">
        <f t="shared" si="41"/>
        <v>0</v>
      </c>
      <c r="G503" s="7">
        <f t="shared" si="41"/>
        <v>0</v>
      </c>
      <c r="H503" s="7">
        <f t="shared" si="41"/>
        <v>0</v>
      </c>
      <c r="I503" s="7">
        <f t="shared" si="41"/>
        <v>0</v>
      </c>
      <c r="J503" s="7">
        <f t="shared" si="41"/>
        <v>0</v>
      </c>
      <c r="K503" s="7">
        <f t="shared" si="41"/>
        <v>0</v>
      </c>
    </row>
    <row r="504" spans="1:11" ht="28.5" customHeight="1">
      <c r="A504" s="140"/>
      <c r="B504" s="105"/>
      <c r="C504" s="61" t="s">
        <v>6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</row>
    <row r="505" spans="1:11" ht="81" customHeight="1">
      <c r="A505" s="140"/>
      <c r="B505" s="105"/>
      <c r="C505" s="65" t="s">
        <v>189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</row>
    <row r="506" spans="1:11" ht="56.25">
      <c r="A506" s="140"/>
      <c r="B506" s="105"/>
      <c r="C506" s="61" t="s">
        <v>7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</row>
    <row r="507" spans="1:11" ht="99.75" customHeight="1">
      <c r="A507" s="140"/>
      <c r="B507" s="105"/>
      <c r="C507" s="65" t="s">
        <v>190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</row>
    <row r="508" spans="1:11" ht="42" customHeight="1">
      <c r="A508" s="140"/>
      <c r="B508" s="105"/>
      <c r="C508" s="61" t="s">
        <v>8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</row>
    <row r="509" spans="1:11" ht="56.25" customHeight="1">
      <c r="A509" s="141"/>
      <c r="B509" s="106"/>
      <c r="C509" s="61" t="s">
        <v>9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</row>
    <row r="510" spans="1:11" ht="18.75" customHeight="1">
      <c r="A510" s="121" t="s">
        <v>90</v>
      </c>
      <c r="B510" s="104" t="s">
        <v>11</v>
      </c>
      <c r="C510" s="64" t="s">
        <v>5</v>
      </c>
      <c r="D510" s="7">
        <f>D511+D513+D515+D516</f>
        <v>194500</v>
      </c>
      <c r="E510" s="7">
        <f>E511+E513+E515+E516</f>
        <v>194500</v>
      </c>
      <c r="F510" s="7">
        <f>F511+F513+F515+F516</f>
        <v>184300</v>
      </c>
      <c r="G510" s="7">
        <f>G511+G513+G515+G516</f>
        <v>179500</v>
      </c>
      <c r="H510" s="7">
        <f>H511+H513+H515+H516</f>
        <v>179500</v>
      </c>
      <c r="I510" s="49">
        <f>G510/D510*100</f>
        <v>92.2879177377892</v>
      </c>
      <c r="J510" s="49">
        <f>G510/E510*100</f>
        <v>92.2879177377892</v>
      </c>
      <c r="K510" s="49">
        <f>G510/F510*100</f>
        <v>97.39555073250136</v>
      </c>
    </row>
    <row r="511" spans="1:11" ht="30.75" customHeight="1">
      <c r="A511" s="122"/>
      <c r="B511" s="105"/>
      <c r="C511" s="61" t="s">
        <v>6</v>
      </c>
      <c r="D511" s="18">
        <v>194500</v>
      </c>
      <c r="E511" s="18">
        <v>194500</v>
      </c>
      <c r="F511" s="18">
        <v>184300</v>
      </c>
      <c r="G511" s="18">
        <v>179500</v>
      </c>
      <c r="H511" s="18">
        <v>179500</v>
      </c>
      <c r="I511" s="49">
        <f>G511/D511*100</f>
        <v>92.2879177377892</v>
      </c>
      <c r="J511" s="49">
        <f>G511/E511*100</f>
        <v>92.2879177377892</v>
      </c>
      <c r="K511" s="49">
        <f>G511/F511*100</f>
        <v>97.39555073250136</v>
      </c>
    </row>
    <row r="512" spans="1:11" ht="75.75" customHeight="1">
      <c r="A512" s="122"/>
      <c r="B512" s="105"/>
      <c r="C512" s="65" t="s">
        <v>189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</row>
    <row r="513" spans="1:11" ht="56.25">
      <c r="A513" s="122"/>
      <c r="B513" s="105"/>
      <c r="C513" s="61" t="s">
        <v>7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</row>
    <row r="514" spans="1:11" ht="95.25" customHeight="1">
      <c r="A514" s="122"/>
      <c r="B514" s="105"/>
      <c r="C514" s="65" t="s">
        <v>190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</row>
    <row r="515" spans="1:11" ht="42" customHeight="1">
      <c r="A515" s="122"/>
      <c r="B515" s="105"/>
      <c r="C515" s="61" t="s">
        <v>8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</row>
    <row r="516" spans="1:11" ht="56.25">
      <c r="A516" s="123"/>
      <c r="B516" s="106"/>
      <c r="C516" s="61" t="s">
        <v>9</v>
      </c>
      <c r="D516" s="18">
        <v>0</v>
      </c>
      <c r="E516" s="18">
        <v>0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</row>
    <row r="517" spans="1:11" ht="18.75" customHeight="1">
      <c r="A517" s="124" t="s">
        <v>92</v>
      </c>
      <c r="B517" s="104" t="s">
        <v>93</v>
      </c>
      <c r="C517" s="61" t="s">
        <v>5</v>
      </c>
      <c r="D517" s="18">
        <f aca="true" t="shared" si="42" ref="D517:K517">D518+D520+D522+D523</f>
        <v>0</v>
      </c>
      <c r="E517" s="18">
        <f t="shared" si="42"/>
        <v>0</v>
      </c>
      <c r="F517" s="18">
        <f t="shared" si="42"/>
        <v>0</v>
      </c>
      <c r="G517" s="18">
        <f t="shared" si="42"/>
        <v>0</v>
      </c>
      <c r="H517" s="18">
        <f t="shared" si="42"/>
        <v>0</v>
      </c>
      <c r="I517" s="18">
        <f t="shared" si="42"/>
        <v>0</v>
      </c>
      <c r="J517" s="18">
        <f t="shared" si="42"/>
        <v>0</v>
      </c>
      <c r="K517" s="18">
        <f t="shared" si="42"/>
        <v>0</v>
      </c>
    </row>
    <row r="518" spans="1:11" ht="25.5" customHeight="1">
      <c r="A518" s="125"/>
      <c r="B518" s="105"/>
      <c r="C518" s="61" t="s">
        <v>6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</row>
    <row r="519" spans="1:11" ht="78" customHeight="1">
      <c r="A519" s="125"/>
      <c r="B519" s="105"/>
      <c r="C519" s="65" t="s">
        <v>189</v>
      </c>
      <c r="D519" s="18">
        <v>0</v>
      </c>
      <c r="E519" s="18">
        <v>0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</row>
    <row r="520" spans="1:11" ht="56.25">
      <c r="A520" s="125"/>
      <c r="B520" s="105"/>
      <c r="C520" s="61" t="s">
        <v>7</v>
      </c>
      <c r="D520" s="18">
        <v>0</v>
      </c>
      <c r="E520" s="18">
        <v>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</row>
    <row r="521" spans="1:11" ht="99.75" customHeight="1">
      <c r="A521" s="125"/>
      <c r="B521" s="105"/>
      <c r="C521" s="65" t="s">
        <v>190</v>
      </c>
      <c r="D521" s="18">
        <v>0</v>
      </c>
      <c r="E521" s="18">
        <v>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</row>
    <row r="522" spans="1:11" ht="44.25" customHeight="1">
      <c r="A522" s="125"/>
      <c r="B522" s="105"/>
      <c r="C522" s="61" t="s">
        <v>8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</row>
    <row r="523" spans="1:11" ht="56.25">
      <c r="A523" s="126"/>
      <c r="B523" s="106"/>
      <c r="C523" s="61" t="s">
        <v>9</v>
      </c>
      <c r="D523" s="18">
        <v>0</v>
      </c>
      <c r="E523" s="18">
        <v>0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</row>
    <row r="524" spans="1:11" ht="18.75" customHeight="1">
      <c r="A524" s="124" t="s">
        <v>95</v>
      </c>
      <c r="B524" s="104" t="s">
        <v>93</v>
      </c>
      <c r="C524" s="61" t="s">
        <v>5</v>
      </c>
      <c r="D524" s="18">
        <f aca="true" t="shared" si="43" ref="D524:K524">D525+D527+D529+D530</f>
        <v>0</v>
      </c>
      <c r="E524" s="18">
        <f t="shared" si="43"/>
        <v>0</v>
      </c>
      <c r="F524" s="18">
        <f t="shared" si="43"/>
        <v>0</v>
      </c>
      <c r="G524" s="18">
        <f t="shared" si="43"/>
        <v>0</v>
      </c>
      <c r="H524" s="18">
        <f t="shared" si="43"/>
        <v>0</v>
      </c>
      <c r="I524" s="18">
        <f t="shared" si="43"/>
        <v>0</v>
      </c>
      <c r="J524" s="18">
        <f t="shared" si="43"/>
        <v>0</v>
      </c>
      <c r="K524" s="18">
        <f t="shared" si="43"/>
        <v>0</v>
      </c>
    </row>
    <row r="525" spans="1:11" ht="30" customHeight="1">
      <c r="A525" s="125"/>
      <c r="B525" s="105"/>
      <c r="C525" s="61" t="s">
        <v>6</v>
      </c>
      <c r="D525" s="18">
        <v>0</v>
      </c>
      <c r="E525" s="18">
        <v>0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</row>
    <row r="526" spans="1:11" ht="80.25" customHeight="1">
      <c r="A526" s="125"/>
      <c r="B526" s="105"/>
      <c r="C526" s="65" t="s">
        <v>189</v>
      </c>
      <c r="D526" s="18">
        <v>0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</row>
    <row r="527" spans="1:11" ht="56.25">
      <c r="A527" s="125"/>
      <c r="B527" s="105"/>
      <c r="C527" s="61" t="s">
        <v>7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</row>
    <row r="528" spans="1:11" ht="93.75">
      <c r="A528" s="125"/>
      <c r="B528" s="105"/>
      <c r="C528" s="65" t="s">
        <v>190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</row>
    <row r="529" spans="1:11" ht="48.75" customHeight="1">
      <c r="A529" s="125"/>
      <c r="B529" s="105"/>
      <c r="C529" s="61" t="s">
        <v>8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</row>
    <row r="530" spans="1:11" ht="56.25">
      <c r="A530" s="126"/>
      <c r="B530" s="106"/>
      <c r="C530" s="61" t="s">
        <v>9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</row>
    <row r="531" spans="1:11" ht="18.75" customHeight="1">
      <c r="A531" s="121" t="s">
        <v>97</v>
      </c>
      <c r="B531" s="101" t="s">
        <v>11</v>
      </c>
      <c r="C531" s="64" t="s">
        <v>5</v>
      </c>
      <c r="D531" s="7">
        <f aca="true" t="shared" si="44" ref="D531:K531">D532+D534+D536+D537</f>
        <v>0</v>
      </c>
      <c r="E531" s="7">
        <f t="shared" si="44"/>
        <v>0</v>
      </c>
      <c r="F531" s="7">
        <f t="shared" si="44"/>
        <v>0</v>
      </c>
      <c r="G531" s="7">
        <f t="shared" si="44"/>
        <v>0</v>
      </c>
      <c r="H531" s="7">
        <f t="shared" si="44"/>
        <v>0</v>
      </c>
      <c r="I531" s="7">
        <f t="shared" si="44"/>
        <v>0</v>
      </c>
      <c r="J531" s="7">
        <f t="shared" si="44"/>
        <v>0</v>
      </c>
      <c r="K531" s="7">
        <f t="shared" si="44"/>
        <v>0</v>
      </c>
    </row>
    <row r="532" spans="1:11" ht="27.75" customHeight="1">
      <c r="A532" s="122"/>
      <c r="B532" s="102"/>
      <c r="C532" s="61" t="s">
        <v>6</v>
      </c>
      <c r="D532" s="18">
        <v>0</v>
      </c>
      <c r="E532" s="18">
        <v>0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</row>
    <row r="533" spans="1:11" ht="81" customHeight="1">
      <c r="A533" s="122"/>
      <c r="B533" s="102"/>
      <c r="C533" s="65" t="s">
        <v>189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</row>
    <row r="534" spans="1:11" ht="56.25">
      <c r="A534" s="122"/>
      <c r="B534" s="102"/>
      <c r="C534" s="61" t="s">
        <v>7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</row>
    <row r="535" spans="1:11" ht="95.25" customHeight="1">
      <c r="A535" s="122"/>
      <c r="B535" s="102"/>
      <c r="C535" s="65" t="s">
        <v>190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</row>
    <row r="536" spans="1:11" ht="41.25" customHeight="1">
      <c r="A536" s="122"/>
      <c r="B536" s="102"/>
      <c r="C536" s="61" t="s">
        <v>8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</row>
    <row r="537" spans="1:11" ht="56.25">
      <c r="A537" s="123"/>
      <c r="B537" s="103"/>
      <c r="C537" s="61" t="s">
        <v>9</v>
      </c>
      <c r="D537" s="18">
        <v>0</v>
      </c>
      <c r="E537" s="18">
        <v>0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</row>
    <row r="538" spans="1:11" ht="18.75" customHeight="1">
      <c r="A538" s="121" t="s">
        <v>170</v>
      </c>
      <c r="B538" s="101" t="s">
        <v>11</v>
      </c>
      <c r="C538" s="64" t="s">
        <v>5</v>
      </c>
      <c r="D538" s="7">
        <f>D539+D541+D543+D544</f>
        <v>1000</v>
      </c>
      <c r="E538" s="7">
        <f>E539+E541</f>
        <v>1000</v>
      </c>
      <c r="F538" s="7">
        <f>F539+F541+F543+F544</f>
        <v>1000</v>
      </c>
      <c r="G538" s="7">
        <f>G539+G541+G543+G544</f>
        <v>1000</v>
      </c>
      <c r="H538" s="7">
        <f>H539+H541+H543+H544</f>
        <v>1000</v>
      </c>
      <c r="I538" s="49">
        <f>G538/D538*100</f>
        <v>100</v>
      </c>
      <c r="J538" s="49">
        <f>G538/E538*100</f>
        <v>100</v>
      </c>
      <c r="K538" s="49">
        <f>G538/F538*100</f>
        <v>100</v>
      </c>
    </row>
    <row r="539" spans="1:11" ht="27.75" customHeight="1">
      <c r="A539" s="122"/>
      <c r="B539" s="102"/>
      <c r="C539" s="61" t="s">
        <v>6</v>
      </c>
      <c r="D539" s="18">
        <v>300</v>
      </c>
      <c r="E539" s="18">
        <v>300</v>
      </c>
      <c r="F539" s="18">
        <v>300</v>
      </c>
      <c r="G539" s="18">
        <v>300</v>
      </c>
      <c r="H539" s="18">
        <v>300</v>
      </c>
      <c r="I539" s="49">
        <f>G539/D539*100</f>
        <v>100</v>
      </c>
      <c r="J539" s="49">
        <f>G539/E539*100</f>
        <v>100</v>
      </c>
      <c r="K539" s="49">
        <f>G539/F539*100</f>
        <v>100</v>
      </c>
    </row>
    <row r="540" spans="1:11" ht="78" customHeight="1">
      <c r="A540" s="122"/>
      <c r="B540" s="102"/>
      <c r="C540" s="65" t="s">
        <v>189</v>
      </c>
      <c r="D540" s="18">
        <v>300</v>
      </c>
      <c r="E540" s="18">
        <v>300</v>
      </c>
      <c r="F540" s="18">
        <v>300</v>
      </c>
      <c r="G540" s="18">
        <v>300</v>
      </c>
      <c r="H540" s="18">
        <v>300</v>
      </c>
      <c r="I540" s="49">
        <f>G540/D540*100</f>
        <v>100</v>
      </c>
      <c r="J540" s="49">
        <f>G540/E540*100</f>
        <v>100</v>
      </c>
      <c r="K540" s="49">
        <f>G540/F540*100</f>
        <v>100</v>
      </c>
    </row>
    <row r="541" spans="1:11" ht="60.75" customHeight="1">
      <c r="A541" s="122"/>
      <c r="B541" s="102"/>
      <c r="C541" s="61" t="s">
        <v>7</v>
      </c>
      <c r="D541" s="18">
        <v>700</v>
      </c>
      <c r="E541" s="18">
        <v>700</v>
      </c>
      <c r="F541" s="18">
        <v>700</v>
      </c>
      <c r="G541" s="18">
        <v>700</v>
      </c>
      <c r="H541" s="18">
        <v>700</v>
      </c>
      <c r="I541" s="49">
        <f>G541/D541*100</f>
        <v>100</v>
      </c>
      <c r="J541" s="49">
        <f>G541/E541*100</f>
        <v>100</v>
      </c>
      <c r="K541" s="49">
        <f>G541/F541*100</f>
        <v>100</v>
      </c>
    </row>
    <row r="542" spans="1:11" ht="93.75" customHeight="1">
      <c r="A542" s="122"/>
      <c r="B542" s="102"/>
      <c r="C542" s="65" t="s">
        <v>190</v>
      </c>
      <c r="D542" s="18">
        <v>700</v>
      </c>
      <c r="E542" s="18">
        <v>700</v>
      </c>
      <c r="F542" s="18">
        <v>700</v>
      </c>
      <c r="G542" s="18">
        <v>700</v>
      </c>
      <c r="H542" s="18">
        <v>700</v>
      </c>
      <c r="I542" s="49">
        <f>G542/D542*100</f>
        <v>100</v>
      </c>
      <c r="J542" s="49">
        <f>G542/E542*100</f>
        <v>100</v>
      </c>
      <c r="K542" s="49">
        <f>G542/F542*100</f>
        <v>100</v>
      </c>
    </row>
    <row r="543" spans="1:11" ht="46.5" customHeight="1">
      <c r="A543" s="122"/>
      <c r="B543" s="102"/>
      <c r="C543" s="61" t="s">
        <v>8</v>
      </c>
      <c r="D543" s="18">
        <v>0</v>
      </c>
      <c r="E543" s="18">
        <v>0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</row>
    <row r="544" spans="1:11" ht="56.25">
      <c r="A544" s="122"/>
      <c r="B544" s="103"/>
      <c r="C544" s="61" t="s">
        <v>9</v>
      </c>
      <c r="D544" s="18">
        <v>0</v>
      </c>
      <c r="E544" s="18">
        <v>0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</row>
    <row r="545" spans="1:11" ht="18.75" customHeight="1">
      <c r="A545" s="122"/>
      <c r="B545" s="104" t="s">
        <v>12</v>
      </c>
      <c r="C545" s="61" t="s">
        <v>5</v>
      </c>
      <c r="D545" s="18">
        <f>D546+D548+D550+D551</f>
        <v>3400</v>
      </c>
      <c r="E545" s="18">
        <f>E546+E548+E550+E551</f>
        <v>3400</v>
      </c>
      <c r="F545" s="18">
        <f>F546+F548+F550+F551</f>
        <v>3400</v>
      </c>
      <c r="G545" s="18">
        <f>G546+G548+G550+G551</f>
        <v>3383</v>
      </c>
      <c r="H545" s="18">
        <f>H546+H548+H550+H551</f>
        <v>3383</v>
      </c>
      <c r="I545" s="49">
        <f>G545/D545*100</f>
        <v>99.5</v>
      </c>
      <c r="J545" s="49">
        <f>G545/E545*100</f>
        <v>99.5</v>
      </c>
      <c r="K545" s="49">
        <f>G545/F545*100</f>
        <v>99.5</v>
      </c>
    </row>
    <row r="546" spans="1:11" ht="24.75" customHeight="1">
      <c r="A546" s="122"/>
      <c r="B546" s="105"/>
      <c r="C546" s="61" t="s">
        <v>6</v>
      </c>
      <c r="D546" s="18">
        <v>1020</v>
      </c>
      <c r="E546" s="18">
        <v>1020</v>
      </c>
      <c r="F546" s="18">
        <v>1020</v>
      </c>
      <c r="G546" s="18">
        <v>1014.9</v>
      </c>
      <c r="H546" s="18">
        <v>1014.9</v>
      </c>
      <c r="I546" s="49">
        <f>G546/D546*100</f>
        <v>99.5</v>
      </c>
      <c r="J546" s="49">
        <f>G546/E546*100</f>
        <v>99.5</v>
      </c>
      <c r="K546" s="49">
        <f>G546/F546*100</f>
        <v>99.5</v>
      </c>
    </row>
    <row r="547" spans="1:11" ht="77.25" customHeight="1">
      <c r="A547" s="122"/>
      <c r="B547" s="105"/>
      <c r="C547" s="65" t="s">
        <v>189</v>
      </c>
      <c r="D547" s="18">
        <v>1020</v>
      </c>
      <c r="E547" s="18">
        <v>1020</v>
      </c>
      <c r="F547" s="18">
        <v>1020</v>
      </c>
      <c r="G547" s="18">
        <v>1014.9</v>
      </c>
      <c r="H547" s="18">
        <v>1014.9</v>
      </c>
      <c r="I547" s="49">
        <f>G547/D547*100</f>
        <v>99.5</v>
      </c>
      <c r="J547" s="49">
        <f>G547/E547*100</f>
        <v>99.5</v>
      </c>
      <c r="K547" s="49">
        <f>G547/F547*100</f>
        <v>99.5</v>
      </c>
    </row>
    <row r="548" spans="1:11" ht="56.25">
      <c r="A548" s="122"/>
      <c r="B548" s="105"/>
      <c r="C548" s="61" t="s">
        <v>7</v>
      </c>
      <c r="D548" s="18">
        <v>2380</v>
      </c>
      <c r="E548" s="18">
        <v>2380</v>
      </c>
      <c r="F548" s="18">
        <v>2380</v>
      </c>
      <c r="G548" s="18">
        <v>2368.1</v>
      </c>
      <c r="H548" s="18">
        <v>2368.1</v>
      </c>
      <c r="I548" s="49">
        <f>G548/D548*100</f>
        <v>99.5</v>
      </c>
      <c r="J548" s="49">
        <f>G548/E548*100</f>
        <v>99.5</v>
      </c>
      <c r="K548" s="49">
        <f>G548/F548*100</f>
        <v>99.5</v>
      </c>
    </row>
    <row r="549" spans="1:11" ht="90.75" customHeight="1">
      <c r="A549" s="122"/>
      <c r="B549" s="105"/>
      <c r="C549" s="65" t="s">
        <v>190</v>
      </c>
      <c r="D549" s="18">
        <v>2380</v>
      </c>
      <c r="E549" s="18">
        <v>2380</v>
      </c>
      <c r="F549" s="18">
        <v>2380</v>
      </c>
      <c r="G549" s="18">
        <v>2368.1</v>
      </c>
      <c r="H549" s="18">
        <v>2368.1</v>
      </c>
      <c r="I549" s="49">
        <f>G549/D549*100</f>
        <v>99.5</v>
      </c>
      <c r="J549" s="49">
        <f>G549/E549*100</f>
        <v>99.5</v>
      </c>
      <c r="K549" s="49">
        <f>G549/F549*100</f>
        <v>99.5</v>
      </c>
    </row>
    <row r="550" spans="1:11" ht="44.25" customHeight="1">
      <c r="A550" s="122"/>
      <c r="B550" s="105"/>
      <c r="C550" s="61" t="s">
        <v>8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</row>
    <row r="551" spans="1:11" ht="56.25">
      <c r="A551" s="123"/>
      <c r="B551" s="106"/>
      <c r="C551" s="61" t="s">
        <v>9</v>
      </c>
      <c r="D551" s="18">
        <v>0</v>
      </c>
      <c r="E551" s="18">
        <v>0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</row>
    <row r="552" spans="1:11" ht="18.75" customHeight="1">
      <c r="A552" s="124" t="s">
        <v>99</v>
      </c>
      <c r="B552" s="104" t="s">
        <v>11</v>
      </c>
      <c r="C552" s="46" t="s">
        <v>5</v>
      </c>
      <c r="D552" s="7">
        <f>D553+D557+D558</f>
        <v>9730</v>
      </c>
      <c r="E552" s="7">
        <f>E553+E557+E558</f>
        <v>525</v>
      </c>
      <c r="F552" s="7">
        <f>F553+F557+F558</f>
        <v>525</v>
      </c>
      <c r="G552" s="7">
        <f>G553+G557+G558</f>
        <v>1679</v>
      </c>
      <c r="H552" s="7">
        <f>H553+H557+H558</f>
        <v>1679</v>
      </c>
      <c r="I552" s="49">
        <f>G552/D552*100</f>
        <v>17.25590955806783</v>
      </c>
      <c r="J552" s="49">
        <f>G552/E552*100</f>
        <v>319.8095238095238</v>
      </c>
      <c r="K552" s="49">
        <f>G552/F552*100</f>
        <v>319.8095238095238</v>
      </c>
    </row>
    <row r="553" spans="1:11" ht="30.75" customHeight="1">
      <c r="A553" s="125"/>
      <c r="B553" s="105"/>
      <c r="C553" s="30" t="s">
        <v>6</v>
      </c>
      <c r="D553" s="18">
        <f>D560+D602+D721+D756+D777</f>
        <v>525</v>
      </c>
      <c r="E553" s="18">
        <f>E560+E602+E721+E756+E777</f>
        <v>525</v>
      </c>
      <c r="F553" s="18">
        <f>F560+F602+F721+F756+F777</f>
        <v>525</v>
      </c>
      <c r="G553" s="18">
        <f>G560+G602+G721+G756+G777</f>
        <v>525</v>
      </c>
      <c r="H553" s="18">
        <f>H560+H602+H721+H756+H777</f>
        <v>525</v>
      </c>
      <c r="I553" s="49">
        <f>G553/D553*100</f>
        <v>100</v>
      </c>
      <c r="J553" s="49">
        <f>G553/E553*100</f>
        <v>100</v>
      </c>
      <c r="K553" s="49">
        <f>G553/F553*100</f>
        <v>100</v>
      </c>
    </row>
    <row r="554" spans="1:11" ht="73.5" customHeight="1">
      <c r="A554" s="125"/>
      <c r="B554" s="105"/>
      <c r="C554" s="29" t="s">
        <v>189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</row>
    <row r="555" spans="1:11" ht="66" customHeight="1">
      <c r="A555" s="125"/>
      <c r="B555" s="105"/>
      <c r="C555" s="30" t="s">
        <v>7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</row>
    <row r="556" spans="1:11" ht="98.25" customHeight="1">
      <c r="A556" s="125"/>
      <c r="B556" s="105"/>
      <c r="C556" s="29" t="s">
        <v>190</v>
      </c>
      <c r="D556" s="18">
        <v>0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</row>
    <row r="557" spans="1:11" ht="37.5" customHeight="1">
      <c r="A557" s="125"/>
      <c r="B557" s="105"/>
      <c r="C557" s="30" t="s">
        <v>8</v>
      </c>
      <c r="D557" s="18">
        <f aca="true" t="shared" si="45" ref="D557:H558">D564+D606+D725+D760+D781</f>
        <v>350</v>
      </c>
      <c r="E557" s="18">
        <f t="shared" si="45"/>
        <v>0</v>
      </c>
      <c r="F557" s="18">
        <f t="shared" si="45"/>
        <v>0</v>
      </c>
      <c r="G557" s="18">
        <f t="shared" si="45"/>
        <v>250</v>
      </c>
      <c r="H557" s="18">
        <f t="shared" si="45"/>
        <v>250</v>
      </c>
      <c r="I557" s="49">
        <f>G557/D557*100</f>
        <v>71.42857142857143</v>
      </c>
      <c r="J557" s="49">
        <v>100</v>
      </c>
      <c r="K557" s="49">
        <v>100</v>
      </c>
    </row>
    <row r="558" spans="1:11" ht="56.25">
      <c r="A558" s="126"/>
      <c r="B558" s="106"/>
      <c r="C558" s="30" t="s">
        <v>9</v>
      </c>
      <c r="D558" s="18">
        <f t="shared" si="45"/>
        <v>8855</v>
      </c>
      <c r="E558" s="18">
        <f t="shared" si="45"/>
        <v>0</v>
      </c>
      <c r="F558" s="18">
        <f t="shared" si="45"/>
        <v>0</v>
      </c>
      <c r="G558" s="18">
        <f t="shared" si="45"/>
        <v>904</v>
      </c>
      <c r="H558" s="18">
        <f t="shared" si="45"/>
        <v>904</v>
      </c>
      <c r="I558" s="49">
        <f>G558/D558*100</f>
        <v>10.20892151326934</v>
      </c>
      <c r="J558" s="49">
        <v>100</v>
      </c>
      <c r="K558" s="49">
        <v>100</v>
      </c>
    </row>
    <row r="559" spans="1:11" ht="18.75" customHeight="1">
      <c r="A559" s="124" t="s">
        <v>101</v>
      </c>
      <c r="B559" s="104" t="s">
        <v>232</v>
      </c>
      <c r="C559" s="46" t="s">
        <v>5</v>
      </c>
      <c r="D559" s="7">
        <f>D560+D564+D565</f>
        <v>8530</v>
      </c>
      <c r="E559" s="7">
        <f>E560+E564+E565</f>
        <v>0</v>
      </c>
      <c r="F559" s="7">
        <f>F560+F564+F565</f>
        <v>0</v>
      </c>
      <c r="G559" s="7">
        <f>G560+G564+G565</f>
        <v>479</v>
      </c>
      <c r="H559" s="7">
        <f>H560+H564+H565</f>
        <v>479</v>
      </c>
      <c r="I559" s="49">
        <f>G559/D559*100</f>
        <v>5.6154747948417345</v>
      </c>
      <c r="J559" s="49">
        <v>100</v>
      </c>
      <c r="K559" s="49">
        <v>100</v>
      </c>
    </row>
    <row r="560" spans="1:11" ht="27.75" customHeight="1">
      <c r="A560" s="125"/>
      <c r="B560" s="105"/>
      <c r="C560" s="30" t="s">
        <v>6</v>
      </c>
      <c r="D560" s="18">
        <f aca="true" t="shared" si="46" ref="D560:K560">D567+D574+D581</f>
        <v>0</v>
      </c>
      <c r="E560" s="18">
        <f t="shared" si="46"/>
        <v>0</v>
      </c>
      <c r="F560" s="18">
        <f t="shared" si="46"/>
        <v>0</v>
      </c>
      <c r="G560" s="18">
        <f t="shared" si="46"/>
        <v>0</v>
      </c>
      <c r="H560" s="18">
        <f t="shared" si="46"/>
        <v>0</v>
      </c>
      <c r="I560" s="18">
        <f t="shared" si="46"/>
        <v>0</v>
      </c>
      <c r="J560" s="18">
        <f t="shared" si="46"/>
        <v>0</v>
      </c>
      <c r="K560" s="18">
        <f t="shared" si="46"/>
        <v>0</v>
      </c>
    </row>
    <row r="561" spans="1:11" ht="73.5" customHeight="1">
      <c r="A561" s="125"/>
      <c r="B561" s="105"/>
      <c r="C561" s="29" t="s">
        <v>189</v>
      </c>
      <c r="D561" s="18">
        <v>0</v>
      </c>
      <c r="E561" s="18">
        <v>0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</row>
    <row r="562" spans="1:11" ht="57.75" customHeight="1">
      <c r="A562" s="125"/>
      <c r="B562" s="105"/>
      <c r="C562" s="30" t="s">
        <v>7</v>
      </c>
      <c r="D562" s="18">
        <v>0</v>
      </c>
      <c r="E562" s="18">
        <v>0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</row>
    <row r="563" spans="1:11" ht="99.75" customHeight="1">
      <c r="A563" s="125"/>
      <c r="B563" s="105"/>
      <c r="C563" s="29" t="s">
        <v>190</v>
      </c>
      <c r="D563" s="18">
        <v>0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</row>
    <row r="564" spans="1:11" ht="37.5">
      <c r="A564" s="125"/>
      <c r="B564" s="105"/>
      <c r="C564" s="30" t="s">
        <v>8</v>
      </c>
      <c r="D564" s="18">
        <f aca="true" t="shared" si="47" ref="D564:I564">D592</f>
        <v>100</v>
      </c>
      <c r="E564" s="18">
        <f t="shared" si="47"/>
        <v>0</v>
      </c>
      <c r="F564" s="18">
        <f t="shared" si="47"/>
        <v>0</v>
      </c>
      <c r="G564" s="18">
        <f t="shared" si="47"/>
        <v>0</v>
      </c>
      <c r="H564" s="18">
        <f t="shared" si="47"/>
        <v>0</v>
      </c>
      <c r="I564" s="18">
        <f t="shared" si="47"/>
        <v>0</v>
      </c>
      <c r="J564" s="18">
        <v>0</v>
      </c>
      <c r="K564" s="18">
        <v>0</v>
      </c>
    </row>
    <row r="565" spans="1:11" ht="63.75" customHeight="1">
      <c r="A565" s="126"/>
      <c r="B565" s="106"/>
      <c r="C565" s="30" t="s">
        <v>9</v>
      </c>
      <c r="D565" s="18">
        <f>D600</f>
        <v>8430</v>
      </c>
      <c r="E565" s="18">
        <f>E600</f>
        <v>0</v>
      </c>
      <c r="F565" s="18">
        <f>F600</f>
        <v>0</v>
      </c>
      <c r="G565" s="18">
        <f>G600</f>
        <v>479</v>
      </c>
      <c r="H565" s="18">
        <f>H600</f>
        <v>479</v>
      </c>
      <c r="I565" s="49">
        <f>G565/D565*100</f>
        <v>5.68208778173191</v>
      </c>
      <c r="J565" s="49">
        <v>100</v>
      </c>
      <c r="K565" s="49">
        <v>100</v>
      </c>
    </row>
    <row r="566" spans="1:11" ht="18.75" customHeight="1">
      <c r="A566" s="107" t="s">
        <v>103</v>
      </c>
      <c r="B566" s="104" t="s">
        <v>11</v>
      </c>
      <c r="C566" s="46" t="s">
        <v>5</v>
      </c>
      <c r="D566" s="7">
        <f aca="true" t="shared" si="48" ref="D566:K566">D567+D571+D572</f>
        <v>0</v>
      </c>
      <c r="E566" s="7">
        <f t="shared" si="48"/>
        <v>0</v>
      </c>
      <c r="F566" s="7">
        <f t="shared" si="48"/>
        <v>0</v>
      </c>
      <c r="G566" s="7">
        <f t="shared" si="48"/>
        <v>0</v>
      </c>
      <c r="H566" s="7">
        <f t="shared" si="48"/>
        <v>0</v>
      </c>
      <c r="I566" s="7">
        <f t="shared" si="48"/>
        <v>0</v>
      </c>
      <c r="J566" s="7">
        <f t="shared" si="48"/>
        <v>0</v>
      </c>
      <c r="K566" s="7">
        <f t="shared" si="48"/>
        <v>0</v>
      </c>
    </row>
    <row r="567" spans="1:11" ht="36" customHeight="1">
      <c r="A567" s="108"/>
      <c r="B567" s="105"/>
      <c r="C567" s="30" t="s">
        <v>6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</row>
    <row r="568" spans="1:11" ht="74.25" customHeight="1">
      <c r="A568" s="108"/>
      <c r="B568" s="105"/>
      <c r="C568" s="29" t="s">
        <v>189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</row>
    <row r="569" spans="1:11" ht="65.25" customHeight="1">
      <c r="A569" s="108"/>
      <c r="B569" s="105"/>
      <c r="C569" s="30" t="s">
        <v>7</v>
      </c>
      <c r="D569" s="18">
        <v>0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</row>
    <row r="570" spans="1:11" ht="96" customHeight="1">
      <c r="A570" s="108"/>
      <c r="B570" s="105"/>
      <c r="C570" s="29" t="s">
        <v>190</v>
      </c>
      <c r="D570" s="18">
        <v>0</v>
      </c>
      <c r="E570" s="18">
        <v>0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</row>
    <row r="571" spans="1:11" ht="37.5">
      <c r="A571" s="108"/>
      <c r="B571" s="105"/>
      <c r="C571" s="30" t="s">
        <v>8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</row>
    <row r="572" spans="1:11" ht="56.25">
      <c r="A572" s="109"/>
      <c r="B572" s="106"/>
      <c r="C572" s="30" t="s">
        <v>9</v>
      </c>
      <c r="D572" s="18">
        <v>0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</row>
    <row r="573" spans="1:11" ht="18.75" customHeight="1">
      <c r="A573" s="107" t="s">
        <v>105</v>
      </c>
      <c r="B573" s="104" t="s">
        <v>11</v>
      </c>
      <c r="C573" s="30" t="s">
        <v>5</v>
      </c>
      <c r="D573" s="18">
        <f aca="true" t="shared" si="49" ref="D573:K573">D574+D578+D579</f>
        <v>0</v>
      </c>
      <c r="E573" s="18">
        <f t="shared" si="49"/>
        <v>0</v>
      </c>
      <c r="F573" s="18">
        <f t="shared" si="49"/>
        <v>0</v>
      </c>
      <c r="G573" s="18">
        <f t="shared" si="49"/>
        <v>0</v>
      </c>
      <c r="H573" s="18">
        <f t="shared" si="49"/>
        <v>0</v>
      </c>
      <c r="I573" s="18">
        <f t="shared" si="49"/>
        <v>0</v>
      </c>
      <c r="J573" s="18">
        <f t="shared" si="49"/>
        <v>0</v>
      </c>
      <c r="K573" s="18">
        <f t="shared" si="49"/>
        <v>0</v>
      </c>
    </row>
    <row r="574" spans="1:11" ht="32.25" customHeight="1">
      <c r="A574" s="108"/>
      <c r="B574" s="105"/>
      <c r="C574" s="30" t="s">
        <v>6</v>
      </c>
      <c r="D574" s="18">
        <v>0</v>
      </c>
      <c r="E574" s="18">
        <v>0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</row>
    <row r="575" spans="1:11" ht="72.75" customHeight="1">
      <c r="A575" s="108"/>
      <c r="B575" s="105"/>
      <c r="C575" s="29" t="s">
        <v>189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</row>
    <row r="576" spans="1:11" ht="58.5" customHeight="1">
      <c r="A576" s="108"/>
      <c r="B576" s="105"/>
      <c r="C576" s="30" t="s">
        <v>7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</row>
    <row r="577" spans="1:11" ht="97.5" customHeight="1">
      <c r="A577" s="108"/>
      <c r="B577" s="105"/>
      <c r="C577" s="29" t="s">
        <v>190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</row>
    <row r="578" spans="1:11" ht="45.75" customHeight="1">
      <c r="A578" s="108"/>
      <c r="B578" s="105"/>
      <c r="C578" s="30" t="s">
        <v>8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</row>
    <row r="579" spans="1:11" ht="56.25">
      <c r="A579" s="109"/>
      <c r="B579" s="106"/>
      <c r="C579" s="30" t="s">
        <v>9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</row>
    <row r="580" spans="1:11" ht="18.75" customHeight="1">
      <c r="A580" s="95" t="s">
        <v>171</v>
      </c>
      <c r="B580" s="104" t="s">
        <v>11</v>
      </c>
      <c r="C580" s="30" t="s">
        <v>5</v>
      </c>
      <c r="D580" s="18">
        <f aca="true" t="shared" si="50" ref="D580:K580">D581+D585+D586</f>
        <v>0</v>
      </c>
      <c r="E580" s="18">
        <f t="shared" si="50"/>
        <v>0</v>
      </c>
      <c r="F580" s="18">
        <f t="shared" si="50"/>
        <v>0</v>
      </c>
      <c r="G580" s="18">
        <f t="shared" si="50"/>
        <v>0</v>
      </c>
      <c r="H580" s="18">
        <f t="shared" si="50"/>
        <v>0</v>
      </c>
      <c r="I580" s="18">
        <f t="shared" si="50"/>
        <v>0</v>
      </c>
      <c r="J580" s="18">
        <f t="shared" si="50"/>
        <v>0</v>
      </c>
      <c r="K580" s="18">
        <f t="shared" si="50"/>
        <v>0</v>
      </c>
    </row>
    <row r="581" spans="1:11" ht="33" customHeight="1">
      <c r="A581" s="96"/>
      <c r="B581" s="105"/>
      <c r="C581" s="30" t="s">
        <v>6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</row>
    <row r="582" spans="1:11" ht="79.5" customHeight="1">
      <c r="A582" s="96"/>
      <c r="B582" s="105"/>
      <c r="C582" s="29" t="s">
        <v>189</v>
      </c>
      <c r="D582" s="18">
        <v>0</v>
      </c>
      <c r="E582" s="18">
        <v>0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</row>
    <row r="583" spans="1:11" ht="70.5" customHeight="1">
      <c r="A583" s="96"/>
      <c r="B583" s="105"/>
      <c r="C583" s="30" t="s">
        <v>7</v>
      </c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</row>
    <row r="584" spans="1:11" ht="94.5" customHeight="1">
      <c r="A584" s="96"/>
      <c r="B584" s="105"/>
      <c r="C584" s="29" t="s">
        <v>190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</row>
    <row r="585" spans="1:11" ht="37.5">
      <c r="A585" s="96"/>
      <c r="B585" s="105"/>
      <c r="C585" s="30" t="s">
        <v>8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</row>
    <row r="586" spans="1:11" ht="68.25" customHeight="1">
      <c r="A586" s="96"/>
      <c r="B586" s="106"/>
      <c r="C586" s="30" t="s">
        <v>9</v>
      </c>
      <c r="D586" s="18">
        <v>0</v>
      </c>
      <c r="E586" s="18">
        <v>0</v>
      </c>
      <c r="F586" s="18">
        <v>0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</row>
    <row r="587" spans="1:11" ht="42.75" customHeight="1">
      <c r="A587" s="96"/>
      <c r="B587" s="104" t="s">
        <v>230</v>
      </c>
      <c r="C587" s="30" t="s">
        <v>5</v>
      </c>
      <c r="D587" s="18">
        <f aca="true" t="shared" si="51" ref="D587:K587">D588+D592+D593</f>
        <v>100</v>
      </c>
      <c r="E587" s="18">
        <f t="shared" si="51"/>
        <v>0</v>
      </c>
      <c r="F587" s="18">
        <f t="shared" si="51"/>
        <v>0</v>
      </c>
      <c r="G587" s="18">
        <f t="shared" si="51"/>
        <v>0</v>
      </c>
      <c r="H587" s="18">
        <f t="shared" si="51"/>
        <v>0</v>
      </c>
      <c r="I587" s="18">
        <f t="shared" si="51"/>
        <v>0</v>
      </c>
      <c r="J587" s="18">
        <f t="shared" si="51"/>
        <v>0</v>
      </c>
      <c r="K587" s="18">
        <f t="shared" si="51"/>
        <v>0</v>
      </c>
    </row>
    <row r="588" spans="1:11" ht="34.5" customHeight="1">
      <c r="A588" s="96"/>
      <c r="B588" s="105"/>
      <c r="C588" s="30" t="s">
        <v>6</v>
      </c>
      <c r="D588" s="18">
        <v>0</v>
      </c>
      <c r="E588" s="18">
        <v>0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</row>
    <row r="589" spans="1:11" ht="68.25" customHeight="1">
      <c r="A589" s="96"/>
      <c r="B589" s="105"/>
      <c r="C589" s="29" t="s">
        <v>189</v>
      </c>
      <c r="D589" s="18">
        <v>0</v>
      </c>
      <c r="E589" s="18">
        <v>0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</row>
    <row r="590" spans="1:11" ht="68.25" customHeight="1">
      <c r="A590" s="96"/>
      <c r="B590" s="105"/>
      <c r="C590" s="30" t="s">
        <v>7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</row>
    <row r="591" spans="1:11" ht="68.25" customHeight="1">
      <c r="A591" s="96"/>
      <c r="B591" s="105"/>
      <c r="C591" s="29" t="s">
        <v>190</v>
      </c>
      <c r="D591" s="18">
        <v>0</v>
      </c>
      <c r="E591" s="18">
        <v>0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</row>
    <row r="592" spans="1:11" ht="68.25" customHeight="1">
      <c r="A592" s="96"/>
      <c r="B592" s="105"/>
      <c r="C592" s="30" t="s">
        <v>8</v>
      </c>
      <c r="D592" s="18">
        <v>100</v>
      </c>
      <c r="E592" s="18">
        <v>0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</row>
    <row r="593" spans="1:11" ht="68.25" customHeight="1">
      <c r="A593" s="96"/>
      <c r="B593" s="106"/>
      <c r="C593" s="30" t="s">
        <v>9</v>
      </c>
      <c r="D593" s="18">
        <v>0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</row>
    <row r="594" spans="1:11" ht="68.25" customHeight="1">
      <c r="A594" s="96"/>
      <c r="B594" s="104" t="s">
        <v>231</v>
      </c>
      <c r="C594" s="30" t="s">
        <v>5</v>
      </c>
      <c r="D594" s="18">
        <f>D595+D599+D600</f>
        <v>8430</v>
      </c>
      <c r="E594" s="18">
        <f>E595+E599+E600</f>
        <v>0</v>
      </c>
      <c r="F594" s="18">
        <f>F595+F599+F600</f>
        <v>0</v>
      </c>
      <c r="G594" s="18">
        <f>G595+G599+G600</f>
        <v>479</v>
      </c>
      <c r="H594" s="18">
        <f>H595+H599+H600</f>
        <v>479</v>
      </c>
      <c r="I594" s="49">
        <f>G594/D594*100</f>
        <v>5.68208778173191</v>
      </c>
      <c r="J594" s="49">
        <v>100</v>
      </c>
      <c r="K594" s="49">
        <v>100</v>
      </c>
    </row>
    <row r="595" spans="1:11" ht="68.25" customHeight="1">
      <c r="A595" s="96"/>
      <c r="B595" s="105"/>
      <c r="C595" s="30" t="s">
        <v>6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</row>
    <row r="596" spans="1:11" ht="68.25" customHeight="1">
      <c r="A596" s="96"/>
      <c r="B596" s="105"/>
      <c r="C596" s="29" t="s">
        <v>189</v>
      </c>
      <c r="D596" s="18">
        <v>0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</row>
    <row r="597" spans="1:11" ht="68.25" customHeight="1">
      <c r="A597" s="96"/>
      <c r="B597" s="105"/>
      <c r="C597" s="30" t="s">
        <v>7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</row>
    <row r="598" spans="1:11" ht="68.25" customHeight="1">
      <c r="A598" s="96"/>
      <c r="B598" s="105"/>
      <c r="C598" s="29" t="s">
        <v>190</v>
      </c>
      <c r="D598" s="18">
        <v>0</v>
      </c>
      <c r="E598" s="18">
        <v>0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</row>
    <row r="599" spans="1:11" ht="68.25" customHeight="1">
      <c r="A599" s="96"/>
      <c r="B599" s="105"/>
      <c r="C599" s="30" t="s">
        <v>8</v>
      </c>
      <c r="D599" s="18">
        <v>0</v>
      </c>
      <c r="E599" s="18">
        <v>0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</row>
    <row r="600" spans="1:11" ht="68.25" customHeight="1">
      <c r="A600" s="97"/>
      <c r="B600" s="106"/>
      <c r="C600" s="30" t="s">
        <v>9</v>
      </c>
      <c r="D600" s="18">
        <v>8430</v>
      </c>
      <c r="E600" s="18">
        <v>0</v>
      </c>
      <c r="F600" s="18">
        <v>0</v>
      </c>
      <c r="G600" s="18">
        <v>479</v>
      </c>
      <c r="H600" s="18">
        <v>479</v>
      </c>
      <c r="I600" s="49">
        <f>G600/D600*100</f>
        <v>5.68208778173191</v>
      </c>
      <c r="J600" s="49">
        <v>100</v>
      </c>
      <c r="K600" s="49">
        <v>100</v>
      </c>
    </row>
    <row r="601" spans="1:11" ht="18.75" customHeight="1">
      <c r="A601" s="124" t="s">
        <v>107</v>
      </c>
      <c r="B601" s="104" t="s">
        <v>232</v>
      </c>
      <c r="C601" s="46" t="s">
        <v>5</v>
      </c>
      <c r="D601" s="7">
        <f>D602+D606+D607</f>
        <v>850</v>
      </c>
      <c r="E601" s="7">
        <f>E602+E606+E607</f>
        <v>525</v>
      </c>
      <c r="F601" s="7">
        <f>F602+F606+F607</f>
        <v>525</v>
      </c>
      <c r="G601" s="7">
        <f>G602+G606+G607</f>
        <v>850</v>
      </c>
      <c r="H601" s="7">
        <f>H602+H606+H607</f>
        <v>850</v>
      </c>
      <c r="I601" s="49">
        <f>G601/D601*100</f>
        <v>100</v>
      </c>
      <c r="J601" s="49">
        <f>G601/E601*100</f>
        <v>161.9047619047619</v>
      </c>
      <c r="K601" s="49">
        <f>G601/F601*100</f>
        <v>161.9047619047619</v>
      </c>
    </row>
    <row r="602" spans="1:11" ht="30" customHeight="1">
      <c r="A602" s="125"/>
      <c r="B602" s="105"/>
      <c r="C602" s="30" t="s">
        <v>6</v>
      </c>
      <c r="D602" s="18">
        <f>D609+D630+D651+D672+D679+D700</f>
        <v>525</v>
      </c>
      <c r="E602" s="18">
        <f>E609+E630+E651+E672+E679+E700</f>
        <v>525</v>
      </c>
      <c r="F602" s="18">
        <f>F609+F630+F651+F672+F679+F700</f>
        <v>525</v>
      </c>
      <c r="G602" s="18">
        <f>G609+G630+G651+G672+G679+G700</f>
        <v>525</v>
      </c>
      <c r="H602" s="18">
        <f>H609+H630+H651+H672+H679+H700</f>
        <v>525</v>
      </c>
      <c r="I602" s="49">
        <f>G602/D602*100</f>
        <v>100</v>
      </c>
      <c r="J602" s="49">
        <f>G602/E602*100</f>
        <v>100</v>
      </c>
      <c r="K602" s="49">
        <f>G602/F602*100</f>
        <v>100</v>
      </c>
    </row>
    <row r="603" spans="1:11" ht="80.25" customHeight="1">
      <c r="A603" s="125"/>
      <c r="B603" s="105"/>
      <c r="C603" s="29" t="s">
        <v>189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</row>
    <row r="604" spans="1:11" ht="69.75" customHeight="1">
      <c r="A604" s="125"/>
      <c r="B604" s="105"/>
      <c r="C604" s="30" t="s">
        <v>7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</row>
    <row r="605" spans="1:11" ht="95.25" customHeight="1">
      <c r="A605" s="125"/>
      <c r="B605" s="105"/>
      <c r="C605" s="29" t="s">
        <v>190</v>
      </c>
      <c r="D605" s="18">
        <v>0</v>
      </c>
      <c r="E605" s="18">
        <v>0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</row>
    <row r="606" spans="1:11" ht="45.75" customHeight="1">
      <c r="A606" s="125"/>
      <c r="B606" s="105"/>
      <c r="C606" s="30" t="s">
        <v>8</v>
      </c>
      <c r="D606" s="18">
        <f>D620+D641+D662+D690+D711</f>
        <v>0</v>
      </c>
      <c r="E606" s="18">
        <v>0</v>
      </c>
      <c r="F606" s="18">
        <f>F613+F634+F655+F683+F704</f>
        <v>0</v>
      </c>
      <c r="G606" s="18">
        <v>0</v>
      </c>
      <c r="H606" s="18">
        <f>H613+H634+H655+H683+H704</f>
        <v>0</v>
      </c>
      <c r="I606" s="18">
        <v>0</v>
      </c>
      <c r="J606" s="18">
        <v>0</v>
      </c>
      <c r="K606" s="18">
        <v>0</v>
      </c>
    </row>
    <row r="607" spans="1:11" ht="66" customHeight="1">
      <c r="A607" s="126"/>
      <c r="B607" s="106"/>
      <c r="C607" s="30" t="s">
        <v>9</v>
      </c>
      <c r="D607" s="18">
        <f>D628+D649+D670+D698+D719</f>
        <v>325</v>
      </c>
      <c r="E607" s="18">
        <f>E628+E649+E670+E698+E719</f>
        <v>0</v>
      </c>
      <c r="F607" s="18">
        <f>F628+F649+F670+F698+F719</f>
        <v>0</v>
      </c>
      <c r="G607" s="18">
        <f>G628+G649+G670+G698+G719</f>
        <v>325</v>
      </c>
      <c r="H607" s="18">
        <f>H628+H649+H670+H698+H719</f>
        <v>325</v>
      </c>
      <c r="I607" s="49">
        <f>G607/D607*100</f>
        <v>100</v>
      </c>
      <c r="J607" s="49">
        <v>100</v>
      </c>
      <c r="K607" s="49">
        <v>100</v>
      </c>
    </row>
    <row r="608" spans="1:11" ht="18.75" customHeight="1">
      <c r="A608" s="95" t="s">
        <v>109</v>
      </c>
      <c r="B608" s="104" t="s">
        <v>11</v>
      </c>
      <c r="C608" s="46" t="s">
        <v>5</v>
      </c>
      <c r="D608" s="7">
        <f>D609+D613+D614</f>
        <v>1.2</v>
      </c>
      <c r="E608" s="7">
        <f>E609+E613+E614</f>
        <v>1.2</v>
      </c>
      <c r="F608" s="7">
        <f>F609+F613+F614</f>
        <v>1.2</v>
      </c>
      <c r="G608" s="7">
        <f>G609+G613+G614</f>
        <v>1.2</v>
      </c>
      <c r="H608" s="7">
        <f>H609+H613+H614</f>
        <v>1.2</v>
      </c>
      <c r="I608" s="49">
        <f>G608/D608*100</f>
        <v>100</v>
      </c>
      <c r="J608" s="49">
        <f>G608/E608*100</f>
        <v>100</v>
      </c>
      <c r="K608" s="49">
        <f>G608/F608*100</f>
        <v>100</v>
      </c>
    </row>
    <row r="609" spans="1:11" ht="33" customHeight="1">
      <c r="A609" s="96"/>
      <c r="B609" s="105"/>
      <c r="C609" s="30" t="s">
        <v>6</v>
      </c>
      <c r="D609" s="18">
        <v>1.2</v>
      </c>
      <c r="E609" s="18">
        <v>1.2</v>
      </c>
      <c r="F609" s="18">
        <v>1.2</v>
      </c>
      <c r="G609" s="18">
        <v>1.2</v>
      </c>
      <c r="H609" s="18">
        <v>1.2</v>
      </c>
      <c r="I609" s="49">
        <f>G609/D609*100</f>
        <v>100</v>
      </c>
      <c r="J609" s="49">
        <f>G609/E609*100</f>
        <v>100</v>
      </c>
      <c r="K609" s="49">
        <f>G609/F609*100</f>
        <v>100</v>
      </c>
    </row>
    <row r="610" spans="1:11" ht="74.25" customHeight="1">
      <c r="A610" s="96"/>
      <c r="B610" s="105"/>
      <c r="C610" s="29" t="s">
        <v>189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</row>
    <row r="611" spans="1:11" ht="63" customHeight="1">
      <c r="A611" s="96"/>
      <c r="B611" s="105"/>
      <c r="C611" s="30" t="s">
        <v>7</v>
      </c>
      <c r="D611" s="18">
        <v>0</v>
      </c>
      <c r="E611" s="18">
        <v>0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</row>
    <row r="612" spans="1:11" ht="101.25" customHeight="1">
      <c r="A612" s="96"/>
      <c r="B612" s="105"/>
      <c r="C612" s="29" t="s">
        <v>190</v>
      </c>
      <c r="D612" s="18">
        <v>0</v>
      </c>
      <c r="E612" s="18">
        <v>0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</row>
    <row r="613" spans="1:11" ht="37.5">
      <c r="A613" s="96"/>
      <c r="B613" s="105"/>
      <c r="C613" s="30" t="s">
        <v>8</v>
      </c>
      <c r="D613" s="18">
        <v>0</v>
      </c>
      <c r="E613" s="18">
        <v>0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</row>
    <row r="614" spans="1:11" ht="56.25">
      <c r="A614" s="96"/>
      <c r="B614" s="106"/>
      <c r="C614" s="30" t="s">
        <v>9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</row>
    <row r="615" spans="1:11" ht="18.75">
      <c r="A615" s="96"/>
      <c r="B615" s="101" t="s">
        <v>233</v>
      </c>
      <c r="C615" s="30" t="s">
        <v>5</v>
      </c>
      <c r="D615" s="18">
        <f aca="true" t="shared" si="52" ref="D615:K615">D616+D620+D621</f>
        <v>0</v>
      </c>
      <c r="E615" s="18">
        <f t="shared" si="52"/>
        <v>0</v>
      </c>
      <c r="F615" s="18">
        <f t="shared" si="52"/>
        <v>0</v>
      </c>
      <c r="G615" s="18">
        <f t="shared" si="52"/>
        <v>120</v>
      </c>
      <c r="H615" s="18">
        <f t="shared" si="52"/>
        <v>120</v>
      </c>
      <c r="I615" s="18">
        <f t="shared" si="52"/>
        <v>100</v>
      </c>
      <c r="J615" s="18">
        <f t="shared" si="52"/>
        <v>100</v>
      </c>
      <c r="K615" s="18">
        <f t="shared" si="52"/>
        <v>100</v>
      </c>
    </row>
    <row r="616" spans="1:11" ht="37.5">
      <c r="A616" s="96"/>
      <c r="B616" s="102"/>
      <c r="C616" s="30" t="s">
        <v>6</v>
      </c>
      <c r="D616" s="18">
        <v>0</v>
      </c>
      <c r="E616" s="18">
        <v>0</v>
      </c>
      <c r="F616" s="18">
        <v>0</v>
      </c>
      <c r="G616" s="18">
        <f>G617+G621+G650</f>
        <v>120</v>
      </c>
      <c r="H616" s="18">
        <f>H617+H621+H650</f>
        <v>120</v>
      </c>
      <c r="I616" s="18">
        <f>I617+I621+I650</f>
        <v>100</v>
      </c>
      <c r="J616" s="18">
        <f>J617+J621+J650</f>
        <v>100</v>
      </c>
      <c r="K616" s="18">
        <f>K617+K621+K650</f>
        <v>100</v>
      </c>
    </row>
    <row r="617" spans="1:11" ht="75">
      <c r="A617" s="96"/>
      <c r="B617" s="102"/>
      <c r="C617" s="29" t="s">
        <v>189</v>
      </c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</row>
    <row r="618" spans="1:11" ht="56.25">
      <c r="A618" s="96"/>
      <c r="B618" s="102"/>
      <c r="C618" s="30" t="s">
        <v>7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</row>
    <row r="619" spans="1:11" ht="93.75">
      <c r="A619" s="96"/>
      <c r="B619" s="102"/>
      <c r="C619" s="29" t="s">
        <v>190</v>
      </c>
      <c r="D619" s="18">
        <v>0</v>
      </c>
      <c r="E619" s="18"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</row>
    <row r="620" spans="1:11" ht="37.5">
      <c r="A620" s="96"/>
      <c r="B620" s="102"/>
      <c r="C620" s="30" t="s">
        <v>8</v>
      </c>
      <c r="D620" s="18">
        <v>0</v>
      </c>
      <c r="E620" s="18">
        <v>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</row>
    <row r="621" spans="1:11" ht="56.25">
      <c r="A621" s="96"/>
      <c r="B621" s="103"/>
      <c r="C621" s="30" t="s">
        <v>9</v>
      </c>
      <c r="D621" s="18">
        <v>0</v>
      </c>
      <c r="E621" s="18">
        <v>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</row>
    <row r="622" spans="1:11" ht="18.75">
      <c r="A622" s="96"/>
      <c r="B622" s="101" t="s">
        <v>231</v>
      </c>
      <c r="C622" s="30" t="s">
        <v>5</v>
      </c>
      <c r="D622" s="18">
        <f>D623+D627+D628</f>
        <v>260</v>
      </c>
      <c r="E622" s="18">
        <f>E623+E627+E628</f>
        <v>0</v>
      </c>
      <c r="F622" s="18">
        <f>F623+F627+F628</f>
        <v>0</v>
      </c>
      <c r="G622" s="18">
        <f>G623+G627+G628</f>
        <v>260</v>
      </c>
      <c r="H622" s="18">
        <f>H623+H627+H628</f>
        <v>260</v>
      </c>
      <c r="I622" s="49">
        <f>G622/D622*100</f>
        <v>100</v>
      </c>
      <c r="J622" s="49">
        <v>100</v>
      </c>
      <c r="K622" s="49">
        <v>100</v>
      </c>
    </row>
    <row r="623" spans="1:11" ht="37.5">
      <c r="A623" s="96"/>
      <c r="B623" s="102"/>
      <c r="C623" s="30" t="s">
        <v>6</v>
      </c>
      <c r="D623" s="18">
        <v>0</v>
      </c>
      <c r="E623" s="18">
        <v>0</v>
      </c>
      <c r="F623" s="18">
        <f>F624+F628+F671</f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</row>
    <row r="624" spans="1:11" ht="75">
      <c r="A624" s="96"/>
      <c r="B624" s="102"/>
      <c r="C624" s="29" t="s">
        <v>189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</row>
    <row r="625" spans="1:11" ht="56.25">
      <c r="A625" s="96"/>
      <c r="B625" s="102"/>
      <c r="C625" s="30" t="s">
        <v>7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</row>
    <row r="626" spans="1:11" ht="93.75">
      <c r="A626" s="96"/>
      <c r="B626" s="102"/>
      <c r="C626" s="29" t="s">
        <v>190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</row>
    <row r="627" spans="1:11" ht="37.5">
      <c r="A627" s="96"/>
      <c r="B627" s="102"/>
      <c r="C627" s="30" t="s">
        <v>8</v>
      </c>
      <c r="D627" s="18">
        <v>0</v>
      </c>
      <c r="E627" s="18">
        <v>0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</row>
    <row r="628" spans="1:11" ht="56.25">
      <c r="A628" s="97"/>
      <c r="B628" s="103"/>
      <c r="C628" s="30" t="s">
        <v>9</v>
      </c>
      <c r="D628" s="18">
        <v>260</v>
      </c>
      <c r="E628" s="18">
        <v>0</v>
      </c>
      <c r="F628" s="18">
        <v>0</v>
      </c>
      <c r="G628" s="18">
        <v>260</v>
      </c>
      <c r="H628" s="18">
        <v>260</v>
      </c>
      <c r="I628" s="49">
        <f>G628/D628*100</f>
        <v>100</v>
      </c>
      <c r="J628" s="49">
        <v>100</v>
      </c>
      <c r="K628" s="49">
        <v>100</v>
      </c>
    </row>
    <row r="629" spans="1:11" ht="18.75" customHeight="1">
      <c r="A629" s="95" t="s">
        <v>111</v>
      </c>
      <c r="B629" s="104" t="s">
        <v>11</v>
      </c>
      <c r="C629" s="30" t="s">
        <v>5</v>
      </c>
      <c r="D629" s="18">
        <f>D630+D634+D635</f>
        <v>68.2</v>
      </c>
      <c r="E629" s="18">
        <f>E630+E634+E635</f>
        <v>68.2</v>
      </c>
      <c r="F629" s="18">
        <f>F630+F634+F635</f>
        <v>68.2</v>
      </c>
      <c r="G629" s="18">
        <f>G630+G634+G635</f>
        <v>68.2</v>
      </c>
      <c r="H629" s="18">
        <f>H630+H634+H635</f>
        <v>68.2</v>
      </c>
      <c r="I629" s="49">
        <f>G629/D629*100</f>
        <v>100</v>
      </c>
      <c r="J629" s="49">
        <f>G629/E629*100</f>
        <v>100</v>
      </c>
      <c r="K629" s="49">
        <f>G629/F629*100</f>
        <v>100</v>
      </c>
    </row>
    <row r="630" spans="1:11" ht="30" customHeight="1">
      <c r="A630" s="96"/>
      <c r="B630" s="105"/>
      <c r="C630" s="30" t="s">
        <v>6</v>
      </c>
      <c r="D630" s="18">
        <v>68.2</v>
      </c>
      <c r="E630" s="18">
        <v>68.2</v>
      </c>
      <c r="F630" s="18">
        <v>68.2</v>
      </c>
      <c r="G630" s="18">
        <v>68.2</v>
      </c>
      <c r="H630" s="18">
        <v>68.2</v>
      </c>
      <c r="I630" s="49">
        <f>G630/D630*100</f>
        <v>100</v>
      </c>
      <c r="J630" s="49">
        <f>G630/E630*100</f>
        <v>100</v>
      </c>
      <c r="K630" s="49">
        <f>G630/F630*100</f>
        <v>100</v>
      </c>
    </row>
    <row r="631" spans="1:11" ht="79.5" customHeight="1">
      <c r="A631" s="96"/>
      <c r="B631" s="105"/>
      <c r="C631" s="29" t="s">
        <v>189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</row>
    <row r="632" spans="1:11" ht="62.25" customHeight="1">
      <c r="A632" s="96"/>
      <c r="B632" s="105"/>
      <c r="C632" s="30" t="s">
        <v>7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</row>
    <row r="633" spans="1:11" ht="99" customHeight="1">
      <c r="A633" s="96"/>
      <c r="B633" s="105"/>
      <c r="C633" s="29" t="s">
        <v>190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</row>
    <row r="634" spans="1:11" ht="37.5">
      <c r="A634" s="96"/>
      <c r="B634" s="105"/>
      <c r="C634" s="30" t="s">
        <v>8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</row>
    <row r="635" spans="1:11" ht="56.25">
      <c r="A635" s="96"/>
      <c r="B635" s="106"/>
      <c r="C635" s="30" t="s">
        <v>9</v>
      </c>
      <c r="D635" s="18">
        <v>0</v>
      </c>
      <c r="E635" s="18">
        <v>0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</row>
    <row r="636" spans="1:11" ht="18.75">
      <c r="A636" s="96"/>
      <c r="B636" s="104" t="s">
        <v>230</v>
      </c>
      <c r="C636" s="30" t="s">
        <v>5</v>
      </c>
      <c r="D636" s="18">
        <f aca="true" t="shared" si="53" ref="D636:K636">D637+D641+D642</f>
        <v>0</v>
      </c>
      <c r="E636" s="18">
        <f t="shared" si="53"/>
        <v>0</v>
      </c>
      <c r="F636" s="18">
        <f t="shared" si="53"/>
        <v>0</v>
      </c>
      <c r="G636" s="18">
        <f t="shared" si="53"/>
        <v>0</v>
      </c>
      <c r="H636" s="18">
        <f t="shared" si="53"/>
        <v>0</v>
      </c>
      <c r="I636" s="18">
        <f t="shared" si="53"/>
        <v>0</v>
      </c>
      <c r="J636" s="18">
        <f t="shared" si="53"/>
        <v>0</v>
      </c>
      <c r="K636" s="18">
        <f t="shared" si="53"/>
        <v>0</v>
      </c>
    </row>
    <row r="637" spans="1:11" ht="37.5">
      <c r="A637" s="96"/>
      <c r="B637" s="105"/>
      <c r="C637" s="30" t="s">
        <v>6</v>
      </c>
      <c r="D637" s="18">
        <v>0</v>
      </c>
      <c r="E637" s="18">
        <v>0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</row>
    <row r="638" spans="1:11" ht="75">
      <c r="A638" s="96"/>
      <c r="B638" s="105"/>
      <c r="C638" s="29" t="s">
        <v>189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</row>
    <row r="639" spans="1:11" ht="56.25">
      <c r="A639" s="96"/>
      <c r="B639" s="105"/>
      <c r="C639" s="30" t="s">
        <v>7</v>
      </c>
      <c r="D639" s="18">
        <v>0</v>
      </c>
      <c r="E639" s="18">
        <v>0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</row>
    <row r="640" spans="1:11" ht="93.75">
      <c r="A640" s="96"/>
      <c r="B640" s="105"/>
      <c r="C640" s="29" t="s">
        <v>190</v>
      </c>
      <c r="D640" s="18">
        <v>0</v>
      </c>
      <c r="E640" s="18">
        <v>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</row>
    <row r="641" spans="1:11" ht="37.5">
      <c r="A641" s="96"/>
      <c r="B641" s="105"/>
      <c r="C641" s="30" t="s">
        <v>8</v>
      </c>
      <c r="D641" s="18">
        <v>0</v>
      </c>
      <c r="E641" s="18">
        <v>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</row>
    <row r="642" spans="1:11" ht="56.25">
      <c r="A642" s="96"/>
      <c r="B642" s="106"/>
      <c r="C642" s="30" t="s">
        <v>9</v>
      </c>
      <c r="D642" s="18">
        <v>0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</row>
    <row r="643" spans="1:11" ht="18.75">
      <c r="A643" s="96"/>
      <c r="B643" s="104" t="s">
        <v>231</v>
      </c>
      <c r="C643" s="30" t="s">
        <v>5</v>
      </c>
      <c r="D643" s="18">
        <f>D644+D648+D649</f>
        <v>20</v>
      </c>
      <c r="E643" s="18">
        <f>E644+E648+E649</f>
        <v>0</v>
      </c>
      <c r="F643" s="18">
        <f>F644+F648+F649</f>
        <v>0</v>
      </c>
      <c r="G643" s="18">
        <f>G644+G648+G649</f>
        <v>20</v>
      </c>
      <c r="H643" s="18">
        <f>H644+H648+H649</f>
        <v>20</v>
      </c>
      <c r="I643" s="49">
        <f>G643/D643*100</f>
        <v>100</v>
      </c>
      <c r="J643" s="49">
        <v>100</v>
      </c>
      <c r="K643" s="49">
        <v>100</v>
      </c>
    </row>
    <row r="644" spans="1:11" ht="37.5">
      <c r="A644" s="96"/>
      <c r="B644" s="105"/>
      <c r="C644" s="30" t="s">
        <v>6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</row>
    <row r="645" spans="1:11" ht="75">
      <c r="A645" s="96"/>
      <c r="B645" s="105"/>
      <c r="C645" s="29" t="s">
        <v>189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</row>
    <row r="646" spans="1:11" ht="56.25">
      <c r="A646" s="96"/>
      <c r="B646" s="105"/>
      <c r="C646" s="30" t="s">
        <v>7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</row>
    <row r="647" spans="1:11" ht="93.75">
      <c r="A647" s="96"/>
      <c r="B647" s="105"/>
      <c r="C647" s="29" t="s">
        <v>190</v>
      </c>
      <c r="D647" s="18">
        <v>0</v>
      </c>
      <c r="E647" s="18">
        <v>0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</row>
    <row r="648" spans="1:11" ht="37.5">
      <c r="A648" s="96"/>
      <c r="B648" s="105"/>
      <c r="C648" s="30" t="s">
        <v>8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</row>
    <row r="649" spans="1:11" ht="56.25">
      <c r="A649" s="97"/>
      <c r="B649" s="106"/>
      <c r="C649" s="30" t="s">
        <v>9</v>
      </c>
      <c r="D649" s="18">
        <v>20</v>
      </c>
      <c r="E649" s="18">
        <v>0</v>
      </c>
      <c r="F649" s="18">
        <v>0</v>
      </c>
      <c r="G649" s="18">
        <v>20</v>
      </c>
      <c r="H649" s="18">
        <v>20</v>
      </c>
      <c r="I649" s="49">
        <f>G649/D649*100</f>
        <v>100</v>
      </c>
      <c r="J649" s="49">
        <v>100</v>
      </c>
      <c r="K649" s="49">
        <v>100</v>
      </c>
    </row>
    <row r="650" spans="1:11" ht="18.75" customHeight="1">
      <c r="A650" s="95" t="s">
        <v>113</v>
      </c>
      <c r="B650" s="104" t="s">
        <v>114</v>
      </c>
      <c r="C650" s="30" t="s">
        <v>5</v>
      </c>
      <c r="D650" s="18">
        <f>D651+D655+D656</f>
        <v>120</v>
      </c>
      <c r="E650" s="18">
        <f>E651+E655+E656</f>
        <v>120</v>
      </c>
      <c r="F650" s="18">
        <f>F651+F655+F656</f>
        <v>120</v>
      </c>
      <c r="G650" s="18">
        <f>G651+G655+G656</f>
        <v>120</v>
      </c>
      <c r="H650" s="18">
        <f>H651+H655+H656</f>
        <v>120</v>
      </c>
      <c r="I650" s="49">
        <f>G650/D650*100</f>
        <v>100</v>
      </c>
      <c r="J650" s="49">
        <f>G650/E650*100</f>
        <v>100</v>
      </c>
      <c r="K650" s="49">
        <f>G650/F650*100</f>
        <v>100</v>
      </c>
    </row>
    <row r="651" spans="1:11" ht="30.75" customHeight="1">
      <c r="A651" s="96"/>
      <c r="B651" s="105"/>
      <c r="C651" s="30" t="s">
        <v>6</v>
      </c>
      <c r="D651" s="18">
        <v>120</v>
      </c>
      <c r="E651" s="18">
        <v>120</v>
      </c>
      <c r="F651" s="18">
        <v>120</v>
      </c>
      <c r="G651" s="18">
        <v>120</v>
      </c>
      <c r="H651" s="18">
        <v>120</v>
      </c>
      <c r="I651" s="49">
        <f>G651/D651*100</f>
        <v>100</v>
      </c>
      <c r="J651" s="49">
        <f>G651/E651*100</f>
        <v>100</v>
      </c>
      <c r="K651" s="49">
        <f>G651/F651*100</f>
        <v>100</v>
      </c>
    </row>
    <row r="652" spans="1:11" ht="75.75" customHeight="1">
      <c r="A652" s="96"/>
      <c r="B652" s="105"/>
      <c r="C652" s="29" t="s">
        <v>189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</row>
    <row r="653" spans="1:11" ht="63" customHeight="1">
      <c r="A653" s="96"/>
      <c r="B653" s="105"/>
      <c r="C653" s="30" t="s">
        <v>7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</row>
    <row r="654" spans="1:11" ht="92.25" customHeight="1">
      <c r="A654" s="96"/>
      <c r="B654" s="105"/>
      <c r="C654" s="29" t="s">
        <v>190</v>
      </c>
      <c r="D654" s="18">
        <v>0</v>
      </c>
      <c r="E654" s="18">
        <v>0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</row>
    <row r="655" spans="1:11" ht="37.5">
      <c r="A655" s="96"/>
      <c r="B655" s="105"/>
      <c r="C655" s="30" t="s">
        <v>8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</row>
    <row r="656" spans="1:11" ht="57.75" customHeight="1">
      <c r="A656" s="96"/>
      <c r="B656" s="106"/>
      <c r="C656" s="30" t="s">
        <v>9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</row>
    <row r="657" spans="1:11" ht="57.75" customHeight="1">
      <c r="A657" s="96"/>
      <c r="B657" s="104" t="s">
        <v>233</v>
      </c>
      <c r="C657" s="30" t="s">
        <v>5</v>
      </c>
      <c r="D657" s="18">
        <f aca="true" t="shared" si="54" ref="D657:K657">D658+D662+D663</f>
        <v>0</v>
      </c>
      <c r="E657" s="18">
        <f t="shared" si="54"/>
        <v>0</v>
      </c>
      <c r="F657" s="18">
        <f t="shared" si="54"/>
        <v>0</v>
      </c>
      <c r="G657" s="18">
        <f t="shared" si="54"/>
        <v>0</v>
      </c>
      <c r="H657" s="18">
        <f t="shared" si="54"/>
        <v>0</v>
      </c>
      <c r="I657" s="18">
        <f t="shared" si="54"/>
        <v>0</v>
      </c>
      <c r="J657" s="18">
        <f t="shared" si="54"/>
        <v>0</v>
      </c>
      <c r="K657" s="18">
        <f t="shared" si="54"/>
        <v>0</v>
      </c>
    </row>
    <row r="658" spans="1:11" ht="57.75" customHeight="1">
      <c r="A658" s="96"/>
      <c r="B658" s="105"/>
      <c r="C658" s="30" t="s">
        <v>6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</row>
    <row r="659" spans="1:11" ht="57.75" customHeight="1">
      <c r="A659" s="96"/>
      <c r="B659" s="105"/>
      <c r="C659" s="29" t="s">
        <v>189</v>
      </c>
      <c r="D659" s="18">
        <v>0</v>
      </c>
      <c r="E659" s="18">
        <v>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</row>
    <row r="660" spans="1:11" ht="57.75" customHeight="1">
      <c r="A660" s="96"/>
      <c r="B660" s="105"/>
      <c r="C660" s="30" t="s">
        <v>7</v>
      </c>
      <c r="D660" s="18">
        <v>0</v>
      </c>
      <c r="E660" s="18">
        <v>0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</row>
    <row r="661" spans="1:11" ht="57.75" customHeight="1">
      <c r="A661" s="96"/>
      <c r="B661" s="105"/>
      <c r="C661" s="29" t="s">
        <v>190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</row>
    <row r="662" spans="1:11" ht="57.75" customHeight="1">
      <c r="A662" s="96"/>
      <c r="B662" s="105"/>
      <c r="C662" s="30" t="s">
        <v>8</v>
      </c>
      <c r="D662" s="18"/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</row>
    <row r="663" spans="1:11" ht="57.75" customHeight="1">
      <c r="A663" s="96"/>
      <c r="B663" s="106"/>
      <c r="C663" s="30" t="s">
        <v>9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</row>
    <row r="664" spans="1:11" ht="36" customHeight="1">
      <c r="A664" s="96"/>
      <c r="B664" s="104" t="s">
        <v>231</v>
      </c>
      <c r="C664" s="30" t="s">
        <v>5</v>
      </c>
      <c r="D664" s="18">
        <f aca="true" t="shared" si="55" ref="D664:K664">D665+D669+D670</f>
        <v>0</v>
      </c>
      <c r="E664" s="18">
        <f t="shared" si="55"/>
        <v>0</v>
      </c>
      <c r="F664" s="18">
        <f t="shared" si="55"/>
        <v>0</v>
      </c>
      <c r="G664" s="18">
        <f t="shared" si="55"/>
        <v>0</v>
      </c>
      <c r="H664" s="18">
        <f t="shared" si="55"/>
        <v>0</v>
      </c>
      <c r="I664" s="18">
        <f t="shared" si="55"/>
        <v>0</v>
      </c>
      <c r="J664" s="18">
        <f t="shared" si="55"/>
        <v>0</v>
      </c>
      <c r="K664" s="18">
        <f t="shared" si="55"/>
        <v>0</v>
      </c>
    </row>
    <row r="665" spans="1:11" ht="34.5" customHeight="1">
      <c r="A665" s="96"/>
      <c r="B665" s="105"/>
      <c r="C665" s="30" t="s">
        <v>6</v>
      </c>
      <c r="D665" s="18">
        <v>0</v>
      </c>
      <c r="E665" s="18">
        <v>0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</row>
    <row r="666" spans="1:11" ht="57.75" customHeight="1">
      <c r="A666" s="96"/>
      <c r="B666" s="105"/>
      <c r="C666" s="29" t="s">
        <v>189</v>
      </c>
      <c r="D666" s="18">
        <v>0</v>
      </c>
      <c r="E666" s="18">
        <v>0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</row>
    <row r="667" spans="1:11" ht="57.75" customHeight="1">
      <c r="A667" s="96"/>
      <c r="B667" s="105"/>
      <c r="C667" s="30" t="s">
        <v>7</v>
      </c>
      <c r="D667" s="18">
        <v>0</v>
      </c>
      <c r="E667" s="18">
        <v>0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</row>
    <row r="668" spans="1:11" ht="57.75" customHeight="1">
      <c r="A668" s="96"/>
      <c r="B668" s="105"/>
      <c r="C668" s="29" t="s">
        <v>190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</row>
    <row r="669" spans="1:11" ht="57.75" customHeight="1">
      <c r="A669" s="96"/>
      <c r="B669" s="105"/>
      <c r="C669" s="30" t="s">
        <v>8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</row>
    <row r="670" spans="1:11" ht="57.75" customHeight="1">
      <c r="A670" s="97"/>
      <c r="B670" s="106"/>
      <c r="C670" s="30" t="s">
        <v>9</v>
      </c>
      <c r="D670" s="18">
        <v>0</v>
      </c>
      <c r="E670" s="18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</row>
    <row r="671" spans="1:11" ht="18.75" customHeight="1">
      <c r="A671" s="107" t="s">
        <v>116</v>
      </c>
      <c r="B671" s="104" t="s">
        <v>11</v>
      </c>
      <c r="C671" s="30" t="s">
        <v>5</v>
      </c>
      <c r="D671" s="18">
        <f aca="true" t="shared" si="56" ref="D671:K671">D672+D676+D677</f>
        <v>0</v>
      </c>
      <c r="E671" s="18">
        <f t="shared" si="56"/>
        <v>0</v>
      </c>
      <c r="F671" s="18">
        <f t="shared" si="56"/>
        <v>0</v>
      </c>
      <c r="G671" s="18">
        <f t="shared" si="56"/>
        <v>0</v>
      </c>
      <c r="H671" s="18">
        <f t="shared" si="56"/>
        <v>0</v>
      </c>
      <c r="I671" s="18">
        <f t="shared" si="56"/>
        <v>0</v>
      </c>
      <c r="J671" s="18">
        <f t="shared" si="56"/>
        <v>0</v>
      </c>
      <c r="K671" s="18">
        <f t="shared" si="56"/>
        <v>0</v>
      </c>
    </row>
    <row r="672" spans="1:11" ht="26.25" customHeight="1">
      <c r="A672" s="108"/>
      <c r="B672" s="105"/>
      <c r="C672" s="30" t="s">
        <v>6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</row>
    <row r="673" spans="1:11" ht="78" customHeight="1">
      <c r="A673" s="108"/>
      <c r="B673" s="105"/>
      <c r="C673" s="29" t="s">
        <v>189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</row>
    <row r="674" spans="1:11" ht="61.5" customHeight="1">
      <c r="A674" s="108"/>
      <c r="B674" s="105"/>
      <c r="C674" s="30" t="s">
        <v>7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</row>
    <row r="675" spans="1:11" ht="98.25" customHeight="1">
      <c r="A675" s="108"/>
      <c r="B675" s="105"/>
      <c r="C675" s="29" t="s">
        <v>190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</row>
    <row r="676" spans="1:11" ht="37.5">
      <c r="A676" s="108"/>
      <c r="B676" s="105"/>
      <c r="C676" s="30" t="s">
        <v>8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</row>
    <row r="677" spans="1:11" ht="56.25">
      <c r="A677" s="109"/>
      <c r="B677" s="106"/>
      <c r="C677" s="30" t="s">
        <v>9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</row>
    <row r="678" spans="1:11" ht="18.75" customHeight="1">
      <c r="A678" s="95" t="s">
        <v>118</v>
      </c>
      <c r="B678" s="104" t="s">
        <v>11</v>
      </c>
      <c r="C678" s="46" t="s">
        <v>5</v>
      </c>
      <c r="D678" s="7">
        <f>D679+D683+D684</f>
        <v>277.1</v>
      </c>
      <c r="E678" s="7">
        <f>E679+E683+E684</f>
        <v>277.1</v>
      </c>
      <c r="F678" s="7">
        <f>F679+F683+F684</f>
        <v>277.1</v>
      </c>
      <c r="G678" s="7">
        <f>G679+G683+G684</f>
        <v>277.1</v>
      </c>
      <c r="H678" s="7">
        <f>H679+H683+H684</f>
        <v>277.1</v>
      </c>
      <c r="I678" s="49">
        <f>G678/D678*100</f>
        <v>100</v>
      </c>
      <c r="J678" s="49">
        <f>G678/E678*100</f>
        <v>100</v>
      </c>
      <c r="K678" s="49">
        <f>G678/F678*100</f>
        <v>100</v>
      </c>
    </row>
    <row r="679" spans="1:11" ht="30" customHeight="1">
      <c r="A679" s="96"/>
      <c r="B679" s="105"/>
      <c r="C679" s="30" t="s">
        <v>6</v>
      </c>
      <c r="D679" s="18">
        <v>277.1</v>
      </c>
      <c r="E679" s="18">
        <v>277.1</v>
      </c>
      <c r="F679" s="18">
        <v>277.1</v>
      </c>
      <c r="G679" s="18">
        <v>277.1</v>
      </c>
      <c r="H679" s="18">
        <v>277.1</v>
      </c>
      <c r="I679" s="49">
        <f>G679/D679*100</f>
        <v>100</v>
      </c>
      <c r="J679" s="49">
        <f>G679/E679*100</f>
        <v>100</v>
      </c>
      <c r="K679" s="49">
        <f>G679/F679*100</f>
        <v>100</v>
      </c>
    </row>
    <row r="680" spans="1:11" ht="73.5" customHeight="1">
      <c r="A680" s="96"/>
      <c r="B680" s="105"/>
      <c r="C680" s="29" t="s">
        <v>189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</row>
    <row r="681" spans="1:11" ht="63" customHeight="1">
      <c r="A681" s="96"/>
      <c r="B681" s="105"/>
      <c r="C681" s="30" t="s">
        <v>7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</row>
    <row r="682" spans="1:11" ht="98.25" customHeight="1">
      <c r="A682" s="96"/>
      <c r="B682" s="105"/>
      <c r="C682" s="29" t="s">
        <v>190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</row>
    <row r="683" spans="1:11" ht="37.5">
      <c r="A683" s="96"/>
      <c r="B683" s="105"/>
      <c r="C683" s="30" t="s">
        <v>8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</row>
    <row r="684" spans="1:11" ht="66.75" customHeight="1">
      <c r="A684" s="96"/>
      <c r="B684" s="106"/>
      <c r="C684" s="30" t="s">
        <v>9</v>
      </c>
      <c r="D684" s="18">
        <v>0</v>
      </c>
      <c r="E684" s="18">
        <v>0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</row>
    <row r="685" spans="1:11" ht="30" customHeight="1">
      <c r="A685" s="96"/>
      <c r="B685" s="104" t="s">
        <v>230</v>
      </c>
      <c r="C685" s="46" t="s">
        <v>5</v>
      </c>
      <c r="D685" s="7">
        <f aca="true" t="shared" si="57" ref="D685:K685">D686+D690+D691</f>
        <v>0</v>
      </c>
      <c r="E685" s="7">
        <f t="shared" si="57"/>
        <v>0</v>
      </c>
      <c r="F685" s="7">
        <f t="shared" si="57"/>
        <v>0</v>
      </c>
      <c r="G685" s="7">
        <f t="shared" si="57"/>
        <v>0</v>
      </c>
      <c r="H685" s="7">
        <f t="shared" si="57"/>
        <v>0</v>
      </c>
      <c r="I685" s="7">
        <f t="shared" si="57"/>
        <v>0</v>
      </c>
      <c r="J685" s="7">
        <f t="shared" si="57"/>
        <v>0</v>
      </c>
      <c r="K685" s="7">
        <f t="shared" si="57"/>
        <v>0</v>
      </c>
    </row>
    <row r="686" spans="1:11" ht="33.75" customHeight="1">
      <c r="A686" s="96"/>
      <c r="B686" s="105"/>
      <c r="C686" s="30" t="s">
        <v>6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</row>
    <row r="687" spans="1:11" ht="73.5" customHeight="1">
      <c r="A687" s="96"/>
      <c r="B687" s="105"/>
      <c r="C687" s="29" t="s">
        <v>189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</row>
    <row r="688" spans="1:11" ht="66.75" customHeight="1">
      <c r="A688" s="96"/>
      <c r="B688" s="105"/>
      <c r="C688" s="30" t="s">
        <v>7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</row>
    <row r="689" spans="1:11" ht="73.5" customHeight="1">
      <c r="A689" s="96"/>
      <c r="B689" s="105"/>
      <c r="C689" s="29" t="s">
        <v>190</v>
      </c>
      <c r="D689" s="18">
        <v>0</v>
      </c>
      <c r="E689" s="18">
        <v>0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</row>
    <row r="690" spans="1:11" ht="66.75" customHeight="1">
      <c r="A690" s="96"/>
      <c r="B690" s="105"/>
      <c r="C690" s="30" t="s">
        <v>8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</row>
    <row r="691" spans="1:11" ht="66.75" customHeight="1">
      <c r="A691" s="96"/>
      <c r="B691" s="106"/>
      <c r="C691" s="30" t="s">
        <v>9</v>
      </c>
      <c r="D691" s="18">
        <v>0</v>
      </c>
      <c r="E691" s="18">
        <v>0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</row>
    <row r="692" spans="1:11" ht="36" customHeight="1">
      <c r="A692" s="96"/>
      <c r="B692" s="104" t="s">
        <v>234</v>
      </c>
      <c r="C692" s="30" t="s">
        <v>5</v>
      </c>
      <c r="D692" s="18">
        <f>D693+D697+D698</f>
        <v>45</v>
      </c>
      <c r="E692" s="18">
        <f>E693+E697+E698</f>
        <v>0</v>
      </c>
      <c r="F692" s="18">
        <f>F693+F697+F698</f>
        <v>0</v>
      </c>
      <c r="G692" s="18">
        <f>G693+G697+G698</f>
        <v>45</v>
      </c>
      <c r="H692" s="18">
        <f>H693+H697+H698</f>
        <v>45</v>
      </c>
      <c r="I692" s="49">
        <f>G692/D692*100</f>
        <v>100</v>
      </c>
      <c r="J692" s="49">
        <v>100</v>
      </c>
      <c r="K692" s="49">
        <v>100</v>
      </c>
    </row>
    <row r="693" spans="1:11" ht="30.75" customHeight="1">
      <c r="A693" s="96"/>
      <c r="B693" s="105"/>
      <c r="C693" s="30" t="s">
        <v>6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</row>
    <row r="694" spans="1:11" ht="78" customHeight="1">
      <c r="A694" s="96"/>
      <c r="B694" s="105"/>
      <c r="C694" s="29" t="s">
        <v>189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</row>
    <row r="695" spans="1:11" ht="66.75" customHeight="1">
      <c r="A695" s="96"/>
      <c r="B695" s="105"/>
      <c r="C695" s="30" t="s">
        <v>7</v>
      </c>
      <c r="D695" s="18">
        <v>0</v>
      </c>
      <c r="E695" s="18">
        <v>0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</row>
    <row r="696" spans="1:11" ht="95.25" customHeight="1">
      <c r="A696" s="96"/>
      <c r="B696" s="105"/>
      <c r="C696" s="29" t="s">
        <v>190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</row>
    <row r="697" spans="1:11" ht="66.75" customHeight="1">
      <c r="A697" s="96"/>
      <c r="B697" s="105"/>
      <c r="C697" s="30" t="s">
        <v>8</v>
      </c>
      <c r="D697" s="18">
        <v>0</v>
      </c>
      <c r="E697" s="18">
        <v>0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</row>
    <row r="698" spans="1:11" ht="66.75" customHeight="1">
      <c r="A698" s="97"/>
      <c r="B698" s="106"/>
      <c r="C698" s="30" t="s">
        <v>9</v>
      </c>
      <c r="D698" s="18">
        <v>45</v>
      </c>
      <c r="E698" s="18">
        <v>0</v>
      </c>
      <c r="F698" s="18">
        <v>0</v>
      </c>
      <c r="G698" s="18">
        <v>45</v>
      </c>
      <c r="H698" s="18">
        <v>45</v>
      </c>
      <c r="I698" s="49">
        <f>G698/D698*100</f>
        <v>100</v>
      </c>
      <c r="J698" s="49">
        <v>100</v>
      </c>
      <c r="K698" s="49">
        <v>100</v>
      </c>
    </row>
    <row r="699" spans="1:11" ht="18.75" customHeight="1">
      <c r="A699" s="95" t="s">
        <v>120</v>
      </c>
      <c r="B699" s="104" t="s">
        <v>11</v>
      </c>
      <c r="C699" s="46" t="s">
        <v>5</v>
      </c>
      <c r="D699" s="7">
        <f>D700+D704+D705</f>
        <v>58.5</v>
      </c>
      <c r="E699" s="7">
        <f>E700+E704+E705</f>
        <v>58.5</v>
      </c>
      <c r="F699" s="7">
        <f>F700+F704+F705</f>
        <v>58.5</v>
      </c>
      <c r="G699" s="7">
        <f>G700+G704+G705</f>
        <v>58.5</v>
      </c>
      <c r="H699" s="7">
        <f>H700+H704+H705</f>
        <v>58.5</v>
      </c>
      <c r="I699" s="49">
        <f>G699/D699*100</f>
        <v>100</v>
      </c>
      <c r="J699" s="49">
        <f>G699/E699*100</f>
        <v>100</v>
      </c>
      <c r="K699" s="49">
        <f>G699/F699*100</f>
        <v>100</v>
      </c>
    </row>
    <row r="700" spans="1:11" ht="48" customHeight="1">
      <c r="A700" s="96"/>
      <c r="B700" s="105"/>
      <c r="C700" s="30" t="s">
        <v>6</v>
      </c>
      <c r="D700" s="18">
        <v>58.5</v>
      </c>
      <c r="E700" s="18">
        <v>58.5</v>
      </c>
      <c r="F700" s="18">
        <v>58.5</v>
      </c>
      <c r="G700" s="18">
        <v>58.5</v>
      </c>
      <c r="H700" s="18">
        <v>58.5</v>
      </c>
      <c r="I700" s="49">
        <f>G700/D700*100</f>
        <v>100</v>
      </c>
      <c r="J700" s="49">
        <f>G700/E700*100</f>
        <v>100</v>
      </c>
      <c r="K700" s="49">
        <f>G700/F700*100</f>
        <v>100</v>
      </c>
    </row>
    <row r="701" spans="1:11" ht="72.75" customHeight="1">
      <c r="A701" s="96"/>
      <c r="B701" s="105"/>
      <c r="C701" s="29" t="s">
        <v>189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</row>
    <row r="702" spans="1:11" ht="66" customHeight="1">
      <c r="A702" s="96"/>
      <c r="B702" s="105"/>
      <c r="C702" s="30" t="s">
        <v>7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</row>
    <row r="703" spans="1:11" ht="93.75" customHeight="1">
      <c r="A703" s="96"/>
      <c r="B703" s="105"/>
      <c r="C703" s="29" t="s">
        <v>190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</row>
    <row r="704" spans="1:11" ht="37.5">
      <c r="A704" s="96"/>
      <c r="B704" s="105"/>
      <c r="C704" s="30" t="s">
        <v>8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</row>
    <row r="705" spans="1:11" ht="75" customHeight="1">
      <c r="A705" s="96"/>
      <c r="B705" s="106"/>
      <c r="C705" s="30" t="s">
        <v>9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</row>
    <row r="706" spans="1:11" ht="29.25" customHeight="1">
      <c r="A706" s="96"/>
      <c r="B706" s="104" t="s">
        <v>233</v>
      </c>
      <c r="C706" s="46" t="s">
        <v>5</v>
      </c>
      <c r="D706" s="7">
        <f aca="true" t="shared" si="58" ref="D706:K706">D707+D711+D712</f>
        <v>0</v>
      </c>
      <c r="E706" s="7">
        <f t="shared" si="58"/>
        <v>0</v>
      </c>
      <c r="F706" s="7">
        <f t="shared" si="58"/>
        <v>0</v>
      </c>
      <c r="G706" s="7">
        <f t="shared" si="58"/>
        <v>0</v>
      </c>
      <c r="H706" s="7">
        <f t="shared" si="58"/>
        <v>0</v>
      </c>
      <c r="I706" s="7">
        <f t="shared" si="58"/>
        <v>0</v>
      </c>
      <c r="J706" s="7">
        <f t="shared" si="58"/>
        <v>0</v>
      </c>
      <c r="K706" s="7">
        <f t="shared" si="58"/>
        <v>0</v>
      </c>
    </row>
    <row r="707" spans="1:11" ht="75" customHeight="1">
      <c r="A707" s="96"/>
      <c r="B707" s="105"/>
      <c r="C707" s="30" t="s">
        <v>6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</row>
    <row r="708" spans="1:11" ht="75" customHeight="1">
      <c r="A708" s="96"/>
      <c r="B708" s="105"/>
      <c r="C708" s="29" t="s">
        <v>189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</row>
    <row r="709" spans="1:11" ht="59.25" customHeight="1">
      <c r="A709" s="96"/>
      <c r="B709" s="105"/>
      <c r="C709" s="30" t="s">
        <v>7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</row>
    <row r="710" spans="1:11" ht="75" customHeight="1">
      <c r="A710" s="96"/>
      <c r="B710" s="105"/>
      <c r="C710" s="29" t="s">
        <v>190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</row>
    <row r="711" spans="1:11" ht="42.75" customHeight="1">
      <c r="A711" s="96"/>
      <c r="B711" s="105"/>
      <c r="C711" s="30" t="s">
        <v>8</v>
      </c>
      <c r="D711" s="18">
        <v>0</v>
      </c>
      <c r="E711" s="18">
        <v>0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</row>
    <row r="712" spans="1:11" ht="57.75" customHeight="1">
      <c r="A712" s="96"/>
      <c r="B712" s="106"/>
      <c r="C712" s="30" t="s">
        <v>9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</row>
    <row r="713" spans="1:11" ht="33.75" customHeight="1">
      <c r="A713" s="96"/>
      <c r="B713" s="104" t="s">
        <v>235</v>
      </c>
      <c r="C713" s="46" t="s">
        <v>5</v>
      </c>
      <c r="D713" s="7">
        <f aca="true" t="shared" si="59" ref="D713:K713">D714+D718+D719</f>
        <v>0</v>
      </c>
      <c r="E713" s="7">
        <f t="shared" si="59"/>
        <v>0</v>
      </c>
      <c r="F713" s="7">
        <f t="shared" si="59"/>
        <v>0</v>
      </c>
      <c r="G713" s="7">
        <f t="shared" si="59"/>
        <v>0</v>
      </c>
      <c r="H713" s="7">
        <f t="shared" si="59"/>
        <v>0</v>
      </c>
      <c r="I713" s="7">
        <f t="shared" si="59"/>
        <v>0</v>
      </c>
      <c r="J713" s="7">
        <f t="shared" si="59"/>
        <v>0</v>
      </c>
      <c r="K713" s="7">
        <f t="shared" si="59"/>
        <v>0</v>
      </c>
    </row>
    <row r="714" spans="1:11" ht="31.5" customHeight="1">
      <c r="A714" s="96"/>
      <c r="B714" s="105"/>
      <c r="C714" s="30" t="s">
        <v>6</v>
      </c>
      <c r="D714" s="18">
        <v>0</v>
      </c>
      <c r="E714" s="18">
        <v>0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</row>
    <row r="715" spans="1:11" ht="75" customHeight="1">
      <c r="A715" s="96"/>
      <c r="B715" s="105"/>
      <c r="C715" s="29" t="s">
        <v>189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</row>
    <row r="716" spans="1:11" ht="63.75" customHeight="1">
      <c r="A716" s="96"/>
      <c r="B716" s="105"/>
      <c r="C716" s="30" t="s">
        <v>7</v>
      </c>
      <c r="D716" s="18">
        <v>0</v>
      </c>
      <c r="E716" s="18">
        <v>0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</row>
    <row r="717" spans="1:11" ht="75" customHeight="1">
      <c r="A717" s="96"/>
      <c r="B717" s="105"/>
      <c r="C717" s="29" t="s">
        <v>190</v>
      </c>
      <c r="D717" s="18">
        <v>0</v>
      </c>
      <c r="E717" s="18">
        <v>0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</row>
    <row r="718" spans="1:11" ht="45.75" customHeight="1">
      <c r="A718" s="96"/>
      <c r="B718" s="105"/>
      <c r="C718" s="30" t="s">
        <v>8</v>
      </c>
      <c r="D718" s="18">
        <v>0</v>
      </c>
      <c r="E718" s="18">
        <v>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</row>
    <row r="719" spans="1:11" ht="63" customHeight="1">
      <c r="A719" s="97"/>
      <c r="B719" s="106"/>
      <c r="C719" s="30" t="s">
        <v>9</v>
      </c>
      <c r="D719" s="18">
        <v>0</v>
      </c>
      <c r="E719" s="18">
        <v>0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</row>
    <row r="720" spans="1:11" ht="18.75" customHeight="1">
      <c r="A720" s="124" t="s">
        <v>122</v>
      </c>
      <c r="B720" s="104" t="s">
        <v>246</v>
      </c>
      <c r="C720" s="46" t="s">
        <v>5</v>
      </c>
      <c r="D720" s="7">
        <f>D721+D725+D726</f>
        <v>350</v>
      </c>
      <c r="E720" s="7">
        <f>E721+E725+E726</f>
        <v>0</v>
      </c>
      <c r="F720" s="7">
        <f>F721+F725+F726</f>
        <v>0</v>
      </c>
      <c r="G720" s="7">
        <f>G721+G725+G726</f>
        <v>350</v>
      </c>
      <c r="H720" s="7">
        <f>H721+H725+H726</f>
        <v>350</v>
      </c>
      <c r="I720" s="49">
        <f>G720/D720*100</f>
        <v>100</v>
      </c>
      <c r="J720" s="49">
        <v>100</v>
      </c>
      <c r="K720" s="49">
        <v>100</v>
      </c>
    </row>
    <row r="721" spans="1:11" ht="33.75" customHeight="1">
      <c r="A721" s="125"/>
      <c r="B721" s="105"/>
      <c r="C721" s="30" t="s">
        <v>6</v>
      </c>
      <c r="D721" s="18">
        <f aca="true" t="shared" si="60" ref="D721:K721">D728+D735+D742+D749</f>
        <v>0</v>
      </c>
      <c r="E721" s="18">
        <f t="shared" si="60"/>
        <v>0</v>
      </c>
      <c r="F721" s="18">
        <f t="shared" si="60"/>
        <v>0</v>
      </c>
      <c r="G721" s="18">
        <f t="shared" si="60"/>
        <v>0</v>
      </c>
      <c r="H721" s="18">
        <f t="shared" si="60"/>
        <v>0</v>
      </c>
      <c r="I721" s="18">
        <f t="shared" si="60"/>
        <v>0</v>
      </c>
      <c r="J721" s="18">
        <f t="shared" si="60"/>
        <v>0</v>
      </c>
      <c r="K721" s="18">
        <f t="shared" si="60"/>
        <v>0</v>
      </c>
    </row>
    <row r="722" spans="1:11" ht="77.25" customHeight="1">
      <c r="A722" s="125"/>
      <c r="B722" s="105"/>
      <c r="C722" s="29" t="s">
        <v>189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</row>
    <row r="723" spans="1:11" ht="64.5" customHeight="1">
      <c r="A723" s="125"/>
      <c r="B723" s="105"/>
      <c r="C723" s="30" t="s">
        <v>7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</row>
    <row r="724" spans="1:11" ht="96" customHeight="1">
      <c r="A724" s="125"/>
      <c r="B724" s="105"/>
      <c r="C724" s="29" t="s">
        <v>190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</row>
    <row r="725" spans="1:11" ht="37.5">
      <c r="A725" s="125"/>
      <c r="B725" s="105"/>
      <c r="C725" s="30" t="s">
        <v>8</v>
      </c>
      <c r="D725" s="18">
        <f>D732+D739+D746+D753</f>
        <v>250</v>
      </c>
      <c r="E725" s="18">
        <v>0</v>
      </c>
      <c r="F725" s="18">
        <f aca="true" t="shared" si="61" ref="F725:H726">F732+F739+F746+F753</f>
        <v>0</v>
      </c>
      <c r="G725" s="18">
        <f t="shared" si="61"/>
        <v>250</v>
      </c>
      <c r="H725" s="18">
        <f t="shared" si="61"/>
        <v>250</v>
      </c>
      <c r="I725" s="49">
        <f>G725/D725*100</f>
        <v>100</v>
      </c>
      <c r="J725" s="49">
        <v>100</v>
      </c>
      <c r="K725" s="49">
        <v>100</v>
      </c>
    </row>
    <row r="726" spans="1:11" ht="56.25">
      <c r="A726" s="126"/>
      <c r="B726" s="106"/>
      <c r="C726" s="30" t="s">
        <v>9</v>
      </c>
      <c r="D726" s="18">
        <f>D733+D740+D747+D754</f>
        <v>100</v>
      </c>
      <c r="E726" s="18">
        <v>0</v>
      </c>
      <c r="F726" s="18">
        <f t="shared" si="61"/>
        <v>0</v>
      </c>
      <c r="G726" s="18">
        <f t="shared" si="61"/>
        <v>100</v>
      </c>
      <c r="H726" s="18">
        <f t="shared" si="61"/>
        <v>100</v>
      </c>
      <c r="I726" s="49">
        <f>G726/D726*100</f>
        <v>100</v>
      </c>
      <c r="J726" s="49">
        <v>100</v>
      </c>
      <c r="K726" s="49">
        <v>100</v>
      </c>
    </row>
    <row r="727" spans="1:11" ht="18.75" customHeight="1">
      <c r="A727" s="107" t="s">
        <v>124</v>
      </c>
      <c r="B727" s="104" t="s">
        <v>11</v>
      </c>
      <c r="C727" s="30" t="s">
        <v>5</v>
      </c>
      <c r="D727" s="18">
        <f aca="true" t="shared" si="62" ref="D727:K727">D728+D732+D733</f>
        <v>0</v>
      </c>
      <c r="E727" s="18">
        <f t="shared" si="62"/>
        <v>0</v>
      </c>
      <c r="F727" s="18">
        <f t="shared" si="62"/>
        <v>0</v>
      </c>
      <c r="G727" s="18">
        <f t="shared" si="62"/>
        <v>0</v>
      </c>
      <c r="H727" s="18">
        <f t="shared" si="62"/>
        <v>0</v>
      </c>
      <c r="I727" s="18">
        <f t="shared" si="62"/>
        <v>0</v>
      </c>
      <c r="J727" s="18">
        <f t="shared" si="62"/>
        <v>0</v>
      </c>
      <c r="K727" s="18">
        <f t="shared" si="62"/>
        <v>0</v>
      </c>
    </row>
    <row r="728" spans="1:11" ht="32.25" customHeight="1">
      <c r="A728" s="108"/>
      <c r="B728" s="105"/>
      <c r="C728" s="30" t="s">
        <v>6</v>
      </c>
      <c r="D728" s="18">
        <v>0</v>
      </c>
      <c r="E728" s="18">
        <v>0</v>
      </c>
      <c r="F728" s="18">
        <v>0</v>
      </c>
      <c r="G728" s="18"/>
      <c r="H728" s="18">
        <v>0</v>
      </c>
      <c r="I728" s="18">
        <v>0</v>
      </c>
      <c r="J728" s="18">
        <v>0</v>
      </c>
      <c r="K728" s="18">
        <v>0</v>
      </c>
    </row>
    <row r="729" spans="1:11" ht="78" customHeight="1">
      <c r="A729" s="108"/>
      <c r="B729" s="105"/>
      <c r="C729" s="29" t="s">
        <v>189</v>
      </c>
      <c r="D729" s="18">
        <v>0</v>
      </c>
      <c r="E729" s="18">
        <v>0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</row>
    <row r="730" spans="1:11" ht="61.5" customHeight="1">
      <c r="A730" s="108"/>
      <c r="B730" s="105"/>
      <c r="C730" s="30" t="s">
        <v>7</v>
      </c>
      <c r="D730" s="18">
        <v>0</v>
      </c>
      <c r="E730" s="18">
        <v>0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</row>
    <row r="731" spans="1:11" ht="97.5" customHeight="1">
      <c r="A731" s="108"/>
      <c r="B731" s="105"/>
      <c r="C731" s="29" t="s">
        <v>190</v>
      </c>
      <c r="D731" s="18">
        <v>0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</row>
    <row r="732" spans="1:11" ht="44.25" customHeight="1">
      <c r="A732" s="108"/>
      <c r="B732" s="105"/>
      <c r="C732" s="30" t="s">
        <v>8</v>
      </c>
      <c r="D732" s="18">
        <v>0</v>
      </c>
      <c r="E732" s="18">
        <v>0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</row>
    <row r="733" spans="1:11" ht="56.25">
      <c r="A733" s="109"/>
      <c r="B733" s="106"/>
      <c r="C733" s="30" t="s">
        <v>9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</row>
    <row r="734" spans="1:11" ht="26.25" customHeight="1">
      <c r="A734" s="107" t="s">
        <v>126</v>
      </c>
      <c r="B734" s="104" t="s">
        <v>11</v>
      </c>
      <c r="C734" s="46" t="s">
        <v>5</v>
      </c>
      <c r="D734" s="7">
        <f aca="true" t="shared" si="63" ref="D734:K734">D735+D739+D740</f>
        <v>0</v>
      </c>
      <c r="E734" s="7">
        <f t="shared" si="63"/>
        <v>0</v>
      </c>
      <c r="F734" s="7">
        <f t="shared" si="63"/>
        <v>0</v>
      </c>
      <c r="G734" s="7">
        <f t="shared" si="63"/>
        <v>0</v>
      </c>
      <c r="H734" s="7">
        <f t="shared" si="63"/>
        <v>0</v>
      </c>
      <c r="I734" s="7">
        <f t="shared" si="63"/>
        <v>0</v>
      </c>
      <c r="J734" s="7">
        <f t="shared" si="63"/>
        <v>0</v>
      </c>
      <c r="K734" s="7">
        <f t="shared" si="63"/>
        <v>0</v>
      </c>
    </row>
    <row r="735" spans="1:11" ht="32.25" customHeight="1">
      <c r="A735" s="108"/>
      <c r="B735" s="105"/>
      <c r="C735" s="30" t="s">
        <v>6</v>
      </c>
      <c r="D735" s="18">
        <v>0</v>
      </c>
      <c r="E735" s="18">
        <v>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</row>
    <row r="736" spans="1:11" ht="78.75" customHeight="1">
      <c r="A736" s="108"/>
      <c r="B736" s="105"/>
      <c r="C736" s="29" t="s">
        <v>189</v>
      </c>
      <c r="D736" s="18">
        <v>0</v>
      </c>
      <c r="E736" s="18">
        <v>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</row>
    <row r="737" spans="1:11" ht="62.25" customHeight="1">
      <c r="A737" s="108"/>
      <c r="B737" s="105"/>
      <c r="C737" s="30" t="s">
        <v>7</v>
      </c>
      <c r="D737" s="18">
        <v>0</v>
      </c>
      <c r="E737" s="18">
        <v>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</row>
    <row r="738" spans="1:11" ht="96.75" customHeight="1">
      <c r="A738" s="108"/>
      <c r="B738" s="105"/>
      <c r="C738" s="29" t="s">
        <v>190</v>
      </c>
      <c r="D738" s="18">
        <v>0</v>
      </c>
      <c r="E738" s="18">
        <v>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</row>
    <row r="739" spans="1:11" ht="37.5">
      <c r="A739" s="108"/>
      <c r="B739" s="105"/>
      <c r="C739" s="30" t="s">
        <v>8</v>
      </c>
      <c r="D739" s="18">
        <v>0</v>
      </c>
      <c r="E739" s="18">
        <v>0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</row>
    <row r="740" spans="1:11" ht="56.25">
      <c r="A740" s="109"/>
      <c r="B740" s="106"/>
      <c r="C740" s="30" t="s">
        <v>9</v>
      </c>
      <c r="D740" s="18">
        <v>0</v>
      </c>
      <c r="E740" s="18">
        <v>0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</row>
    <row r="741" spans="1:11" ht="18.75" customHeight="1">
      <c r="A741" s="107" t="s">
        <v>128</v>
      </c>
      <c r="B741" s="104" t="s">
        <v>11</v>
      </c>
      <c r="C741" s="46" t="s">
        <v>5</v>
      </c>
      <c r="D741" s="7">
        <f>D742+D746+D747</f>
        <v>350</v>
      </c>
      <c r="E741" s="7">
        <f>E742+E746+E747</f>
        <v>0</v>
      </c>
      <c r="F741" s="7">
        <f>F742+F746+F747</f>
        <v>0</v>
      </c>
      <c r="G741" s="7">
        <f>G742+G746+G747</f>
        <v>350</v>
      </c>
      <c r="H741" s="7">
        <f>H742+H746+H747</f>
        <v>350</v>
      </c>
      <c r="I741" s="49">
        <f>G741/D741*100</f>
        <v>100</v>
      </c>
      <c r="J741" s="49">
        <v>100</v>
      </c>
      <c r="K741" s="49">
        <v>100</v>
      </c>
    </row>
    <row r="742" spans="1:11" ht="32.25" customHeight="1">
      <c r="A742" s="108"/>
      <c r="B742" s="105"/>
      <c r="C742" s="30" t="s">
        <v>6</v>
      </c>
      <c r="D742" s="18">
        <v>0</v>
      </c>
      <c r="E742" s="18">
        <v>0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</row>
    <row r="743" spans="1:11" ht="77.25" customHeight="1">
      <c r="A743" s="108"/>
      <c r="B743" s="105"/>
      <c r="C743" s="29" t="s">
        <v>189</v>
      </c>
      <c r="D743" s="18">
        <v>0</v>
      </c>
      <c r="E743" s="18">
        <v>0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</row>
    <row r="744" spans="1:11" ht="66.75" customHeight="1">
      <c r="A744" s="108"/>
      <c r="B744" s="105"/>
      <c r="C744" s="30" t="s">
        <v>7</v>
      </c>
      <c r="D744" s="18">
        <v>0</v>
      </c>
      <c r="E744" s="18">
        <v>0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</row>
    <row r="745" spans="1:11" ht="96.75" customHeight="1">
      <c r="A745" s="108"/>
      <c r="B745" s="105"/>
      <c r="C745" s="29" t="s">
        <v>190</v>
      </c>
      <c r="D745" s="18">
        <v>0</v>
      </c>
      <c r="E745" s="18">
        <v>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</row>
    <row r="746" spans="1:11" ht="50.25" customHeight="1">
      <c r="A746" s="108"/>
      <c r="B746" s="105"/>
      <c r="C746" s="30" t="s">
        <v>8</v>
      </c>
      <c r="D746" s="18">
        <v>250</v>
      </c>
      <c r="E746" s="18">
        <v>0</v>
      </c>
      <c r="F746" s="18">
        <v>0</v>
      </c>
      <c r="G746" s="18">
        <v>250</v>
      </c>
      <c r="H746" s="18">
        <v>250</v>
      </c>
      <c r="I746" s="49">
        <f>G746/D746*100</f>
        <v>100</v>
      </c>
      <c r="J746" s="49">
        <v>100</v>
      </c>
      <c r="K746" s="49">
        <v>100</v>
      </c>
    </row>
    <row r="747" spans="1:11" ht="56.25">
      <c r="A747" s="109"/>
      <c r="B747" s="106"/>
      <c r="C747" s="30" t="s">
        <v>9</v>
      </c>
      <c r="D747" s="18">
        <v>100</v>
      </c>
      <c r="E747" s="18">
        <v>0</v>
      </c>
      <c r="F747" s="18">
        <v>0</v>
      </c>
      <c r="G747" s="18">
        <v>100</v>
      </c>
      <c r="H747" s="18">
        <v>100</v>
      </c>
      <c r="I747" s="49">
        <f>G747/D747*100</f>
        <v>100</v>
      </c>
      <c r="J747" s="49">
        <v>100</v>
      </c>
      <c r="K747" s="49">
        <v>100</v>
      </c>
    </row>
    <row r="748" spans="1:11" ht="18.75" customHeight="1">
      <c r="A748" s="107" t="s">
        <v>130</v>
      </c>
      <c r="B748" s="104" t="s">
        <v>11</v>
      </c>
      <c r="C748" s="30" t="s">
        <v>5</v>
      </c>
      <c r="D748" s="18">
        <f aca="true" t="shared" si="64" ref="D748:K748">D749+D753+D754</f>
        <v>0</v>
      </c>
      <c r="E748" s="18">
        <f t="shared" si="64"/>
        <v>0</v>
      </c>
      <c r="F748" s="18">
        <f t="shared" si="64"/>
        <v>0</v>
      </c>
      <c r="G748" s="18">
        <f t="shared" si="64"/>
        <v>0</v>
      </c>
      <c r="H748" s="18">
        <f t="shared" si="64"/>
        <v>0</v>
      </c>
      <c r="I748" s="18">
        <f t="shared" si="64"/>
        <v>0</v>
      </c>
      <c r="J748" s="18">
        <f t="shared" si="64"/>
        <v>0</v>
      </c>
      <c r="K748" s="18">
        <f t="shared" si="64"/>
        <v>0</v>
      </c>
    </row>
    <row r="749" spans="1:11" ht="33" customHeight="1">
      <c r="A749" s="108"/>
      <c r="B749" s="105"/>
      <c r="C749" s="30" t="s">
        <v>6</v>
      </c>
      <c r="D749" s="18">
        <v>0</v>
      </c>
      <c r="E749" s="18">
        <v>0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</row>
    <row r="750" spans="1:11" ht="75" customHeight="1">
      <c r="A750" s="108"/>
      <c r="B750" s="105"/>
      <c r="C750" s="29" t="s">
        <v>189</v>
      </c>
      <c r="D750" s="18">
        <v>0</v>
      </c>
      <c r="E750" s="18">
        <v>0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</row>
    <row r="751" spans="1:11" ht="64.5" customHeight="1">
      <c r="A751" s="108"/>
      <c r="B751" s="105"/>
      <c r="C751" s="30" t="s">
        <v>7</v>
      </c>
      <c r="D751" s="18">
        <v>0</v>
      </c>
      <c r="E751" s="18">
        <v>0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</row>
    <row r="752" spans="1:11" ht="97.5" customHeight="1">
      <c r="A752" s="108"/>
      <c r="B752" s="105"/>
      <c r="C752" s="29" t="s">
        <v>190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</row>
    <row r="753" spans="1:11" ht="37.5">
      <c r="A753" s="108"/>
      <c r="B753" s="105"/>
      <c r="C753" s="30" t="s">
        <v>8</v>
      </c>
      <c r="D753" s="18">
        <v>0</v>
      </c>
      <c r="E753" s="18">
        <v>0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</row>
    <row r="754" spans="1:11" ht="56.25">
      <c r="A754" s="109"/>
      <c r="B754" s="106"/>
      <c r="C754" s="30" t="s">
        <v>9</v>
      </c>
      <c r="D754" s="18">
        <v>0</v>
      </c>
      <c r="E754" s="18">
        <v>0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</row>
    <row r="755" spans="1:11" ht="18.75" customHeight="1">
      <c r="A755" s="124" t="s">
        <v>132</v>
      </c>
      <c r="B755" s="104" t="s">
        <v>11</v>
      </c>
      <c r="C755" s="46" t="s">
        <v>5</v>
      </c>
      <c r="D755" s="7">
        <f>D756+D760+D761</f>
        <v>0</v>
      </c>
      <c r="E755" s="7">
        <f>E756+E760+E761</f>
        <v>0</v>
      </c>
      <c r="F755" s="7">
        <f>F756+F760+F761</f>
        <v>0</v>
      </c>
      <c r="G755" s="7">
        <f>G756+G760+G761</f>
        <v>0</v>
      </c>
      <c r="H755" s="7">
        <f>H756+H760+H761</f>
        <v>0</v>
      </c>
      <c r="I755" s="49">
        <v>0</v>
      </c>
      <c r="J755" s="49">
        <v>0</v>
      </c>
      <c r="K755" s="49">
        <v>0</v>
      </c>
    </row>
    <row r="756" spans="1:11" ht="30" customHeight="1">
      <c r="A756" s="125"/>
      <c r="B756" s="105"/>
      <c r="C756" s="30" t="s">
        <v>6</v>
      </c>
      <c r="D756" s="18">
        <f aca="true" t="shared" si="65" ref="D756:K756">D763+D770</f>
        <v>0</v>
      </c>
      <c r="E756" s="18">
        <f t="shared" si="65"/>
        <v>0</v>
      </c>
      <c r="F756" s="18">
        <f t="shared" si="65"/>
        <v>0</v>
      </c>
      <c r="G756" s="18">
        <f t="shared" si="65"/>
        <v>0</v>
      </c>
      <c r="H756" s="18">
        <f t="shared" si="65"/>
        <v>0</v>
      </c>
      <c r="I756" s="18">
        <f t="shared" si="65"/>
        <v>0</v>
      </c>
      <c r="J756" s="18">
        <f t="shared" si="65"/>
        <v>0</v>
      </c>
      <c r="K756" s="18">
        <f t="shared" si="65"/>
        <v>0</v>
      </c>
    </row>
    <row r="757" spans="1:11" ht="76.5" customHeight="1">
      <c r="A757" s="125"/>
      <c r="B757" s="105"/>
      <c r="C757" s="29" t="s">
        <v>189</v>
      </c>
      <c r="D757" s="18">
        <v>0</v>
      </c>
      <c r="E757" s="18">
        <v>0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</row>
    <row r="758" spans="1:11" ht="65.25" customHeight="1">
      <c r="A758" s="125"/>
      <c r="B758" s="105"/>
      <c r="C758" s="30" t="s">
        <v>7</v>
      </c>
      <c r="D758" s="18">
        <v>0</v>
      </c>
      <c r="E758" s="18">
        <v>0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</row>
    <row r="759" spans="1:11" ht="97.5" customHeight="1">
      <c r="A759" s="125"/>
      <c r="B759" s="105"/>
      <c r="C759" s="29" t="s">
        <v>190</v>
      </c>
      <c r="D759" s="18">
        <v>0</v>
      </c>
      <c r="E759" s="18">
        <v>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</row>
    <row r="760" spans="1:11" ht="39.75" customHeight="1">
      <c r="A760" s="125"/>
      <c r="B760" s="105"/>
      <c r="C760" s="30" t="s">
        <v>8</v>
      </c>
      <c r="D760" s="18">
        <f>D767+D774</f>
        <v>0</v>
      </c>
      <c r="E760" s="18">
        <v>0</v>
      </c>
      <c r="F760" s="18">
        <f aca="true" t="shared" si="66" ref="F760:K761">F767+F774</f>
        <v>0</v>
      </c>
      <c r="G760" s="18">
        <v>0</v>
      </c>
      <c r="H760" s="18">
        <f t="shared" si="66"/>
        <v>0</v>
      </c>
      <c r="I760" s="18">
        <f t="shared" si="66"/>
        <v>0</v>
      </c>
      <c r="J760" s="18">
        <f t="shared" si="66"/>
        <v>0</v>
      </c>
      <c r="K760" s="18">
        <f t="shared" si="66"/>
        <v>0</v>
      </c>
    </row>
    <row r="761" spans="1:11" ht="66" customHeight="1">
      <c r="A761" s="126"/>
      <c r="B761" s="106"/>
      <c r="C761" s="30" t="s">
        <v>9</v>
      </c>
      <c r="D761" s="18">
        <f>D768+D775</f>
        <v>0</v>
      </c>
      <c r="E761" s="18">
        <f>E768+E775</f>
        <v>0</v>
      </c>
      <c r="F761" s="18">
        <f t="shared" si="66"/>
        <v>0</v>
      </c>
      <c r="G761" s="18">
        <f t="shared" si="66"/>
        <v>0</v>
      </c>
      <c r="H761" s="18">
        <f t="shared" si="66"/>
        <v>0</v>
      </c>
      <c r="I761" s="18">
        <f t="shared" si="66"/>
        <v>0</v>
      </c>
      <c r="J761" s="18">
        <f t="shared" si="66"/>
        <v>0</v>
      </c>
      <c r="K761" s="18">
        <f t="shared" si="66"/>
        <v>0</v>
      </c>
    </row>
    <row r="762" spans="1:11" ht="18.75" customHeight="1">
      <c r="A762" s="107" t="s">
        <v>134</v>
      </c>
      <c r="B762" s="104" t="s">
        <v>11</v>
      </c>
      <c r="C762" s="46" t="s">
        <v>5</v>
      </c>
      <c r="D762" s="7">
        <f aca="true" t="shared" si="67" ref="D762:K762">D763+D767+D768</f>
        <v>0</v>
      </c>
      <c r="E762" s="7">
        <f t="shared" si="67"/>
        <v>0</v>
      </c>
      <c r="F762" s="7">
        <f t="shared" si="67"/>
        <v>0</v>
      </c>
      <c r="G762" s="7">
        <f t="shared" si="67"/>
        <v>0</v>
      </c>
      <c r="H762" s="7">
        <f t="shared" si="67"/>
        <v>0</v>
      </c>
      <c r="I762" s="7">
        <f t="shared" si="67"/>
        <v>0</v>
      </c>
      <c r="J762" s="7">
        <f t="shared" si="67"/>
        <v>0</v>
      </c>
      <c r="K762" s="7">
        <f t="shared" si="67"/>
        <v>0</v>
      </c>
    </row>
    <row r="763" spans="1:11" ht="26.25" customHeight="1">
      <c r="A763" s="108"/>
      <c r="B763" s="105"/>
      <c r="C763" s="30" t="s">
        <v>6</v>
      </c>
      <c r="D763" s="18">
        <v>0</v>
      </c>
      <c r="E763" s="18">
        <v>0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</row>
    <row r="764" spans="1:11" ht="77.25" customHeight="1">
      <c r="A764" s="108"/>
      <c r="B764" s="105"/>
      <c r="C764" s="29" t="s">
        <v>189</v>
      </c>
      <c r="D764" s="18">
        <v>0</v>
      </c>
      <c r="E764" s="18">
        <v>0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</row>
    <row r="765" spans="1:11" ht="71.25" customHeight="1">
      <c r="A765" s="108"/>
      <c r="B765" s="105"/>
      <c r="C765" s="30" t="s">
        <v>7</v>
      </c>
      <c r="D765" s="18">
        <v>0</v>
      </c>
      <c r="E765" s="18">
        <v>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</row>
    <row r="766" spans="1:11" ht="95.25" customHeight="1">
      <c r="A766" s="108"/>
      <c r="B766" s="105"/>
      <c r="C766" s="29" t="s">
        <v>190</v>
      </c>
      <c r="D766" s="18">
        <v>0</v>
      </c>
      <c r="E766" s="18">
        <v>0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</row>
    <row r="767" spans="1:11" ht="37.5">
      <c r="A767" s="108"/>
      <c r="B767" s="105"/>
      <c r="C767" s="30" t="s">
        <v>8</v>
      </c>
      <c r="D767" s="18">
        <v>0</v>
      </c>
      <c r="E767" s="18">
        <v>0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</row>
    <row r="768" spans="1:11" ht="60" customHeight="1">
      <c r="A768" s="109"/>
      <c r="B768" s="106"/>
      <c r="C768" s="30" t="s">
        <v>9</v>
      </c>
      <c r="D768" s="18">
        <v>0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</row>
    <row r="769" spans="1:11" ht="18.75" customHeight="1">
      <c r="A769" s="107" t="s">
        <v>136</v>
      </c>
      <c r="B769" s="104" t="s">
        <v>137</v>
      </c>
      <c r="C769" s="30" t="s">
        <v>5</v>
      </c>
      <c r="D769" s="18">
        <f aca="true" t="shared" si="68" ref="D769:K769">D770+D774+D775</f>
        <v>0</v>
      </c>
      <c r="E769" s="18">
        <f t="shared" si="68"/>
        <v>0</v>
      </c>
      <c r="F769" s="18">
        <f t="shared" si="68"/>
        <v>0</v>
      </c>
      <c r="G769" s="18">
        <f t="shared" si="68"/>
        <v>0</v>
      </c>
      <c r="H769" s="18">
        <f t="shared" si="68"/>
        <v>0</v>
      </c>
      <c r="I769" s="18">
        <f t="shared" si="68"/>
        <v>0</v>
      </c>
      <c r="J769" s="18">
        <f t="shared" si="68"/>
        <v>0</v>
      </c>
      <c r="K769" s="18">
        <f t="shared" si="68"/>
        <v>0</v>
      </c>
    </row>
    <row r="770" spans="1:11" ht="33" customHeight="1">
      <c r="A770" s="108"/>
      <c r="B770" s="105"/>
      <c r="C770" s="30" t="s">
        <v>6</v>
      </c>
      <c r="D770" s="18">
        <v>0</v>
      </c>
      <c r="E770" s="18">
        <v>0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</row>
    <row r="771" spans="1:11" ht="78.75" customHeight="1">
      <c r="A771" s="108"/>
      <c r="B771" s="105"/>
      <c r="C771" s="29" t="s">
        <v>189</v>
      </c>
      <c r="D771" s="18">
        <v>0</v>
      </c>
      <c r="E771" s="18">
        <v>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</row>
    <row r="772" spans="1:11" ht="60" customHeight="1">
      <c r="A772" s="108"/>
      <c r="B772" s="105"/>
      <c r="C772" s="30" t="s">
        <v>7</v>
      </c>
      <c r="D772" s="18">
        <v>0</v>
      </c>
      <c r="E772" s="18">
        <v>0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</row>
    <row r="773" spans="1:11" ht="99.75" customHeight="1">
      <c r="A773" s="108"/>
      <c r="B773" s="105"/>
      <c r="C773" s="29" t="s">
        <v>190</v>
      </c>
      <c r="D773" s="18">
        <v>0</v>
      </c>
      <c r="E773" s="18">
        <v>0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</row>
    <row r="774" spans="1:11" ht="37.5">
      <c r="A774" s="108"/>
      <c r="B774" s="105"/>
      <c r="C774" s="30" t="s">
        <v>8</v>
      </c>
      <c r="D774" s="18">
        <v>0</v>
      </c>
      <c r="E774" s="18">
        <v>0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</row>
    <row r="775" spans="1:11" ht="60" customHeight="1">
      <c r="A775" s="109"/>
      <c r="B775" s="106"/>
      <c r="C775" s="30" t="s">
        <v>9</v>
      </c>
      <c r="D775" s="18">
        <v>0</v>
      </c>
      <c r="E775" s="18">
        <v>0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</row>
    <row r="776" spans="1:11" ht="18.75" customHeight="1">
      <c r="A776" s="124" t="s">
        <v>139</v>
      </c>
      <c r="B776" s="104" t="s">
        <v>11</v>
      </c>
      <c r="C776" s="30" t="s">
        <v>5</v>
      </c>
      <c r="D776" s="18">
        <f aca="true" t="shared" si="69" ref="D776:K776">D777+D781+D782</f>
        <v>0</v>
      </c>
      <c r="E776" s="18">
        <f t="shared" si="69"/>
        <v>0</v>
      </c>
      <c r="F776" s="18">
        <f t="shared" si="69"/>
        <v>0</v>
      </c>
      <c r="G776" s="18">
        <f t="shared" si="69"/>
        <v>0</v>
      </c>
      <c r="H776" s="18">
        <f t="shared" si="69"/>
        <v>0</v>
      </c>
      <c r="I776" s="18">
        <f t="shared" si="69"/>
        <v>0</v>
      </c>
      <c r="J776" s="18">
        <f t="shared" si="69"/>
        <v>0</v>
      </c>
      <c r="K776" s="18">
        <f t="shared" si="69"/>
        <v>0</v>
      </c>
    </row>
    <row r="777" spans="1:11" ht="28.5" customHeight="1">
      <c r="A777" s="125"/>
      <c r="B777" s="105"/>
      <c r="C777" s="30" t="s">
        <v>6</v>
      </c>
      <c r="D777" s="18">
        <f aca="true" t="shared" si="70" ref="D777:K777">D784</f>
        <v>0</v>
      </c>
      <c r="E777" s="18">
        <f t="shared" si="70"/>
        <v>0</v>
      </c>
      <c r="F777" s="18">
        <f t="shared" si="70"/>
        <v>0</v>
      </c>
      <c r="G777" s="18">
        <f t="shared" si="70"/>
        <v>0</v>
      </c>
      <c r="H777" s="18">
        <f t="shared" si="70"/>
        <v>0</v>
      </c>
      <c r="I777" s="18">
        <f t="shared" si="70"/>
        <v>0</v>
      </c>
      <c r="J777" s="18">
        <f t="shared" si="70"/>
        <v>0</v>
      </c>
      <c r="K777" s="18">
        <f t="shared" si="70"/>
        <v>0</v>
      </c>
    </row>
    <row r="778" spans="1:11" ht="71.25" customHeight="1">
      <c r="A778" s="125"/>
      <c r="B778" s="105"/>
      <c r="C778" s="29" t="s">
        <v>189</v>
      </c>
      <c r="D778" s="18">
        <v>0</v>
      </c>
      <c r="E778" s="18">
        <v>0</v>
      </c>
      <c r="F778" s="18">
        <v>0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</row>
    <row r="779" spans="1:11" ht="62.25" customHeight="1">
      <c r="A779" s="125"/>
      <c r="B779" s="105"/>
      <c r="C779" s="30" t="s">
        <v>7</v>
      </c>
      <c r="D779" s="18">
        <v>0</v>
      </c>
      <c r="E779" s="18">
        <v>0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</row>
    <row r="780" spans="1:11" ht="91.5" customHeight="1">
      <c r="A780" s="125"/>
      <c r="B780" s="105"/>
      <c r="C780" s="29" t="s">
        <v>190</v>
      </c>
      <c r="D780" s="18">
        <v>0</v>
      </c>
      <c r="E780" s="18">
        <v>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</row>
    <row r="781" spans="1:11" ht="37.5">
      <c r="A781" s="125"/>
      <c r="B781" s="105"/>
      <c r="C781" s="30" t="s">
        <v>8</v>
      </c>
      <c r="D781" s="18">
        <f aca="true" t="shared" si="71" ref="D781:G782">D788</f>
        <v>0</v>
      </c>
      <c r="E781" s="18">
        <f t="shared" si="71"/>
        <v>0</v>
      </c>
      <c r="F781" s="18">
        <f t="shared" si="71"/>
        <v>0</v>
      </c>
      <c r="G781" s="18">
        <f t="shared" si="71"/>
        <v>0</v>
      </c>
      <c r="H781" s="18">
        <f aca="true" t="shared" si="72" ref="H781:K782">H788</f>
        <v>0</v>
      </c>
      <c r="I781" s="18">
        <f t="shared" si="72"/>
        <v>0</v>
      </c>
      <c r="J781" s="18">
        <f t="shared" si="72"/>
        <v>0</v>
      </c>
      <c r="K781" s="18">
        <f t="shared" si="72"/>
        <v>0</v>
      </c>
    </row>
    <row r="782" spans="1:11" ht="69.75" customHeight="1">
      <c r="A782" s="126"/>
      <c r="B782" s="106"/>
      <c r="C782" s="30" t="s">
        <v>9</v>
      </c>
      <c r="D782" s="18">
        <f t="shared" si="71"/>
        <v>0</v>
      </c>
      <c r="E782" s="18">
        <f t="shared" si="71"/>
        <v>0</v>
      </c>
      <c r="F782" s="18">
        <f t="shared" si="71"/>
        <v>0</v>
      </c>
      <c r="G782" s="18">
        <f t="shared" si="71"/>
        <v>0</v>
      </c>
      <c r="H782" s="18">
        <f t="shared" si="72"/>
        <v>0</v>
      </c>
      <c r="I782" s="18">
        <f t="shared" si="72"/>
        <v>0</v>
      </c>
      <c r="J782" s="18">
        <f t="shared" si="72"/>
        <v>0</v>
      </c>
      <c r="K782" s="18">
        <f t="shared" si="72"/>
        <v>0</v>
      </c>
    </row>
    <row r="783" spans="1:11" ht="18.75" customHeight="1">
      <c r="A783" s="107" t="s">
        <v>141</v>
      </c>
      <c r="B783" s="104" t="s">
        <v>11</v>
      </c>
      <c r="C783" s="30" t="s">
        <v>5</v>
      </c>
      <c r="D783" s="18">
        <f aca="true" t="shared" si="73" ref="D783:K783">D784+D788+D789</f>
        <v>0</v>
      </c>
      <c r="E783" s="18">
        <f t="shared" si="73"/>
        <v>0</v>
      </c>
      <c r="F783" s="18">
        <f t="shared" si="73"/>
        <v>0</v>
      </c>
      <c r="G783" s="18">
        <f t="shared" si="73"/>
        <v>0</v>
      </c>
      <c r="H783" s="18">
        <f t="shared" si="73"/>
        <v>0</v>
      </c>
      <c r="I783" s="18">
        <f t="shared" si="73"/>
        <v>0</v>
      </c>
      <c r="J783" s="18">
        <f t="shared" si="73"/>
        <v>0</v>
      </c>
      <c r="K783" s="18">
        <f t="shared" si="73"/>
        <v>0</v>
      </c>
    </row>
    <row r="784" spans="1:11" ht="26.25" customHeight="1">
      <c r="A784" s="108"/>
      <c r="B784" s="105"/>
      <c r="C784" s="30" t="s">
        <v>6</v>
      </c>
      <c r="D784" s="18">
        <v>0</v>
      </c>
      <c r="E784" s="18">
        <v>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</row>
    <row r="785" spans="1:11" ht="77.25" customHeight="1">
      <c r="A785" s="108"/>
      <c r="B785" s="105"/>
      <c r="C785" s="29" t="s">
        <v>189</v>
      </c>
      <c r="D785" s="18">
        <v>0</v>
      </c>
      <c r="E785" s="18">
        <v>0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</row>
    <row r="786" spans="1:11" ht="59.25" customHeight="1">
      <c r="A786" s="108"/>
      <c r="B786" s="105"/>
      <c r="C786" s="30" t="s">
        <v>7</v>
      </c>
      <c r="D786" s="18">
        <v>0</v>
      </c>
      <c r="E786" s="18">
        <v>0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</row>
    <row r="787" spans="1:11" ht="96" customHeight="1">
      <c r="A787" s="108"/>
      <c r="B787" s="105"/>
      <c r="C787" s="29" t="s">
        <v>190</v>
      </c>
      <c r="D787" s="18">
        <v>0</v>
      </c>
      <c r="E787" s="18">
        <v>0</v>
      </c>
      <c r="F787" s="18">
        <v>0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</row>
    <row r="788" spans="1:11" ht="38.25" customHeight="1">
      <c r="A788" s="108"/>
      <c r="B788" s="105"/>
      <c r="C788" s="30" t="s">
        <v>8</v>
      </c>
      <c r="D788" s="18">
        <v>0</v>
      </c>
      <c r="E788" s="18">
        <v>0</v>
      </c>
      <c r="F788" s="18">
        <v>0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</row>
    <row r="789" spans="1:11" ht="56.25">
      <c r="A789" s="109"/>
      <c r="B789" s="106"/>
      <c r="C789" s="30" t="s">
        <v>9</v>
      </c>
      <c r="D789" s="18">
        <v>0</v>
      </c>
      <c r="E789" s="18">
        <v>0</v>
      </c>
      <c r="F789" s="18">
        <v>0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</row>
    <row r="790" spans="1:11" ht="18.75" customHeight="1">
      <c r="A790" s="124" t="s">
        <v>143</v>
      </c>
      <c r="B790" s="104" t="s">
        <v>11</v>
      </c>
      <c r="C790" s="46" t="s">
        <v>5</v>
      </c>
      <c r="D790" s="7">
        <f>D791+D793+D795+D796</f>
        <v>25489.7</v>
      </c>
      <c r="E790" s="7">
        <f>E791+E793+E795+E796</f>
        <v>25489.7</v>
      </c>
      <c r="F790" s="7">
        <f>F791+F793+F795+F796</f>
        <v>25489.7</v>
      </c>
      <c r="G790" s="7">
        <f>G791+G793+G795+G796</f>
        <v>22087.2</v>
      </c>
      <c r="H790" s="7">
        <f>H791+H793+H795+H796</f>
        <v>22087.2</v>
      </c>
      <c r="I790" s="49">
        <f>G790/D790*100</f>
        <v>86.65147098631996</v>
      </c>
      <c r="J790" s="49">
        <f>G790/E790*100</f>
        <v>86.65147098631996</v>
      </c>
      <c r="K790" s="49">
        <f>G790/F790*100</f>
        <v>86.65147098631996</v>
      </c>
    </row>
    <row r="791" spans="1:11" ht="25.5" customHeight="1">
      <c r="A791" s="125"/>
      <c r="B791" s="105"/>
      <c r="C791" s="30" t="s">
        <v>6</v>
      </c>
      <c r="D791" s="18">
        <f aca="true" t="shared" si="74" ref="D791:H793">D798+D819+D840+D854+D896</f>
        <v>19411.9</v>
      </c>
      <c r="E791" s="18">
        <f t="shared" si="74"/>
        <v>19411.9</v>
      </c>
      <c r="F791" s="18">
        <f t="shared" si="74"/>
        <v>19411.9</v>
      </c>
      <c r="G791" s="18">
        <f t="shared" si="74"/>
        <v>17869</v>
      </c>
      <c r="H791" s="18">
        <f t="shared" si="74"/>
        <v>17869</v>
      </c>
      <c r="I791" s="49">
        <f>G791/D791*100</f>
        <v>92.05178266939352</v>
      </c>
      <c r="J791" s="49">
        <f>G791/E791*100</f>
        <v>92.05178266939352</v>
      </c>
      <c r="K791" s="49">
        <f>G791/F791*100</f>
        <v>92.05178266939352</v>
      </c>
    </row>
    <row r="792" spans="1:11" ht="77.25" customHeight="1">
      <c r="A792" s="125"/>
      <c r="B792" s="105"/>
      <c r="C792" s="29" t="s">
        <v>189</v>
      </c>
      <c r="D792" s="18">
        <f t="shared" si="74"/>
        <v>500</v>
      </c>
      <c r="E792" s="18">
        <f t="shared" si="74"/>
        <v>500</v>
      </c>
      <c r="F792" s="18">
        <f t="shared" si="74"/>
        <v>500</v>
      </c>
      <c r="G792" s="18">
        <f t="shared" si="74"/>
        <v>500</v>
      </c>
      <c r="H792" s="18">
        <f t="shared" si="74"/>
        <v>500</v>
      </c>
      <c r="I792" s="49">
        <f>G792/D792*100</f>
        <v>100</v>
      </c>
      <c r="J792" s="49">
        <f>G792/E792*100</f>
        <v>100</v>
      </c>
      <c r="K792" s="49">
        <f>G792/F792*100</f>
        <v>100</v>
      </c>
    </row>
    <row r="793" spans="1:11" ht="56.25">
      <c r="A793" s="125"/>
      <c r="B793" s="105"/>
      <c r="C793" s="30" t="s">
        <v>7</v>
      </c>
      <c r="D793" s="18">
        <f t="shared" si="74"/>
        <v>6077.8</v>
      </c>
      <c r="E793" s="18">
        <f t="shared" si="74"/>
        <v>6077.8</v>
      </c>
      <c r="F793" s="18">
        <f t="shared" si="74"/>
        <v>6077.8</v>
      </c>
      <c r="G793" s="18">
        <f t="shared" si="74"/>
        <v>4218.2</v>
      </c>
      <c r="H793" s="18">
        <f t="shared" si="74"/>
        <v>4218.2</v>
      </c>
      <c r="I793" s="49">
        <f>G793/D793*100</f>
        <v>69.40340254697422</v>
      </c>
      <c r="J793" s="49">
        <f>G793/E793*100</f>
        <v>69.40340254697422</v>
      </c>
      <c r="K793" s="49">
        <f>G793/F793*100</f>
        <v>69.40340254697422</v>
      </c>
    </row>
    <row r="794" spans="1:11" ht="97.5" customHeight="1">
      <c r="A794" s="125"/>
      <c r="B794" s="105"/>
      <c r="C794" s="29" t="s">
        <v>190</v>
      </c>
      <c r="D794" s="18">
        <f>D857</f>
        <v>6077.8</v>
      </c>
      <c r="E794" s="18">
        <f>E857</f>
        <v>6077.8</v>
      </c>
      <c r="F794" s="18">
        <f>F857</f>
        <v>6077.8</v>
      </c>
      <c r="G794" s="18">
        <f>G857</f>
        <v>4218.2</v>
      </c>
      <c r="H794" s="18">
        <f>H857</f>
        <v>4218.2</v>
      </c>
      <c r="I794" s="49">
        <f>G794/D794*100</f>
        <v>69.40340254697422</v>
      </c>
      <c r="J794" s="49">
        <f>G794/E794*100</f>
        <v>69.40340254697422</v>
      </c>
      <c r="K794" s="49">
        <f>G794/F794*100</f>
        <v>69.40340254697422</v>
      </c>
    </row>
    <row r="795" spans="1:11" ht="37.5">
      <c r="A795" s="125"/>
      <c r="B795" s="105"/>
      <c r="C795" s="30" t="s">
        <v>8</v>
      </c>
      <c r="D795" s="18">
        <f aca="true" t="shared" si="75" ref="D795:K796">D802+D823+D844+D858+D900</f>
        <v>0</v>
      </c>
      <c r="E795" s="18">
        <f t="shared" si="75"/>
        <v>0</v>
      </c>
      <c r="F795" s="18">
        <f t="shared" si="75"/>
        <v>0</v>
      </c>
      <c r="G795" s="18">
        <f t="shared" si="75"/>
        <v>0</v>
      </c>
      <c r="H795" s="18">
        <f t="shared" si="75"/>
        <v>0</v>
      </c>
      <c r="I795" s="18">
        <f t="shared" si="75"/>
        <v>0</v>
      </c>
      <c r="J795" s="18">
        <f t="shared" si="75"/>
        <v>0</v>
      </c>
      <c r="K795" s="18">
        <f t="shared" si="75"/>
        <v>0</v>
      </c>
    </row>
    <row r="796" spans="1:11" ht="56.25">
      <c r="A796" s="126"/>
      <c r="B796" s="106"/>
      <c r="C796" s="30" t="s">
        <v>9</v>
      </c>
      <c r="D796" s="18">
        <f t="shared" si="75"/>
        <v>0</v>
      </c>
      <c r="E796" s="18">
        <f t="shared" si="75"/>
        <v>0</v>
      </c>
      <c r="F796" s="18">
        <f t="shared" si="75"/>
        <v>0</v>
      </c>
      <c r="G796" s="18">
        <f t="shared" si="75"/>
        <v>0</v>
      </c>
      <c r="H796" s="18">
        <f t="shared" si="75"/>
        <v>0</v>
      </c>
      <c r="I796" s="18">
        <f t="shared" si="75"/>
        <v>0</v>
      </c>
      <c r="J796" s="18">
        <f t="shared" si="75"/>
        <v>0</v>
      </c>
      <c r="K796" s="18">
        <f t="shared" si="75"/>
        <v>0</v>
      </c>
    </row>
    <row r="797" spans="1:11" ht="18.75" customHeight="1">
      <c r="A797" s="124" t="s">
        <v>145</v>
      </c>
      <c r="B797" s="104" t="s">
        <v>11</v>
      </c>
      <c r="C797" s="46" t="s">
        <v>5</v>
      </c>
      <c r="D797" s="7">
        <f>D798+D800+D802+D803</f>
        <v>423.70000000000005</v>
      </c>
      <c r="E797" s="7">
        <f>E798+E800+E802+E803</f>
        <v>423.70000000000005</v>
      </c>
      <c r="F797" s="7">
        <f>F798+F800+F802+F803</f>
        <v>423.70000000000005</v>
      </c>
      <c r="G797" s="7">
        <f>G798+G800+G802+G803</f>
        <v>176.7</v>
      </c>
      <c r="H797" s="7">
        <f>H798+H800+H802+H803</f>
        <v>176.7</v>
      </c>
      <c r="I797" s="49">
        <f>G797/D797*100</f>
        <v>41.704035874439455</v>
      </c>
      <c r="J797" s="49">
        <f>G797/E797*100</f>
        <v>41.704035874439455</v>
      </c>
      <c r="K797" s="49">
        <f>G797/F797*100</f>
        <v>41.704035874439455</v>
      </c>
    </row>
    <row r="798" spans="1:11" ht="33" customHeight="1">
      <c r="A798" s="125"/>
      <c r="B798" s="105"/>
      <c r="C798" s="30" t="s">
        <v>6</v>
      </c>
      <c r="D798" s="18">
        <f aca="true" t="shared" si="76" ref="D798:K800">D805+D812</f>
        <v>423.70000000000005</v>
      </c>
      <c r="E798" s="18">
        <f t="shared" si="76"/>
        <v>423.70000000000005</v>
      </c>
      <c r="F798" s="18">
        <f t="shared" si="76"/>
        <v>423.70000000000005</v>
      </c>
      <c r="G798" s="18">
        <f t="shared" si="76"/>
        <v>176.7</v>
      </c>
      <c r="H798" s="18">
        <f t="shared" si="76"/>
        <v>176.7</v>
      </c>
      <c r="I798" s="49">
        <f>G798/D798*100</f>
        <v>41.704035874439455</v>
      </c>
      <c r="J798" s="49">
        <f>G798/E798*100</f>
        <v>41.704035874439455</v>
      </c>
      <c r="K798" s="49">
        <f>G798/F798*100</f>
        <v>41.704035874439455</v>
      </c>
    </row>
    <row r="799" spans="1:11" ht="76.5" customHeight="1">
      <c r="A799" s="125"/>
      <c r="B799" s="105"/>
      <c r="C799" s="29" t="s">
        <v>189</v>
      </c>
      <c r="D799" s="18">
        <f t="shared" si="76"/>
        <v>0</v>
      </c>
      <c r="E799" s="18">
        <f t="shared" si="76"/>
        <v>0</v>
      </c>
      <c r="F799" s="18">
        <f t="shared" si="76"/>
        <v>0</v>
      </c>
      <c r="G799" s="18">
        <f t="shared" si="76"/>
        <v>0</v>
      </c>
      <c r="H799" s="18">
        <f t="shared" si="76"/>
        <v>0</v>
      </c>
      <c r="I799" s="18">
        <f t="shared" si="76"/>
        <v>0</v>
      </c>
      <c r="J799" s="18">
        <f t="shared" si="76"/>
        <v>0</v>
      </c>
      <c r="K799" s="18">
        <f t="shared" si="76"/>
        <v>0</v>
      </c>
    </row>
    <row r="800" spans="1:11" ht="56.25">
      <c r="A800" s="125"/>
      <c r="B800" s="105"/>
      <c r="C800" s="30" t="s">
        <v>7</v>
      </c>
      <c r="D800" s="18">
        <f t="shared" si="76"/>
        <v>0</v>
      </c>
      <c r="E800" s="18">
        <f t="shared" si="76"/>
        <v>0</v>
      </c>
      <c r="F800" s="18">
        <f t="shared" si="76"/>
        <v>0</v>
      </c>
      <c r="G800" s="18">
        <f t="shared" si="76"/>
        <v>0</v>
      </c>
      <c r="H800" s="18">
        <f t="shared" si="76"/>
        <v>0</v>
      </c>
      <c r="I800" s="18">
        <f t="shared" si="76"/>
        <v>0</v>
      </c>
      <c r="J800" s="18">
        <f t="shared" si="76"/>
        <v>0</v>
      </c>
      <c r="K800" s="18">
        <f t="shared" si="76"/>
        <v>0</v>
      </c>
    </row>
    <row r="801" spans="1:11" ht="99" customHeight="1">
      <c r="A801" s="125"/>
      <c r="B801" s="105"/>
      <c r="C801" s="29" t="s">
        <v>190</v>
      </c>
      <c r="D801" s="18">
        <v>0</v>
      </c>
      <c r="E801" s="18">
        <v>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</row>
    <row r="802" spans="1:11" ht="37.5">
      <c r="A802" s="125"/>
      <c r="B802" s="105"/>
      <c r="C802" s="30" t="s">
        <v>8</v>
      </c>
      <c r="D802" s="18">
        <f aca="true" t="shared" si="77" ref="D802:K803">D809+D816</f>
        <v>0</v>
      </c>
      <c r="E802" s="18">
        <f t="shared" si="77"/>
        <v>0</v>
      </c>
      <c r="F802" s="18">
        <f t="shared" si="77"/>
        <v>0</v>
      </c>
      <c r="G802" s="18">
        <f t="shared" si="77"/>
        <v>0</v>
      </c>
      <c r="H802" s="18">
        <f t="shared" si="77"/>
        <v>0</v>
      </c>
      <c r="I802" s="18">
        <f t="shared" si="77"/>
        <v>0</v>
      </c>
      <c r="J802" s="18">
        <f t="shared" si="77"/>
        <v>0</v>
      </c>
      <c r="K802" s="18">
        <f t="shared" si="77"/>
        <v>0</v>
      </c>
    </row>
    <row r="803" spans="1:11" ht="63" customHeight="1">
      <c r="A803" s="126"/>
      <c r="B803" s="106"/>
      <c r="C803" s="30" t="s">
        <v>9</v>
      </c>
      <c r="D803" s="18">
        <f t="shared" si="77"/>
        <v>0</v>
      </c>
      <c r="E803" s="18">
        <f t="shared" si="77"/>
        <v>0</v>
      </c>
      <c r="F803" s="18">
        <f t="shared" si="77"/>
        <v>0</v>
      </c>
      <c r="G803" s="18">
        <f t="shared" si="77"/>
        <v>0</v>
      </c>
      <c r="H803" s="18">
        <f t="shared" si="77"/>
        <v>0</v>
      </c>
      <c r="I803" s="18">
        <f t="shared" si="77"/>
        <v>0</v>
      </c>
      <c r="J803" s="18">
        <f t="shared" si="77"/>
        <v>0</v>
      </c>
      <c r="K803" s="18">
        <f t="shared" si="77"/>
        <v>0</v>
      </c>
    </row>
    <row r="804" spans="1:11" ht="18.75" customHeight="1">
      <c r="A804" s="107" t="s">
        <v>147</v>
      </c>
      <c r="B804" s="104" t="s">
        <v>11</v>
      </c>
      <c r="C804" s="46" t="s">
        <v>5</v>
      </c>
      <c r="D804" s="7">
        <f>D805+D807+D809+D810</f>
        <v>126.9</v>
      </c>
      <c r="E804" s="7">
        <f>E805+E807+E809+E810</f>
        <v>126.9</v>
      </c>
      <c r="F804" s="7">
        <f>F805+F807+F809+F810</f>
        <v>126.9</v>
      </c>
      <c r="G804" s="7">
        <f>G805+G807+G809+G810</f>
        <v>0</v>
      </c>
      <c r="H804" s="7">
        <f>H805+H807+H809+H810</f>
        <v>0</v>
      </c>
      <c r="I804" s="49">
        <f>G804/D804*100</f>
        <v>0</v>
      </c>
      <c r="J804" s="49">
        <f>G804/E804*100</f>
        <v>0</v>
      </c>
      <c r="K804" s="49">
        <f>G804/F804*100</f>
        <v>0</v>
      </c>
    </row>
    <row r="805" spans="1:11" ht="27.75" customHeight="1">
      <c r="A805" s="108"/>
      <c r="B805" s="105"/>
      <c r="C805" s="30" t="s">
        <v>6</v>
      </c>
      <c r="D805" s="18">
        <v>126.9</v>
      </c>
      <c r="E805" s="18">
        <v>126.9</v>
      </c>
      <c r="F805" s="28">
        <v>126.9</v>
      </c>
      <c r="G805" s="28">
        <v>0</v>
      </c>
      <c r="H805" s="28">
        <v>0</v>
      </c>
      <c r="I805" s="49">
        <f>G805/D805*100</f>
        <v>0</v>
      </c>
      <c r="J805" s="49">
        <f>G805/E805*100</f>
        <v>0</v>
      </c>
      <c r="K805" s="49">
        <f>G805/F805*100</f>
        <v>0</v>
      </c>
    </row>
    <row r="806" spans="1:11" ht="78.75" customHeight="1">
      <c r="A806" s="108"/>
      <c r="B806" s="105"/>
      <c r="C806" s="29" t="s">
        <v>189</v>
      </c>
      <c r="D806" s="18">
        <v>0</v>
      </c>
      <c r="E806" s="1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</row>
    <row r="807" spans="1:11" ht="56.25">
      <c r="A807" s="108"/>
      <c r="B807" s="105"/>
      <c r="C807" s="30" t="s">
        <v>7</v>
      </c>
      <c r="D807" s="18">
        <v>0</v>
      </c>
      <c r="E807" s="18">
        <v>0</v>
      </c>
      <c r="F807" s="28">
        <v>0</v>
      </c>
      <c r="G807" s="28">
        <v>0</v>
      </c>
      <c r="H807" s="28">
        <v>0</v>
      </c>
      <c r="I807" s="28">
        <v>0</v>
      </c>
      <c r="J807" s="28">
        <v>0</v>
      </c>
      <c r="K807" s="28">
        <v>0</v>
      </c>
    </row>
    <row r="808" spans="1:11" ht="99" customHeight="1">
      <c r="A808" s="108"/>
      <c r="B808" s="105"/>
      <c r="C808" s="29" t="s">
        <v>190</v>
      </c>
      <c r="D808" s="18">
        <v>0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</row>
    <row r="809" spans="1:11" ht="37.5">
      <c r="A809" s="108"/>
      <c r="B809" s="105"/>
      <c r="C809" s="30" t="s">
        <v>8</v>
      </c>
      <c r="D809" s="18">
        <v>0</v>
      </c>
      <c r="E809" s="1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</row>
    <row r="810" spans="1:11" ht="56.25">
      <c r="A810" s="109"/>
      <c r="B810" s="106"/>
      <c r="C810" s="30" t="s">
        <v>9</v>
      </c>
      <c r="D810" s="18">
        <v>0</v>
      </c>
      <c r="E810" s="18">
        <v>0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</row>
    <row r="811" spans="1:11" ht="18.75" customHeight="1">
      <c r="A811" s="107" t="s">
        <v>149</v>
      </c>
      <c r="B811" s="104" t="s">
        <v>11</v>
      </c>
      <c r="C811" s="46" t="s">
        <v>5</v>
      </c>
      <c r="D811" s="7">
        <f>D812+D814+D816+D817</f>
        <v>296.8</v>
      </c>
      <c r="E811" s="7">
        <f>E812+E814+E816+E817</f>
        <v>296.8</v>
      </c>
      <c r="F811" s="7">
        <f>F812+F814+F816+F817</f>
        <v>296.8</v>
      </c>
      <c r="G811" s="7">
        <f>G812+G814+G816+G817</f>
        <v>176.7</v>
      </c>
      <c r="H811" s="7">
        <f>H812+H814+H816+H817</f>
        <v>176.7</v>
      </c>
      <c r="I811" s="49">
        <f>G811/D811*100</f>
        <v>59.535040431266836</v>
      </c>
      <c r="J811" s="49">
        <f>G811/E811*100</f>
        <v>59.535040431266836</v>
      </c>
      <c r="K811" s="49">
        <f>G811/F811*100</f>
        <v>59.535040431266836</v>
      </c>
    </row>
    <row r="812" spans="1:11" ht="31.5" customHeight="1">
      <c r="A812" s="108"/>
      <c r="B812" s="105"/>
      <c r="C812" s="30" t="s">
        <v>6</v>
      </c>
      <c r="D812" s="18">
        <v>296.8</v>
      </c>
      <c r="E812" s="18">
        <v>296.8</v>
      </c>
      <c r="F812" s="28">
        <v>296.8</v>
      </c>
      <c r="G812" s="28">
        <v>176.7</v>
      </c>
      <c r="H812" s="28">
        <v>176.7</v>
      </c>
      <c r="I812" s="49">
        <f>G812/D812*100</f>
        <v>59.535040431266836</v>
      </c>
      <c r="J812" s="49">
        <f>G812/E812*100</f>
        <v>59.535040431266836</v>
      </c>
      <c r="K812" s="49">
        <f>G812/F812*100</f>
        <v>59.535040431266836</v>
      </c>
    </row>
    <row r="813" spans="1:11" ht="75.75" customHeight="1">
      <c r="A813" s="108"/>
      <c r="B813" s="105"/>
      <c r="C813" s="29" t="s">
        <v>189</v>
      </c>
      <c r="D813" s="18">
        <v>0</v>
      </c>
      <c r="E813" s="18">
        <v>0</v>
      </c>
      <c r="F813" s="28">
        <v>0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</row>
    <row r="814" spans="1:11" ht="56.25">
      <c r="A814" s="108"/>
      <c r="B814" s="105"/>
      <c r="C814" s="30" t="s">
        <v>7</v>
      </c>
      <c r="D814" s="18">
        <v>0</v>
      </c>
      <c r="E814" s="18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</row>
    <row r="815" spans="1:11" ht="96.75" customHeight="1">
      <c r="A815" s="108"/>
      <c r="B815" s="105"/>
      <c r="C815" s="29" t="s">
        <v>190</v>
      </c>
      <c r="D815" s="18">
        <v>0</v>
      </c>
      <c r="E815" s="18">
        <v>0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</row>
    <row r="816" spans="1:11" ht="37.5">
      <c r="A816" s="108"/>
      <c r="B816" s="105"/>
      <c r="C816" s="30" t="s">
        <v>8</v>
      </c>
      <c r="D816" s="18">
        <v>0</v>
      </c>
      <c r="E816" s="1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</row>
    <row r="817" spans="1:11" ht="56.25">
      <c r="A817" s="109"/>
      <c r="B817" s="106"/>
      <c r="C817" s="30" t="s">
        <v>9</v>
      </c>
      <c r="D817" s="18">
        <v>0</v>
      </c>
      <c r="E817" s="1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</row>
    <row r="818" spans="1:11" ht="18.75" customHeight="1">
      <c r="A818" s="124" t="s">
        <v>151</v>
      </c>
      <c r="B818" s="104" t="s">
        <v>11</v>
      </c>
      <c r="C818" s="46" t="s">
        <v>5</v>
      </c>
      <c r="D818" s="7">
        <f>D819+D821+D823+D824</f>
        <v>305.2</v>
      </c>
      <c r="E818" s="7">
        <f>E819+E821+E823+E824</f>
        <v>305.2</v>
      </c>
      <c r="F818" s="7">
        <f>F819+F821+F823+F824</f>
        <v>305.2</v>
      </c>
      <c r="G818" s="7">
        <f>G819+G821+G823+G824</f>
        <v>289.4</v>
      </c>
      <c r="H818" s="7">
        <f>H819+H821+H823+H824</f>
        <v>289.4</v>
      </c>
      <c r="I818" s="49">
        <f>G818/D818*100</f>
        <v>94.82306684141545</v>
      </c>
      <c r="J818" s="49">
        <f>G818/E818*100</f>
        <v>94.82306684141545</v>
      </c>
      <c r="K818" s="49">
        <f>G818/F818*100</f>
        <v>94.82306684141545</v>
      </c>
    </row>
    <row r="819" spans="1:11" ht="26.25" customHeight="1">
      <c r="A819" s="125"/>
      <c r="B819" s="105"/>
      <c r="C819" s="30" t="s">
        <v>6</v>
      </c>
      <c r="D819" s="18">
        <f>D826+D833</f>
        <v>305.2</v>
      </c>
      <c r="E819" s="18">
        <f>E826+E833</f>
        <v>305.2</v>
      </c>
      <c r="F819" s="18">
        <f>F826+F833</f>
        <v>305.2</v>
      </c>
      <c r="G819" s="18">
        <f>G826+G833</f>
        <v>289.4</v>
      </c>
      <c r="H819" s="18">
        <f>H826+H833</f>
        <v>289.4</v>
      </c>
      <c r="I819" s="49">
        <f>G819/D819*100</f>
        <v>94.82306684141545</v>
      </c>
      <c r="J819" s="49">
        <f>G819/E819*100</f>
        <v>94.82306684141545</v>
      </c>
      <c r="K819" s="49">
        <f>G819/F819*100</f>
        <v>94.82306684141545</v>
      </c>
    </row>
    <row r="820" spans="1:11" ht="78.75" customHeight="1">
      <c r="A820" s="125"/>
      <c r="B820" s="105"/>
      <c r="C820" s="29" t="s">
        <v>189</v>
      </c>
      <c r="D820" s="18">
        <f aca="true" t="shared" si="78" ref="D820:K821">D827</f>
        <v>0</v>
      </c>
      <c r="E820" s="18">
        <f t="shared" si="78"/>
        <v>0</v>
      </c>
      <c r="F820" s="18">
        <f t="shared" si="78"/>
        <v>0</v>
      </c>
      <c r="G820" s="18">
        <f t="shared" si="78"/>
        <v>0</v>
      </c>
      <c r="H820" s="18">
        <f t="shared" si="78"/>
        <v>0</v>
      </c>
      <c r="I820" s="18">
        <f t="shared" si="78"/>
        <v>0</v>
      </c>
      <c r="J820" s="18">
        <f t="shared" si="78"/>
        <v>0</v>
      </c>
      <c r="K820" s="18">
        <f t="shared" si="78"/>
        <v>0</v>
      </c>
    </row>
    <row r="821" spans="1:11" ht="56.25">
      <c r="A821" s="125"/>
      <c r="B821" s="105"/>
      <c r="C821" s="30" t="s">
        <v>7</v>
      </c>
      <c r="D821" s="18">
        <f t="shared" si="78"/>
        <v>0</v>
      </c>
      <c r="E821" s="18">
        <f t="shared" si="78"/>
        <v>0</v>
      </c>
      <c r="F821" s="18">
        <f t="shared" si="78"/>
        <v>0</v>
      </c>
      <c r="G821" s="18">
        <f t="shared" si="78"/>
        <v>0</v>
      </c>
      <c r="H821" s="18">
        <f t="shared" si="78"/>
        <v>0</v>
      </c>
      <c r="I821" s="18">
        <f t="shared" si="78"/>
        <v>0</v>
      </c>
      <c r="J821" s="18">
        <f t="shared" si="78"/>
        <v>0</v>
      </c>
      <c r="K821" s="18">
        <f t="shared" si="78"/>
        <v>0</v>
      </c>
    </row>
    <row r="822" spans="1:11" ht="95.25" customHeight="1">
      <c r="A822" s="125"/>
      <c r="B822" s="105"/>
      <c r="C822" s="29" t="s">
        <v>190</v>
      </c>
      <c r="D822" s="18">
        <v>0</v>
      </c>
      <c r="E822" s="18">
        <v>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</row>
    <row r="823" spans="1:11" ht="37.5">
      <c r="A823" s="125"/>
      <c r="B823" s="105"/>
      <c r="C823" s="30" t="s">
        <v>8</v>
      </c>
      <c r="D823" s="18">
        <f aca="true" t="shared" si="79" ref="D823:G824">D830</f>
        <v>0</v>
      </c>
      <c r="E823" s="18">
        <f t="shared" si="79"/>
        <v>0</v>
      </c>
      <c r="F823" s="18">
        <f t="shared" si="79"/>
        <v>0</v>
      </c>
      <c r="G823" s="18">
        <f t="shared" si="79"/>
        <v>0</v>
      </c>
      <c r="H823" s="18">
        <f aca="true" t="shared" si="80" ref="H823:K824">H830</f>
        <v>0</v>
      </c>
      <c r="I823" s="18">
        <f t="shared" si="80"/>
        <v>0</v>
      </c>
      <c r="J823" s="18">
        <f t="shared" si="80"/>
        <v>0</v>
      </c>
      <c r="K823" s="18">
        <f t="shared" si="80"/>
        <v>0</v>
      </c>
    </row>
    <row r="824" spans="1:11" ht="56.25">
      <c r="A824" s="126"/>
      <c r="B824" s="106"/>
      <c r="C824" s="30" t="s">
        <v>9</v>
      </c>
      <c r="D824" s="18">
        <f t="shared" si="79"/>
        <v>0</v>
      </c>
      <c r="E824" s="18">
        <f t="shared" si="79"/>
        <v>0</v>
      </c>
      <c r="F824" s="18">
        <f t="shared" si="79"/>
        <v>0</v>
      </c>
      <c r="G824" s="18">
        <f t="shared" si="79"/>
        <v>0</v>
      </c>
      <c r="H824" s="18">
        <f t="shared" si="80"/>
        <v>0</v>
      </c>
      <c r="I824" s="18">
        <f t="shared" si="80"/>
        <v>0</v>
      </c>
      <c r="J824" s="18">
        <f t="shared" si="80"/>
        <v>0</v>
      </c>
      <c r="K824" s="18">
        <f t="shared" si="80"/>
        <v>0</v>
      </c>
    </row>
    <row r="825" spans="1:11" ht="18.75" customHeight="1">
      <c r="A825" s="107" t="s">
        <v>153</v>
      </c>
      <c r="B825" s="104" t="s">
        <v>11</v>
      </c>
      <c r="C825" s="46" t="s">
        <v>5</v>
      </c>
      <c r="D825" s="7">
        <f>D826+D828+D830+D831</f>
        <v>305.2</v>
      </c>
      <c r="E825" s="7">
        <f>E826+E828+E830+E831</f>
        <v>305.2</v>
      </c>
      <c r="F825" s="7">
        <f>F826+F828+F830+F831</f>
        <v>305.2</v>
      </c>
      <c r="G825" s="7">
        <f>G826+G828+G830+G831</f>
        <v>289.4</v>
      </c>
      <c r="H825" s="7">
        <f>H826+H828+H830+H831</f>
        <v>289.4</v>
      </c>
      <c r="I825" s="49">
        <f>G825/D825*100</f>
        <v>94.82306684141545</v>
      </c>
      <c r="J825" s="49">
        <f>G825/E825*100</f>
        <v>94.82306684141545</v>
      </c>
      <c r="K825" s="49">
        <f>G825/F825*100</f>
        <v>94.82306684141545</v>
      </c>
    </row>
    <row r="826" spans="1:11" ht="30" customHeight="1">
      <c r="A826" s="108"/>
      <c r="B826" s="105"/>
      <c r="C826" s="30" t="s">
        <v>6</v>
      </c>
      <c r="D826" s="18">
        <v>305.2</v>
      </c>
      <c r="E826" s="18">
        <v>305.2</v>
      </c>
      <c r="F826" s="28">
        <v>305.2</v>
      </c>
      <c r="G826" s="28">
        <v>289.4</v>
      </c>
      <c r="H826" s="28">
        <v>289.4</v>
      </c>
      <c r="I826" s="49">
        <f>G826/D826*100</f>
        <v>94.82306684141545</v>
      </c>
      <c r="J826" s="49">
        <f>G826/E826*100</f>
        <v>94.82306684141545</v>
      </c>
      <c r="K826" s="49">
        <f>G826/F826*100</f>
        <v>94.82306684141545</v>
      </c>
    </row>
    <row r="827" spans="1:11" ht="74.25" customHeight="1">
      <c r="A827" s="108"/>
      <c r="B827" s="105"/>
      <c r="C827" s="29" t="s">
        <v>189</v>
      </c>
      <c r="D827" s="18">
        <v>0</v>
      </c>
      <c r="E827" s="1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</row>
    <row r="828" spans="1:11" ht="56.25">
      <c r="A828" s="108"/>
      <c r="B828" s="105"/>
      <c r="C828" s="30" t="s">
        <v>7</v>
      </c>
      <c r="D828" s="18">
        <v>0</v>
      </c>
      <c r="E828" s="18">
        <v>0</v>
      </c>
      <c r="F828" s="28">
        <v>0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</row>
    <row r="829" spans="1:11" ht="97.5" customHeight="1">
      <c r="A829" s="108"/>
      <c r="B829" s="105"/>
      <c r="C829" s="29" t="s">
        <v>190</v>
      </c>
      <c r="D829" s="18">
        <v>0</v>
      </c>
      <c r="E829" s="18">
        <v>0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</row>
    <row r="830" spans="1:11" ht="37.5">
      <c r="A830" s="108"/>
      <c r="B830" s="105"/>
      <c r="C830" s="30" t="s">
        <v>8</v>
      </c>
      <c r="D830" s="18">
        <v>0</v>
      </c>
      <c r="E830" s="1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</row>
    <row r="831" spans="1:11" ht="56.25">
      <c r="A831" s="109"/>
      <c r="B831" s="106"/>
      <c r="C831" s="30" t="s">
        <v>9</v>
      </c>
      <c r="D831" s="18">
        <v>0</v>
      </c>
      <c r="E831" s="1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</row>
    <row r="832" spans="1:11" ht="33" customHeight="1">
      <c r="A832" s="92" t="s">
        <v>197</v>
      </c>
      <c r="B832" s="104" t="s">
        <v>11</v>
      </c>
      <c r="C832" s="46" t="s">
        <v>5</v>
      </c>
      <c r="D832" s="7">
        <f aca="true" t="shared" si="81" ref="D832:K832">D833+D835+D837+D838</f>
        <v>0</v>
      </c>
      <c r="E832" s="7">
        <f t="shared" si="81"/>
        <v>0</v>
      </c>
      <c r="F832" s="7">
        <f t="shared" si="81"/>
        <v>0</v>
      </c>
      <c r="G832" s="7">
        <f t="shared" si="81"/>
        <v>0</v>
      </c>
      <c r="H832" s="7">
        <f t="shared" si="81"/>
        <v>0</v>
      </c>
      <c r="I832" s="7">
        <f t="shared" si="81"/>
        <v>0</v>
      </c>
      <c r="J832" s="7">
        <f t="shared" si="81"/>
        <v>0</v>
      </c>
      <c r="K832" s="7">
        <f t="shared" si="81"/>
        <v>0</v>
      </c>
    </row>
    <row r="833" spans="1:11" ht="37.5">
      <c r="A833" s="93"/>
      <c r="B833" s="105"/>
      <c r="C833" s="30" t="s">
        <v>6</v>
      </c>
      <c r="D833" s="18">
        <v>0</v>
      </c>
      <c r="E833" s="1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</row>
    <row r="834" spans="1:11" ht="75">
      <c r="A834" s="93"/>
      <c r="B834" s="105"/>
      <c r="C834" s="29" t="s">
        <v>189</v>
      </c>
      <c r="D834" s="18">
        <v>0</v>
      </c>
      <c r="E834" s="1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</row>
    <row r="835" spans="1:11" ht="56.25">
      <c r="A835" s="93"/>
      <c r="B835" s="105"/>
      <c r="C835" s="30" t="s">
        <v>7</v>
      </c>
      <c r="D835" s="18">
        <v>0</v>
      </c>
      <c r="E835" s="1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</row>
    <row r="836" spans="1:11" ht="93.75">
      <c r="A836" s="93"/>
      <c r="B836" s="105"/>
      <c r="C836" s="29" t="s">
        <v>190</v>
      </c>
      <c r="D836" s="18">
        <v>0</v>
      </c>
      <c r="E836" s="18">
        <v>0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</row>
    <row r="837" spans="1:11" ht="37.5">
      <c r="A837" s="93"/>
      <c r="B837" s="105"/>
      <c r="C837" s="30" t="s">
        <v>8</v>
      </c>
      <c r="D837" s="18">
        <v>0</v>
      </c>
      <c r="E837" s="1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</row>
    <row r="838" spans="1:11" ht="56.25">
      <c r="A838" s="94"/>
      <c r="B838" s="106"/>
      <c r="C838" s="30" t="s">
        <v>9</v>
      </c>
      <c r="D838" s="18">
        <v>0</v>
      </c>
      <c r="E838" s="18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</row>
    <row r="839" spans="1:11" ht="18.75" customHeight="1">
      <c r="A839" s="124" t="s">
        <v>155</v>
      </c>
      <c r="B839" s="104" t="s">
        <v>11</v>
      </c>
      <c r="C839" s="46" t="s">
        <v>5</v>
      </c>
      <c r="D839" s="7">
        <f>D840+D842+D844+D845</f>
        <v>37.8</v>
      </c>
      <c r="E839" s="7">
        <f>E840+E842+E844+E845</f>
        <v>37.8</v>
      </c>
      <c r="F839" s="7">
        <f>F840+F842+F844+F845</f>
        <v>37.8</v>
      </c>
      <c r="G839" s="7">
        <f>G840+G842+G844+G845</f>
        <v>37.8</v>
      </c>
      <c r="H839" s="7">
        <f>H840+H842+H844+H845</f>
        <v>37.8</v>
      </c>
      <c r="I839" s="49">
        <f>G839/D839*100</f>
        <v>100</v>
      </c>
      <c r="J839" s="49">
        <f>G839/E839*100</f>
        <v>100</v>
      </c>
      <c r="K839" s="49">
        <f>G839/F839*100</f>
        <v>100</v>
      </c>
    </row>
    <row r="840" spans="1:11" ht="22.5" customHeight="1">
      <c r="A840" s="125"/>
      <c r="B840" s="105"/>
      <c r="C840" s="30" t="s">
        <v>6</v>
      </c>
      <c r="D840" s="18">
        <f>D847</f>
        <v>37.8</v>
      </c>
      <c r="E840" s="18">
        <f>E847</f>
        <v>37.8</v>
      </c>
      <c r="F840" s="18">
        <f>F847</f>
        <v>37.8</v>
      </c>
      <c r="G840" s="18">
        <f>G847</f>
        <v>37.8</v>
      </c>
      <c r="H840" s="18">
        <f>H847</f>
        <v>37.8</v>
      </c>
      <c r="I840" s="49">
        <f>G840/D840*100</f>
        <v>100</v>
      </c>
      <c r="J840" s="49">
        <f>G840/E840*100</f>
        <v>100</v>
      </c>
      <c r="K840" s="49">
        <f>G840/F840*100</f>
        <v>100</v>
      </c>
    </row>
    <row r="841" spans="1:11" ht="77.25" customHeight="1">
      <c r="A841" s="125"/>
      <c r="B841" s="105"/>
      <c r="C841" s="29" t="s">
        <v>189</v>
      </c>
      <c r="D841" s="18">
        <f>D848</f>
        <v>0</v>
      </c>
      <c r="E841" s="18">
        <f>E848</f>
        <v>0</v>
      </c>
      <c r="F841" s="18">
        <v>0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</row>
    <row r="842" spans="1:11" ht="56.25">
      <c r="A842" s="125"/>
      <c r="B842" s="105"/>
      <c r="C842" s="30" t="s">
        <v>7</v>
      </c>
      <c r="D842" s="18">
        <f>D849</f>
        <v>0</v>
      </c>
      <c r="E842" s="18">
        <f>E849</f>
        <v>0</v>
      </c>
      <c r="F842" s="18">
        <f>F849</f>
        <v>0</v>
      </c>
      <c r="G842" s="18">
        <v>0</v>
      </c>
      <c r="H842" s="18">
        <f>H849</f>
        <v>0</v>
      </c>
      <c r="I842" s="18">
        <f>I849</f>
        <v>0</v>
      </c>
      <c r="J842" s="18">
        <f>J849</f>
        <v>0</v>
      </c>
      <c r="K842" s="18">
        <f>K849</f>
        <v>0</v>
      </c>
    </row>
    <row r="843" spans="1:11" ht="98.25" customHeight="1">
      <c r="A843" s="125"/>
      <c r="B843" s="105"/>
      <c r="C843" s="29" t="s">
        <v>190</v>
      </c>
      <c r="D843" s="18">
        <v>0</v>
      </c>
      <c r="E843" s="18">
        <v>0</v>
      </c>
      <c r="F843" s="18">
        <v>0</v>
      </c>
      <c r="G843" s="18">
        <v>0</v>
      </c>
      <c r="H843" s="18">
        <v>0</v>
      </c>
      <c r="I843" s="18">
        <v>0</v>
      </c>
      <c r="J843" s="18">
        <v>0</v>
      </c>
      <c r="K843" s="18">
        <v>0</v>
      </c>
    </row>
    <row r="844" spans="1:11" ht="37.5">
      <c r="A844" s="125"/>
      <c r="B844" s="105"/>
      <c r="C844" s="30" t="s">
        <v>8</v>
      </c>
      <c r="D844" s="18">
        <f aca="true" t="shared" si="82" ref="D844:G845">D851</f>
        <v>0</v>
      </c>
      <c r="E844" s="18">
        <f t="shared" si="82"/>
        <v>0</v>
      </c>
      <c r="F844" s="18">
        <f t="shared" si="82"/>
        <v>0</v>
      </c>
      <c r="G844" s="18">
        <f t="shared" si="82"/>
        <v>0</v>
      </c>
      <c r="H844" s="18">
        <f aca="true" t="shared" si="83" ref="H844:K845">H851</f>
        <v>0</v>
      </c>
      <c r="I844" s="18">
        <f t="shared" si="83"/>
        <v>0</v>
      </c>
      <c r="J844" s="18">
        <f t="shared" si="83"/>
        <v>0</v>
      </c>
      <c r="K844" s="18">
        <f t="shared" si="83"/>
        <v>0</v>
      </c>
    </row>
    <row r="845" spans="1:11" ht="56.25">
      <c r="A845" s="126"/>
      <c r="B845" s="106"/>
      <c r="C845" s="30" t="s">
        <v>9</v>
      </c>
      <c r="D845" s="18">
        <f t="shared" si="82"/>
        <v>0</v>
      </c>
      <c r="E845" s="18">
        <f t="shared" si="82"/>
        <v>0</v>
      </c>
      <c r="F845" s="18">
        <f t="shared" si="82"/>
        <v>0</v>
      </c>
      <c r="G845" s="18">
        <f t="shared" si="82"/>
        <v>0</v>
      </c>
      <c r="H845" s="18">
        <f t="shared" si="83"/>
        <v>0</v>
      </c>
      <c r="I845" s="18">
        <f t="shared" si="83"/>
        <v>0</v>
      </c>
      <c r="J845" s="18">
        <f t="shared" si="83"/>
        <v>0</v>
      </c>
      <c r="K845" s="18">
        <f t="shared" si="83"/>
        <v>0</v>
      </c>
    </row>
    <row r="846" spans="1:11" ht="18.75" customHeight="1">
      <c r="A846" s="107" t="s">
        <v>157</v>
      </c>
      <c r="B846" s="104" t="s">
        <v>11</v>
      </c>
      <c r="C846" s="46" t="s">
        <v>5</v>
      </c>
      <c r="D846" s="7">
        <f>D847+D849+D851+D852</f>
        <v>37.8</v>
      </c>
      <c r="E846" s="7">
        <f>E847+E849+E851+E852</f>
        <v>37.8</v>
      </c>
      <c r="F846" s="7">
        <f>F847+F849+F851+F852</f>
        <v>37.8</v>
      </c>
      <c r="G846" s="7">
        <f>G847+G849+G851+G852</f>
        <v>37.8</v>
      </c>
      <c r="H846" s="7">
        <f>H847+H849+H851+H852</f>
        <v>37.8</v>
      </c>
      <c r="I846" s="49">
        <f>G846/D846*100</f>
        <v>100</v>
      </c>
      <c r="J846" s="49">
        <f>G846/E846*100</f>
        <v>100</v>
      </c>
      <c r="K846" s="49">
        <f>G846/F846*100</f>
        <v>100</v>
      </c>
    </row>
    <row r="847" spans="1:11" ht="30" customHeight="1">
      <c r="A847" s="108"/>
      <c r="B847" s="105"/>
      <c r="C847" s="30" t="s">
        <v>6</v>
      </c>
      <c r="D847" s="18">
        <v>37.8</v>
      </c>
      <c r="E847" s="18">
        <v>37.8</v>
      </c>
      <c r="F847" s="28">
        <v>37.8</v>
      </c>
      <c r="G847" s="28">
        <v>37.8</v>
      </c>
      <c r="H847" s="28">
        <v>37.8</v>
      </c>
      <c r="I847" s="49">
        <f>G847/D847*100</f>
        <v>100</v>
      </c>
      <c r="J847" s="49">
        <f>G847/E847*100</f>
        <v>100</v>
      </c>
      <c r="K847" s="49">
        <f>G847/F847*100</f>
        <v>100</v>
      </c>
    </row>
    <row r="848" spans="1:11" ht="74.25" customHeight="1">
      <c r="A848" s="108"/>
      <c r="B848" s="105"/>
      <c r="C848" s="29" t="s">
        <v>189</v>
      </c>
      <c r="D848" s="18">
        <v>0</v>
      </c>
      <c r="E848" s="1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</row>
    <row r="849" spans="1:11" ht="56.25">
      <c r="A849" s="108"/>
      <c r="B849" s="105"/>
      <c r="C849" s="30" t="s">
        <v>7</v>
      </c>
      <c r="D849" s="18">
        <v>0</v>
      </c>
      <c r="E849" s="1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</row>
    <row r="850" spans="1:11" ht="97.5" customHeight="1">
      <c r="A850" s="108"/>
      <c r="B850" s="105"/>
      <c r="C850" s="29" t="s">
        <v>190</v>
      </c>
      <c r="D850" s="18">
        <v>0</v>
      </c>
      <c r="E850" s="18">
        <v>0</v>
      </c>
      <c r="F850" s="18">
        <v>0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</row>
    <row r="851" spans="1:11" ht="37.5">
      <c r="A851" s="108"/>
      <c r="B851" s="105"/>
      <c r="C851" s="30" t="s">
        <v>8</v>
      </c>
      <c r="D851" s="18">
        <v>0</v>
      </c>
      <c r="E851" s="1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</row>
    <row r="852" spans="1:11" ht="56.25">
      <c r="A852" s="109"/>
      <c r="B852" s="106"/>
      <c r="C852" s="30" t="s">
        <v>9</v>
      </c>
      <c r="D852" s="18">
        <v>0</v>
      </c>
      <c r="E852" s="18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</row>
    <row r="853" spans="1:11" ht="18.75" customHeight="1">
      <c r="A853" s="124" t="s">
        <v>159</v>
      </c>
      <c r="B853" s="104" t="s">
        <v>11</v>
      </c>
      <c r="C853" s="46" t="s">
        <v>5</v>
      </c>
      <c r="D853" s="7">
        <f>D854+D856+D858+D859</f>
        <v>7350.6</v>
      </c>
      <c r="E853" s="7">
        <f>E854+E856+E858+E859</f>
        <v>7350.6</v>
      </c>
      <c r="F853" s="7">
        <f>F854+F856+F858+F859</f>
        <v>7350.6</v>
      </c>
      <c r="G853" s="7">
        <f>G854+G856+G858+G859</f>
        <v>5390.2</v>
      </c>
      <c r="H853" s="7">
        <f>H854+H856+H858+H859</f>
        <v>5390.2</v>
      </c>
      <c r="I853" s="49">
        <f>G853/D853*100</f>
        <v>73.33006829374472</v>
      </c>
      <c r="J853" s="49">
        <f>G853/E853*100</f>
        <v>73.33006829374472</v>
      </c>
      <c r="K853" s="49">
        <f>G853/F853*100</f>
        <v>73.33006829374472</v>
      </c>
    </row>
    <row r="854" spans="1:11" ht="28.5" customHeight="1">
      <c r="A854" s="125"/>
      <c r="B854" s="105"/>
      <c r="C854" s="30" t="s">
        <v>6</v>
      </c>
      <c r="D854" s="18">
        <f>D861+D868+D875+D882+D889</f>
        <v>1272.8</v>
      </c>
      <c r="E854" s="18">
        <f>E861+E868+E875+E882+E889</f>
        <v>1272.8</v>
      </c>
      <c r="F854" s="18">
        <f>F861+F868+F875+F882+F889</f>
        <v>1272.8</v>
      </c>
      <c r="G854" s="18">
        <f>G861+G868+G875+G882+G889</f>
        <v>1172</v>
      </c>
      <c r="H854" s="18">
        <f>H861+H868+H875+H882+H889</f>
        <v>1172</v>
      </c>
      <c r="I854" s="49">
        <f>G854/D854*100</f>
        <v>92.08045254556882</v>
      </c>
      <c r="J854" s="49">
        <f>G854/E854*100</f>
        <v>92.08045254556882</v>
      </c>
      <c r="K854" s="49">
        <f>G854/F854*100</f>
        <v>92.08045254556882</v>
      </c>
    </row>
    <row r="855" spans="1:11" ht="73.5" customHeight="1">
      <c r="A855" s="125"/>
      <c r="B855" s="105"/>
      <c r="C855" s="29" t="s">
        <v>189</v>
      </c>
      <c r="D855" s="18">
        <f>D882</f>
        <v>500</v>
      </c>
      <c r="E855" s="18">
        <f>E882</f>
        <v>500</v>
      </c>
      <c r="F855" s="18">
        <f>F882</f>
        <v>500</v>
      </c>
      <c r="G855" s="18">
        <f>G882</f>
        <v>500</v>
      </c>
      <c r="H855" s="18">
        <f>H882</f>
        <v>500</v>
      </c>
      <c r="I855" s="49">
        <f>G855/D855*100</f>
        <v>100</v>
      </c>
      <c r="J855" s="49">
        <f>G855/E855*100</f>
        <v>100</v>
      </c>
      <c r="K855" s="49">
        <f>G855/F855*100</f>
        <v>100</v>
      </c>
    </row>
    <row r="856" spans="1:11" ht="56.25">
      <c r="A856" s="125"/>
      <c r="B856" s="105"/>
      <c r="C856" s="30" t="s">
        <v>7</v>
      </c>
      <c r="D856" s="18">
        <f aca="true" t="shared" si="84" ref="D856:H857">D884</f>
        <v>6077.8</v>
      </c>
      <c r="E856" s="18">
        <f t="shared" si="84"/>
        <v>6077.8</v>
      </c>
      <c r="F856" s="18">
        <f t="shared" si="84"/>
        <v>6077.8</v>
      </c>
      <c r="G856" s="18">
        <f t="shared" si="84"/>
        <v>4218.2</v>
      </c>
      <c r="H856" s="18">
        <f t="shared" si="84"/>
        <v>4218.2</v>
      </c>
      <c r="I856" s="49">
        <f>G856/D856*100</f>
        <v>69.40340254697422</v>
      </c>
      <c r="J856" s="49">
        <f>G856/E856*100</f>
        <v>69.40340254697422</v>
      </c>
      <c r="K856" s="49">
        <f>G856/F856*100</f>
        <v>69.40340254697422</v>
      </c>
    </row>
    <row r="857" spans="1:11" ht="73.5" customHeight="1">
      <c r="A857" s="125"/>
      <c r="B857" s="105"/>
      <c r="C857" s="29" t="s">
        <v>190</v>
      </c>
      <c r="D857" s="18">
        <f t="shared" si="84"/>
        <v>6077.8</v>
      </c>
      <c r="E857" s="18">
        <f t="shared" si="84"/>
        <v>6077.8</v>
      </c>
      <c r="F857" s="18">
        <f t="shared" si="84"/>
        <v>6077.8</v>
      </c>
      <c r="G857" s="18">
        <f t="shared" si="84"/>
        <v>4218.2</v>
      </c>
      <c r="H857" s="18">
        <f t="shared" si="84"/>
        <v>4218.2</v>
      </c>
      <c r="I857" s="49">
        <f>G857/D857*100</f>
        <v>69.40340254697422</v>
      </c>
      <c r="J857" s="49">
        <f>G857/E857*100</f>
        <v>69.40340254697422</v>
      </c>
      <c r="K857" s="49">
        <f>G857/F857*100</f>
        <v>69.40340254697422</v>
      </c>
    </row>
    <row r="858" spans="1:11" ht="37.5">
      <c r="A858" s="125"/>
      <c r="B858" s="105"/>
      <c r="C858" s="30" t="s">
        <v>8</v>
      </c>
      <c r="D858" s="18">
        <f aca="true" t="shared" si="85" ref="D858:G859">D865+D872</f>
        <v>0</v>
      </c>
      <c r="E858" s="18">
        <f t="shared" si="85"/>
        <v>0</v>
      </c>
      <c r="F858" s="18">
        <f t="shared" si="85"/>
        <v>0</v>
      </c>
      <c r="G858" s="18">
        <f t="shared" si="85"/>
        <v>0</v>
      </c>
      <c r="H858" s="18">
        <f aca="true" t="shared" si="86" ref="H858:K859">H865+H872</f>
        <v>0</v>
      </c>
      <c r="I858" s="18">
        <f t="shared" si="86"/>
        <v>0</v>
      </c>
      <c r="J858" s="18">
        <f t="shared" si="86"/>
        <v>0</v>
      </c>
      <c r="K858" s="18">
        <f t="shared" si="86"/>
        <v>0</v>
      </c>
    </row>
    <row r="859" spans="1:11" ht="56.25">
      <c r="A859" s="126"/>
      <c r="B859" s="106"/>
      <c r="C859" s="30" t="s">
        <v>9</v>
      </c>
      <c r="D859" s="18">
        <f t="shared" si="85"/>
        <v>0</v>
      </c>
      <c r="E859" s="18">
        <f t="shared" si="85"/>
        <v>0</v>
      </c>
      <c r="F859" s="18">
        <f t="shared" si="85"/>
        <v>0</v>
      </c>
      <c r="G859" s="18">
        <f t="shared" si="85"/>
        <v>0</v>
      </c>
      <c r="H859" s="18">
        <f t="shared" si="86"/>
        <v>0</v>
      </c>
      <c r="I859" s="18">
        <f t="shared" si="86"/>
        <v>0</v>
      </c>
      <c r="J859" s="18">
        <f t="shared" si="86"/>
        <v>0</v>
      </c>
      <c r="K859" s="18">
        <f t="shared" si="86"/>
        <v>0</v>
      </c>
    </row>
    <row r="860" spans="1:11" ht="18.75" customHeight="1">
      <c r="A860" s="107" t="s">
        <v>166</v>
      </c>
      <c r="B860" s="104" t="s">
        <v>11</v>
      </c>
      <c r="C860" s="46" t="s">
        <v>5</v>
      </c>
      <c r="D860" s="7">
        <f>D861+D863+D865+D866</f>
        <v>98</v>
      </c>
      <c r="E860" s="7">
        <f>E861+E863+E865+E866</f>
        <v>98</v>
      </c>
      <c r="F860" s="7">
        <f>F861+F863+F865+F866</f>
        <v>98</v>
      </c>
      <c r="G860" s="7">
        <f>G861+G863+G865+G866</f>
        <v>98</v>
      </c>
      <c r="H860" s="7">
        <f>H861+H863+H865+H866</f>
        <v>98</v>
      </c>
      <c r="I860" s="49">
        <f>G860/D860*100</f>
        <v>100</v>
      </c>
      <c r="J860" s="49">
        <f>G860/E860*100</f>
        <v>100</v>
      </c>
      <c r="K860" s="49">
        <f>G860/F860*100</f>
        <v>100</v>
      </c>
    </row>
    <row r="861" spans="1:11" ht="27.75" customHeight="1">
      <c r="A861" s="108"/>
      <c r="B861" s="105"/>
      <c r="C861" s="30" t="s">
        <v>6</v>
      </c>
      <c r="D861" s="18">
        <v>98</v>
      </c>
      <c r="E861" s="18">
        <v>98</v>
      </c>
      <c r="F861" s="28">
        <v>98</v>
      </c>
      <c r="G861" s="28">
        <v>98</v>
      </c>
      <c r="H861" s="28">
        <v>98</v>
      </c>
      <c r="I861" s="49">
        <f>G861/D861*100</f>
        <v>100</v>
      </c>
      <c r="J861" s="49">
        <f>G861/E861*100</f>
        <v>100</v>
      </c>
      <c r="K861" s="49">
        <f>G861/F861*100</f>
        <v>100</v>
      </c>
    </row>
    <row r="862" spans="1:11" ht="75.75" customHeight="1">
      <c r="A862" s="108"/>
      <c r="B862" s="105"/>
      <c r="C862" s="29" t="s">
        <v>189</v>
      </c>
      <c r="D862" s="18">
        <v>0</v>
      </c>
      <c r="E862" s="1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</row>
    <row r="863" spans="1:11" ht="56.25">
      <c r="A863" s="108"/>
      <c r="B863" s="105"/>
      <c r="C863" s="30" t="s">
        <v>7</v>
      </c>
      <c r="D863" s="18">
        <v>0</v>
      </c>
      <c r="E863" s="1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</row>
    <row r="864" spans="1:11" ht="94.5" customHeight="1">
      <c r="A864" s="108"/>
      <c r="B864" s="105"/>
      <c r="C864" s="29" t="s">
        <v>190</v>
      </c>
      <c r="D864" s="18">
        <v>0</v>
      </c>
      <c r="E864" s="18">
        <v>0</v>
      </c>
      <c r="F864" s="18">
        <v>0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</row>
    <row r="865" spans="1:11" ht="37.5">
      <c r="A865" s="108"/>
      <c r="B865" s="105"/>
      <c r="C865" s="30" t="s">
        <v>8</v>
      </c>
      <c r="D865" s="18">
        <v>0</v>
      </c>
      <c r="E865" s="1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</row>
    <row r="866" spans="1:11" ht="56.25">
      <c r="A866" s="109"/>
      <c r="B866" s="106"/>
      <c r="C866" s="30" t="s">
        <v>9</v>
      </c>
      <c r="D866" s="18">
        <v>0</v>
      </c>
      <c r="E866" s="18">
        <v>0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</row>
    <row r="867" spans="1:11" ht="18.75" customHeight="1">
      <c r="A867" s="107" t="s">
        <v>162</v>
      </c>
      <c r="B867" s="104" t="s">
        <v>11</v>
      </c>
      <c r="C867" s="46" t="s">
        <v>5</v>
      </c>
      <c r="D867" s="7">
        <f>D868+D870+D872+D873</f>
        <v>81.5</v>
      </c>
      <c r="E867" s="7">
        <f>E868+E870+E872+E873</f>
        <v>81.5</v>
      </c>
      <c r="F867" s="7">
        <f>F868+F870+F872+F873</f>
        <v>81.5</v>
      </c>
      <c r="G867" s="7">
        <f>G868+G870+G872+G873</f>
        <v>60</v>
      </c>
      <c r="H867" s="7">
        <f>H868+H870+H872+H873</f>
        <v>60</v>
      </c>
      <c r="I867" s="49">
        <f>G867/D867*100</f>
        <v>73.61963190184049</v>
      </c>
      <c r="J867" s="49">
        <f>G867/E867*100</f>
        <v>73.61963190184049</v>
      </c>
      <c r="K867" s="49">
        <f>G867/F867*100</f>
        <v>73.61963190184049</v>
      </c>
    </row>
    <row r="868" spans="1:11" ht="26.25" customHeight="1">
      <c r="A868" s="108"/>
      <c r="B868" s="105"/>
      <c r="C868" s="30" t="s">
        <v>6</v>
      </c>
      <c r="D868" s="18">
        <v>81.5</v>
      </c>
      <c r="E868" s="18">
        <v>81.5</v>
      </c>
      <c r="F868" s="28">
        <v>81.5</v>
      </c>
      <c r="G868" s="28">
        <v>60</v>
      </c>
      <c r="H868" s="28">
        <v>60</v>
      </c>
      <c r="I868" s="49">
        <f>G868/D868*100</f>
        <v>73.61963190184049</v>
      </c>
      <c r="J868" s="49">
        <f>G868/E868*100</f>
        <v>73.61963190184049</v>
      </c>
      <c r="K868" s="49">
        <f>G868/F868*100</f>
        <v>73.61963190184049</v>
      </c>
    </row>
    <row r="869" spans="1:11" ht="80.25" customHeight="1">
      <c r="A869" s="108"/>
      <c r="B869" s="105"/>
      <c r="C869" s="29" t="s">
        <v>189</v>
      </c>
      <c r="D869" s="18">
        <v>0</v>
      </c>
      <c r="E869" s="1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</row>
    <row r="870" spans="1:11" ht="56.25">
      <c r="A870" s="108"/>
      <c r="B870" s="105"/>
      <c r="C870" s="30" t="s">
        <v>7</v>
      </c>
      <c r="D870" s="18">
        <v>0</v>
      </c>
      <c r="E870" s="1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</row>
    <row r="871" spans="1:11" ht="99.75" customHeight="1">
      <c r="A871" s="108"/>
      <c r="B871" s="105"/>
      <c r="C871" s="29" t="s">
        <v>190</v>
      </c>
      <c r="D871" s="18">
        <v>0</v>
      </c>
      <c r="E871" s="18">
        <v>0</v>
      </c>
      <c r="F871" s="18">
        <v>0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</row>
    <row r="872" spans="1:11" ht="37.5">
      <c r="A872" s="108"/>
      <c r="B872" s="105"/>
      <c r="C872" s="30" t="s">
        <v>8</v>
      </c>
      <c r="D872" s="18">
        <v>0</v>
      </c>
      <c r="E872" s="1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</row>
    <row r="873" spans="1:11" ht="56.25">
      <c r="A873" s="109"/>
      <c r="B873" s="106"/>
      <c r="C873" s="30" t="s">
        <v>9</v>
      </c>
      <c r="D873" s="18">
        <v>0</v>
      </c>
      <c r="E873" s="1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</row>
    <row r="874" spans="1:11" ht="18.75">
      <c r="A874" s="95" t="s">
        <v>247</v>
      </c>
      <c r="B874" s="104" t="s">
        <v>11</v>
      </c>
      <c r="C874" s="46" t="s">
        <v>5</v>
      </c>
      <c r="D874" s="7">
        <f>D875+D877+D879+D880</f>
        <v>79.3</v>
      </c>
      <c r="E874" s="7">
        <f>E875+E877+E879+E880</f>
        <v>79.3</v>
      </c>
      <c r="F874" s="7">
        <f>F875+F877+F879+F880</f>
        <v>79.3</v>
      </c>
      <c r="G874" s="7">
        <f>G875+G877+G879+G880</f>
        <v>0</v>
      </c>
      <c r="H874" s="7">
        <f>H875+H877+H879+H880</f>
        <v>0</v>
      </c>
      <c r="I874" s="49">
        <f>G874/D874*100</f>
        <v>0</v>
      </c>
      <c r="J874" s="49">
        <f>G874/E874*100</f>
        <v>0</v>
      </c>
      <c r="K874" s="49">
        <f>G874/F874*100</f>
        <v>0</v>
      </c>
    </row>
    <row r="875" spans="1:11" ht="37.5">
      <c r="A875" s="96"/>
      <c r="B875" s="105"/>
      <c r="C875" s="30" t="s">
        <v>6</v>
      </c>
      <c r="D875" s="18">
        <v>79.3</v>
      </c>
      <c r="E875" s="18">
        <v>79.3</v>
      </c>
      <c r="F875" s="28">
        <v>79.3</v>
      </c>
      <c r="G875" s="28">
        <v>0</v>
      </c>
      <c r="H875" s="28">
        <v>0</v>
      </c>
      <c r="I875" s="49">
        <f>G875/D875*100</f>
        <v>0</v>
      </c>
      <c r="J875" s="49">
        <f>G875/E875*100</f>
        <v>0</v>
      </c>
      <c r="K875" s="49">
        <f>G875/F875*100</f>
        <v>0</v>
      </c>
    </row>
    <row r="876" spans="1:11" ht="75">
      <c r="A876" s="96"/>
      <c r="B876" s="105"/>
      <c r="C876" s="29" t="s">
        <v>189</v>
      </c>
      <c r="D876" s="18">
        <v>0</v>
      </c>
      <c r="E876" s="1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</row>
    <row r="877" spans="1:11" ht="56.25">
      <c r="A877" s="96"/>
      <c r="B877" s="105"/>
      <c r="C877" s="30" t="s">
        <v>7</v>
      </c>
      <c r="D877" s="18">
        <v>0</v>
      </c>
      <c r="E877" s="1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</row>
    <row r="878" spans="1:11" ht="93.75">
      <c r="A878" s="96"/>
      <c r="B878" s="105"/>
      <c r="C878" s="29" t="s">
        <v>190</v>
      </c>
      <c r="D878" s="18">
        <v>0</v>
      </c>
      <c r="E878" s="18">
        <v>0</v>
      </c>
      <c r="F878" s="18">
        <v>0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</row>
    <row r="879" spans="1:11" ht="37.5">
      <c r="A879" s="96"/>
      <c r="B879" s="105"/>
      <c r="C879" s="30" t="s">
        <v>8</v>
      </c>
      <c r="D879" s="18">
        <v>0</v>
      </c>
      <c r="E879" s="1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</row>
    <row r="880" spans="1:11" ht="61.5" customHeight="1">
      <c r="A880" s="97"/>
      <c r="B880" s="106"/>
      <c r="C880" s="30" t="s">
        <v>9</v>
      </c>
      <c r="D880" s="18">
        <v>0</v>
      </c>
      <c r="E880" s="18">
        <v>0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</row>
    <row r="881" spans="1:11" ht="61.5" customHeight="1">
      <c r="A881" s="95" t="s">
        <v>248</v>
      </c>
      <c r="B881" s="104" t="s">
        <v>11</v>
      </c>
      <c r="C881" s="46" t="s">
        <v>5</v>
      </c>
      <c r="D881" s="7">
        <f>D882+D884+D886+D887</f>
        <v>6577.8</v>
      </c>
      <c r="E881" s="7">
        <f>E882+E884+E886+E887</f>
        <v>6577.8</v>
      </c>
      <c r="F881" s="7">
        <f>F882+F884+F886+F887</f>
        <v>6577.8</v>
      </c>
      <c r="G881" s="7">
        <f>G882+G884+G886+G887</f>
        <v>4718.2</v>
      </c>
      <c r="H881" s="7">
        <f>H882+H884+H886+H887</f>
        <v>4718.2</v>
      </c>
      <c r="I881" s="49">
        <f>G881/D881*100</f>
        <v>71.7291495636839</v>
      </c>
      <c r="J881" s="49">
        <f>G881/E881*100</f>
        <v>71.7291495636839</v>
      </c>
      <c r="K881" s="49">
        <f>G881/F881*100</f>
        <v>71.7291495636839</v>
      </c>
    </row>
    <row r="882" spans="1:11" ht="61.5" customHeight="1">
      <c r="A882" s="96"/>
      <c r="B882" s="105"/>
      <c r="C882" s="30" t="s">
        <v>6</v>
      </c>
      <c r="D882" s="18">
        <v>500</v>
      </c>
      <c r="E882" s="18">
        <v>500</v>
      </c>
      <c r="F882" s="28">
        <v>500</v>
      </c>
      <c r="G882" s="28">
        <v>500</v>
      </c>
      <c r="H882" s="28">
        <v>500</v>
      </c>
      <c r="I882" s="49">
        <f>G882/D882*100</f>
        <v>100</v>
      </c>
      <c r="J882" s="49">
        <f>G882/E882*100</f>
        <v>100</v>
      </c>
      <c r="K882" s="49">
        <f>G882/F882*100</f>
        <v>100</v>
      </c>
    </row>
    <row r="883" spans="1:11" ht="73.5" customHeight="1">
      <c r="A883" s="96"/>
      <c r="B883" s="105"/>
      <c r="C883" s="29" t="s">
        <v>189</v>
      </c>
      <c r="D883" s="18">
        <v>500</v>
      </c>
      <c r="E883" s="18">
        <v>500</v>
      </c>
      <c r="F883" s="28">
        <v>500</v>
      </c>
      <c r="G883" s="28">
        <v>500</v>
      </c>
      <c r="H883" s="28">
        <v>500</v>
      </c>
      <c r="I883" s="49">
        <f>G883/D883*100</f>
        <v>100</v>
      </c>
      <c r="J883" s="49">
        <f>G883/E883*100</f>
        <v>100</v>
      </c>
      <c r="K883" s="49">
        <f>G883/F883*100</f>
        <v>100</v>
      </c>
    </row>
    <row r="884" spans="1:11" ht="61.5" customHeight="1">
      <c r="A884" s="96"/>
      <c r="B884" s="105"/>
      <c r="C884" s="30" t="s">
        <v>7</v>
      </c>
      <c r="D884" s="18">
        <v>6077.8</v>
      </c>
      <c r="E884" s="18">
        <v>6077.8</v>
      </c>
      <c r="F884" s="28">
        <v>6077.8</v>
      </c>
      <c r="G884" s="28">
        <v>4218.2</v>
      </c>
      <c r="H884" s="28">
        <v>4218.2</v>
      </c>
      <c r="I884" s="49">
        <f>G884/D884*100</f>
        <v>69.40340254697422</v>
      </c>
      <c r="J884" s="49">
        <f>G884/E884*100</f>
        <v>69.40340254697422</v>
      </c>
      <c r="K884" s="49">
        <f>G884/F884*100</f>
        <v>69.40340254697422</v>
      </c>
    </row>
    <row r="885" spans="1:11" ht="69.75" customHeight="1">
      <c r="A885" s="96"/>
      <c r="B885" s="105"/>
      <c r="C885" s="29" t="s">
        <v>190</v>
      </c>
      <c r="D885" s="18">
        <v>6077.8</v>
      </c>
      <c r="E885" s="18">
        <v>6077.8</v>
      </c>
      <c r="F885" s="18">
        <v>6077.8</v>
      </c>
      <c r="G885" s="18">
        <v>4218.2</v>
      </c>
      <c r="H885" s="18">
        <v>4218.2</v>
      </c>
      <c r="I885" s="49">
        <f>G885/D885*100</f>
        <v>69.40340254697422</v>
      </c>
      <c r="J885" s="49">
        <f>G885/E885*100</f>
        <v>69.40340254697422</v>
      </c>
      <c r="K885" s="49">
        <f>G885/F885*100</f>
        <v>69.40340254697422</v>
      </c>
    </row>
    <row r="886" spans="1:11" ht="61.5" customHeight="1">
      <c r="A886" s="96"/>
      <c r="B886" s="105"/>
      <c r="C886" s="30" t="s">
        <v>8</v>
      </c>
      <c r="D886" s="18">
        <v>0</v>
      </c>
      <c r="E886" s="18">
        <v>0</v>
      </c>
      <c r="F886" s="28">
        <v>0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</row>
    <row r="887" spans="1:11" ht="61.5" customHeight="1">
      <c r="A887" s="97"/>
      <c r="B887" s="106"/>
      <c r="C887" s="30" t="s">
        <v>9</v>
      </c>
      <c r="D887" s="18">
        <v>0</v>
      </c>
      <c r="E887" s="1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</row>
    <row r="888" spans="1:11" ht="61.5" customHeight="1">
      <c r="A888" s="95" t="s">
        <v>249</v>
      </c>
      <c r="B888" s="104" t="s">
        <v>11</v>
      </c>
      <c r="C888" s="46" t="s">
        <v>5</v>
      </c>
      <c r="D888" s="7">
        <f>D889+D891+D893+D894</f>
        <v>514</v>
      </c>
      <c r="E888" s="7">
        <f>E889+E891+E893+E894</f>
        <v>514</v>
      </c>
      <c r="F888" s="7">
        <v>514</v>
      </c>
      <c r="G888" s="7">
        <f>G889+G891+G893+G894</f>
        <v>514</v>
      </c>
      <c r="H888" s="7">
        <f>H889+H891+H893+H894</f>
        <v>514</v>
      </c>
      <c r="I888" s="49">
        <f>G888/D888*100</f>
        <v>100</v>
      </c>
      <c r="J888" s="49">
        <f>G888/E888*100</f>
        <v>100</v>
      </c>
      <c r="K888" s="49">
        <f>G888/F888*100</f>
        <v>100</v>
      </c>
    </row>
    <row r="889" spans="1:11" ht="61.5" customHeight="1">
      <c r="A889" s="96"/>
      <c r="B889" s="105"/>
      <c r="C889" s="30" t="s">
        <v>6</v>
      </c>
      <c r="D889" s="18">
        <v>514</v>
      </c>
      <c r="E889" s="18">
        <f>514</f>
        <v>514</v>
      </c>
      <c r="F889" s="28">
        <v>514</v>
      </c>
      <c r="G889" s="28">
        <v>514</v>
      </c>
      <c r="H889" s="28">
        <v>514</v>
      </c>
      <c r="I889" s="49">
        <f>G889/D889*100</f>
        <v>100</v>
      </c>
      <c r="J889" s="49">
        <f>G889/E889*100</f>
        <v>100</v>
      </c>
      <c r="K889" s="49">
        <f>G889/F889*100</f>
        <v>100</v>
      </c>
    </row>
    <row r="890" spans="1:11" ht="61.5" customHeight="1">
      <c r="A890" s="96"/>
      <c r="B890" s="105"/>
      <c r="C890" s="29" t="s">
        <v>189</v>
      </c>
      <c r="D890" s="18">
        <v>0</v>
      </c>
      <c r="E890" s="1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</row>
    <row r="891" spans="1:11" ht="61.5" customHeight="1">
      <c r="A891" s="96"/>
      <c r="B891" s="105"/>
      <c r="C891" s="30" t="s">
        <v>7</v>
      </c>
      <c r="D891" s="18">
        <v>0</v>
      </c>
      <c r="E891" s="18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</row>
    <row r="892" spans="1:11" ht="61.5" customHeight="1">
      <c r="A892" s="96"/>
      <c r="B892" s="105"/>
      <c r="C892" s="29" t="s">
        <v>190</v>
      </c>
      <c r="D892" s="18">
        <v>0</v>
      </c>
      <c r="E892" s="18">
        <v>0</v>
      </c>
      <c r="F892" s="18">
        <v>0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</row>
    <row r="893" spans="1:11" ht="61.5" customHeight="1">
      <c r="A893" s="96"/>
      <c r="B893" s="105"/>
      <c r="C893" s="30" t="s">
        <v>8</v>
      </c>
      <c r="D893" s="18">
        <v>0</v>
      </c>
      <c r="E893" s="1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</row>
    <row r="894" spans="1:11" ht="61.5" customHeight="1">
      <c r="A894" s="97"/>
      <c r="B894" s="106"/>
      <c r="C894" s="30" t="s">
        <v>9</v>
      </c>
      <c r="D894" s="18">
        <v>0</v>
      </c>
      <c r="E894" s="1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</row>
    <row r="895" spans="1:11" ht="29.25" customHeight="1">
      <c r="A895" s="121" t="s">
        <v>164</v>
      </c>
      <c r="B895" s="104" t="s">
        <v>11</v>
      </c>
      <c r="C895" s="30" t="s">
        <v>5</v>
      </c>
      <c r="D895" s="7">
        <f>D896+D898+D900+D901</f>
        <v>17372.4</v>
      </c>
      <c r="E895" s="7">
        <f>E896+E898+E900+E901</f>
        <v>17372.4</v>
      </c>
      <c r="F895" s="7">
        <f>F896+F898+F900+F901</f>
        <v>17372.4</v>
      </c>
      <c r="G895" s="7">
        <f>G896+G898+G900+G901</f>
        <v>16193.1</v>
      </c>
      <c r="H895" s="7">
        <f>H896+H898+H900+H901</f>
        <v>16193.1</v>
      </c>
      <c r="I895" s="49">
        <f>G895/D895*100</f>
        <v>93.21164605926641</v>
      </c>
      <c r="J895" s="49">
        <f>G895/E895*100</f>
        <v>93.21164605926641</v>
      </c>
      <c r="K895" s="49">
        <f>G895/F895*100</f>
        <v>93.21164605926641</v>
      </c>
    </row>
    <row r="896" spans="1:11" ht="30.75" customHeight="1">
      <c r="A896" s="122"/>
      <c r="B896" s="105"/>
      <c r="C896" s="30" t="s">
        <v>6</v>
      </c>
      <c r="D896" s="18">
        <v>17372.4</v>
      </c>
      <c r="E896" s="18">
        <v>17372.4</v>
      </c>
      <c r="F896" s="28">
        <v>17372.4</v>
      </c>
      <c r="G896" s="28">
        <v>16193.1</v>
      </c>
      <c r="H896" s="28">
        <v>16193.1</v>
      </c>
      <c r="I896" s="49">
        <f>G896/D896*100</f>
        <v>93.21164605926641</v>
      </c>
      <c r="J896" s="49">
        <f>G896/E896*100</f>
        <v>93.21164605926641</v>
      </c>
      <c r="K896" s="49">
        <f>G896/F896*100</f>
        <v>93.21164605926641</v>
      </c>
    </row>
    <row r="897" spans="1:11" ht="77.25" customHeight="1">
      <c r="A897" s="122"/>
      <c r="B897" s="105"/>
      <c r="C897" s="29" t="s">
        <v>189</v>
      </c>
      <c r="D897" s="18">
        <v>0</v>
      </c>
      <c r="E897" s="1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</row>
    <row r="898" spans="1:11" ht="56.25">
      <c r="A898" s="122"/>
      <c r="B898" s="105"/>
      <c r="C898" s="30" t="s">
        <v>7</v>
      </c>
      <c r="D898" s="18">
        <v>0</v>
      </c>
      <c r="E898" s="18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</row>
    <row r="899" spans="1:11" ht="96" customHeight="1">
      <c r="A899" s="122"/>
      <c r="B899" s="105"/>
      <c r="C899" s="29" t="s">
        <v>190</v>
      </c>
      <c r="D899" s="18">
        <v>0</v>
      </c>
      <c r="E899" s="18">
        <v>0</v>
      </c>
      <c r="F899" s="18">
        <v>0</v>
      </c>
      <c r="G899" s="18">
        <v>0</v>
      </c>
      <c r="H899" s="18">
        <v>0</v>
      </c>
      <c r="I899" s="18">
        <v>0</v>
      </c>
      <c r="J899" s="18">
        <v>0</v>
      </c>
      <c r="K899" s="18">
        <v>0</v>
      </c>
    </row>
    <row r="900" spans="1:11" ht="37.5">
      <c r="A900" s="122"/>
      <c r="B900" s="105"/>
      <c r="C900" s="30" t="s">
        <v>8</v>
      </c>
      <c r="D900" s="18">
        <v>0</v>
      </c>
      <c r="E900" s="1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</row>
    <row r="901" spans="1:11" ht="56.25">
      <c r="A901" s="123"/>
      <c r="B901" s="106"/>
      <c r="C901" s="30" t="s">
        <v>9</v>
      </c>
      <c r="D901" s="18">
        <v>0</v>
      </c>
      <c r="E901" s="18">
        <v>0</v>
      </c>
      <c r="F901" s="28">
        <v>0</v>
      </c>
      <c r="G901" s="28">
        <v>0</v>
      </c>
      <c r="H901" s="28">
        <v>0</v>
      </c>
      <c r="I901" s="49">
        <v>0</v>
      </c>
      <c r="J901" s="49">
        <v>0</v>
      </c>
      <c r="K901" s="49">
        <v>0</v>
      </c>
    </row>
    <row r="902" spans="1:11" ht="48" customHeight="1">
      <c r="A902" s="151" t="s">
        <v>206</v>
      </c>
      <c r="B902" s="154"/>
      <c r="C902" s="63" t="s">
        <v>5</v>
      </c>
      <c r="D902" s="18">
        <f>D903+D905+D907+D908</f>
        <v>123971.9</v>
      </c>
      <c r="E902" s="18">
        <f>E903+E905+E907+E908</f>
        <v>57171.9</v>
      </c>
      <c r="F902" s="18">
        <f>F903+F905+F907+F908</f>
        <v>57171.9</v>
      </c>
      <c r="G902" s="18">
        <f>G903+G905+G907+G908</f>
        <v>56312.8</v>
      </c>
      <c r="H902" s="18">
        <f>H903+H905+H907+H908</f>
        <v>56312.8</v>
      </c>
      <c r="I902" s="49">
        <f>G902/D902*100</f>
        <v>45.42384201581165</v>
      </c>
      <c r="J902" s="49">
        <f>G902/E902*100</f>
        <v>98.4973387275917</v>
      </c>
      <c r="K902" s="49">
        <f>G902/F902*100</f>
        <v>98.4973387275917</v>
      </c>
    </row>
    <row r="903" spans="1:11" ht="48" customHeight="1">
      <c r="A903" s="152"/>
      <c r="B903" s="154"/>
      <c r="C903" s="63" t="s">
        <v>6</v>
      </c>
      <c r="D903" s="18">
        <f>D910+D917+D924+D931+D938</f>
        <v>57171.9</v>
      </c>
      <c r="E903" s="18">
        <f>E910+E917+E924+E931+E938</f>
        <v>57171.9</v>
      </c>
      <c r="F903" s="18">
        <f>F910+F917+F924+F931+F938</f>
        <v>57171.9</v>
      </c>
      <c r="G903" s="18">
        <f>G910+G917+G924+G931+G938</f>
        <v>56312.8</v>
      </c>
      <c r="H903" s="18">
        <f>H910+H917+H924+H931+H938</f>
        <v>56312.8</v>
      </c>
      <c r="I903" s="49">
        <f>G903/D903*100</f>
        <v>98.4973387275917</v>
      </c>
      <c r="J903" s="49">
        <f>G903/E903*100</f>
        <v>98.4973387275917</v>
      </c>
      <c r="K903" s="49">
        <f>G903/F903*100</f>
        <v>98.4973387275917</v>
      </c>
    </row>
    <row r="904" spans="1:11" ht="48" customHeight="1">
      <c r="A904" s="152"/>
      <c r="B904" s="154"/>
      <c r="C904" s="29" t="s">
        <v>189</v>
      </c>
      <c r="D904" s="18">
        <v>0</v>
      </c>
      <c r="E904" s="18">
        <v>0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</row>
    <row r="905" spans="1:11" ht="48" customHeight="1">
      <c r="A905" s="152"/>
      <c r="B905" s="154"/>
      <c r="C905" s="63" t="s">
        <v>7</v>
      </c>
      <c r="D905" s="18">
        <f aca="true" t="shared" si="87" ref="D905:K905">D912+D919+D926+D933+D940</f>
        <v>60000</v>
      </c>
      <c r="E905" s="18">
        <f t="shared" si="87"/>
        <v>0</v>
      </c>
      <c r="F905" s="18">
        <f t="shared" si="87"/>
        <v>0</v>
      </c>
      <c r="G905" s="18">
        <f t="shared" si="87"/>
        <v>0</v>
      </c>
      <c r="H905" s="18">
        <f t="shared" si="87"/>
        <v>0</v>
      </c>
      <c r="I905" s="18">
        <f t="shared" si="87"/>
        <v>0</v>
      </c>
      <c r="J905" s="18">
        <f t="shared" si="87"/>
        <v>0</v>
      </c>
      <c r="K905" s="18">
        <f t="shared" si="87"/>
        <v>0</v>
      </c>
    </row>
    <row r="906" spans="1:11" ht="48" customHeight="1">
      <c r="A906" s="152"/>
      <c r="B906" s="154"/>
      <c r="C906" s="29" t="s">
        <v>190</v>
      </c>
      <c r="D906" s="18">
        <v>0</v>
      </c>
      <c r="E906" s="18">
        <v>0</v>
      </c>
      <c r="F906" s="18">
        <v>0</v>
      </c>
      <c r="G906" s="18">
        <v>0</v>
      </c>
      <c r="H906" s="18">
        <v>0</v>
      </c>
      <c r="I906" s="18">
        <v>0</v>
      </c>
      <c r="J906" s="18">
        <v>0</v>
      </c>
      <c r="K906" s="18">
        <v>0</v>
      </c>
    </row>
    <row r="907" spans="1:11" ht="48" customHeight="1">
      <c r="A907" s="152"/>
      <c r="B907" s="154"/>
      <c r="C907" s="63" t="s">
        <v>8</v>
      </c>
      <c r="D907" s="18">
        <f aca="true" t="shared" si="88" ref="D907:K908">D914+D921+D928+D935+D942</f>
        <v>4800</v>
      </c>
      <c r="E907" s="18">
        <f t="shared" si="88"/>
        <v>0</v>
      </c>
      <c r="F907" s="18">
        <f t="shared" si="88"/>
        <v>0</v>
      </c>
      <c r="G907" s="18">
        <f t="shared" si="88"/>
        <v>0</v>
      </c>
      <c r="H907" s="18">
        <f t="shared" si="88"/>
        <v>0</v>
      </c>
      <c r="I907" s="18">
        <f t="shared" si="88"/>
        <v>0</v>
      </c>
      <c r="J907" s="18">
        <f t="shared" si="88"/>
        <v>0</v>
      </c>
      <c r="K907" s="18">
        <f t="shared" si="88"/>
        <v>0</v>
      </c>
    </row>
    <row r="908" spans="1:11" ht="48" customHeight="1">
      <c r="A908" s="152"/>
      <c r="B908" s="154"/>
      <c r="C908" s="63" t="s">
        <v>9</v>
      </c>
      <c r="D908" s="18">
        <f t="shared" si="88"/>
        <v>2000</v>
      </c>
      <c r="E908" s="18">
        <f t="shared" si="88"/>
        <v>0</v>
      </c>
      <c r="F908" s="18">
        <f t="shared" si="88"/>
        <v>0</v>
      </c>
      <c r="G908" s="18">
        <f t="shared" si="88"/>
        <v>0</v>
      </c>
      <c r="H908" s="18">
        <f t="shared" si="88"/>
        <v>0</v>
      </c>
      <c r="I908" s="18">
        <f t="shared" si="88"/>
        <v>0</v>
      </c>
      <c r="J908" s="18">
        <f t="shared" si="88"/>
        <v>0</v>
      </c>
      <c r="K908" s="18">
        <f t="shared" si="88"/>
        <v>0</v>
      </c>
    </row>
    <row r="909" spans="1:11" ht="26.25" customHeight="1">
      <c r="A909" s="152"/>
      <c r="B909" s="104" t="s">
        <v>11</v>
      </c>
      <c r="C909" s="30" t="s">
        <v>5</v>
      </c>
      <c r="D909" s="18">
        <f>D910+D912+D914+D915</f>
        <v>27171.9</v>
      </c>
      <c r="E909" s="18">
        <f>E910+E912+E914+E915</f>
        <v>27171.9</v>
      </c>
      <c r="F909" s="18">
        <f>F910+F912+F914+F915</f>
        <v>27171.9</v>
      </c>
      <c r="G909" s="18">
        <f>G910+G912+G914+G915</f>
        <v>27171.9</v>
      </c>
      <c r="H909" s="18">
        <f>H910+H912+H914+H915</f>
        <v>27171.9</v>
      </c>
      <c r="I909" s="49">
        <f>G909/D909*100</f>
        <v>100</v>
      </c>
      <c r="J909" s="49">
        <f>G909/E909*100</f>
        <v>100</v>
      </c>
      <c r="K909" s="49">
        <f>G909/F909*100</f>
        <v>100</v>
      </c>
    </row>
    <row r="910" spans="1:11" ht="37.5">
      <c r="A910" s="152"/>
      <c r="B910" s="105"/>
      <c r="C910" s="30" t="s">
        <v>6</v>
      </c>
      <c r="D910" s="18">
        <f>D1155+D1162+D1176+D1183</f>
        <v>27171.9</v>
      </c>
      <c r="E910" s="18">
        <f>E1155+E1162+E1176+E1183</f>
        <v>27171.9</v>
      </c>
      <c r="F910" s="18">
        <f>F1155+F1162+F1176+F1183</f>
        <v>27171.9</v>
      </c>
      <c r="G910" s="18">
        <f>G1155+G1162+G1176+G1183</f>
        <v>27171.9</v>
      </c>
      <c r="H910" s="18">
        <f>H1155+H1162+H1176+H1183</f>
        <v>27171.9</v>
      </c>
      <c r="I910" s="49">
        <f>G910/D910*100</f>
        <v>100</v>
      </c>
      <c r="J910" s="49">
        <f>G910/E910*100</f>
        <v>100</v>
      </c>
      <c r="K910" s="49">
        <f>G910/F910*100</f>
        <v>100</v>
      </c>
    </row>
    <row r="911" spans="1:11" ht="58.5" customHeight="1">
      <c r="A911" s="152"/>
      <c r="B911" s="105"/>
      <c r="C911" s="29" t="s">
        <v>189</v>
      </c>
      <c r="D911" s="18">
        <v>0</v>
      </c>
      <c r="E911" s="1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</row>
    <row r="912" spans="1:11" ht="57.75" customHeight="1">
      <c r="A912" s="152"/>
      <c r="B912" s="105"/>
      <c r="C912" s="30" t="s">
        <v>7</v>
      </c>
      <c r="D912" s="18">
        <f aca="true" t="shared" si="89" ref="D912:K912">D1157+D1164+D1178+D1185</f>
        <v>0</v>
      </c>
      <c r="E912" s="18">
        <f t="shared" si="89"/>
        <v>0</v>
      </c>
      <c r="F912" s="18">
        <f t="shared" si="89"/>
        <v>0</v>
      </c>
      <c r="G912" s="18">
        <f t="shared" si="89"/>
        <v>0</v>
      </c>
      <c r="H912" s="18">
        <f t="shared" si="89"/>
        <v>0</v>
      </c>
      <c r="I912" s="18">
        <f t="shared" si="89"/>
        <v>0</v>
      </c>
      <c r="J912" s="18">
        <f t="shared" si="89"/>
        <v>0</v>
      </c>
      <c r="K912" s="18">
        <f t="shared" si="89"/>
        <v>0</v>
      </c>
    </row>
    <row r="913" spans="1:11" ht="96.75" customHeight="1">
      <c r="A913" s="152"/>
      <c r="B913" s="105"/>
      <c r="C913" s="29" t="s">
        <v>190</v>
      </c>
      <c r="D913" s="18">
        <v>0</v>
      </c>
      <c r="E913" s="18">
        <v>0</v>
      </c>
      <c r="F913" s="18">
        <v>0</v>
      </c>
      <c r="G913" s="18">
        <v>0</v>
      </c>
      <c r="H913" s="18">
        <v>0</v>
      </c>
      <c r="I913" s="18">
        <v>0</v>
      </c>
      <c r="J913" s="18">
        <v>0</v>
      </c>
      <c r="K913" s="18">
        <v>0</v>
      </c>
    </row>
    <row r="914" spans="1:11" ht="48" customHeight="1">
      <c r="A914" s="152"/>
      <c r="B914" s="105"/>
      <c r="C914" s="30" t="s">
        <v>8</v>
      </c>
      <c r="D914" s="18">
        <v>0</v>
      </c>
      <c r="E914" s="1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</row>
    <row r="915" spans="1:11" ht="48" customHeight="1">
      <c r="A915" s="152"/>
      <c r="B915" s="106"/>
      <c r="C915" s="30" t="s">
        <v>9</v>
      </c>
      <c r="D915" s="18">
        <v>0</v>
      </c>
      <c r="E915" s="1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</row>
    <row r="916" spans="1:11" ht="48" customHeight="1">
      <c r="A916" s="152"/>
      <c r="B916" s="98" t="s">
        <v>207</v>
      </c>
      <c r="C916" s="30" t="s">
        <v>5</v>
      </c>
      <c r="D916" s="18">
        <f>D917+D919+D921+D922</f>
        <v>30000</v>
      </c>
      <c r="E916" s="18">
        <f>E917+E919+E921+E922</f>
        <v>30000</v>
      </c>
      <c r="F916" s="18">
        <f>F917+F919+F921+F922</f>
        <v>30000</v>
      </c>
      <c r="G916" s="18">
        <f>G917+G919+G921+G922</f>
        <v>29140.9</v>
      </c>
      <c r="H916" s="18">
        <f>H917+H919+H921+H922</f>
        <v>29140.9</v>
      </c>
      <c r="I916" s="49">
        <f>G916/D916*100</f>
        <v>97.13633333333334</v>
      </c>
      <c r="J916" s="49">
        <f>G916/E916*100</f>
        <v>97.13633333333334</v>
      </c>
      <c r="K916" s="49">
        <f>G916/F916*100</f>
        <v>97.13633333333334</v>
      </c>
    </row>
    <row r="917" spans="1:11" ht="48" customHeight="1">
      <c r="A917" s="152"/>
      <c r="B917" s="99"/>
      <c r="C917" s="30" t="s">
        <v>6</v>
      </c>
      <c r="D917" s="18">
        <f>D945+D1106+D1113+D1225</f>
        <v>30000</v>
      </c>
      <c r="E917" s="18">
        <f>E945+E1106+E1113+E1225</f>
        <v>30000</v>
      </c>
      <c r="F917" s="18">
        <f>F945+F1106+F1113+F1225</f>
        <v>30000</v>
      </c>
      <c r="G917" s="18">
        <f>G945+G1106+G1113+G1225</f>
        <v>29140.9</v>
      </c>
      <c r="H917" s="18">
        <f>H945+H1106+H1113+H1225</f>
        <v>29140.9</v>
      </c>
      <c r="I917" s="49">
        <f>G917/D917*100</f>
        <v>97.13633333333334</v>
      </c>
      <c r="J917" s="49">
        <f>G917/E917*100</f>
        <v>97.13633333333334</v>
      </c>
      <c r="K917" s="49">
        <f>G917/F917*100</f>
        <v>97.13633333333334</v>
      </c>
    </row>
    <row r="918" spans="1:11" ht="58.5" customHeight="1">
      <c r="A918" s="152"/>
      <c r="B918" s="99"/>
      <c r="C918" s="29" t="s">
        <v>189</v>
      </c>
      <c r="D918" s="18">
        <v>0</v>
      </c>
      <c r="E918" s="1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</row>
    <row r="919" spans="1:11" ht="62.25" customHeight="1">
      <c r="A919" s="152"/>
      <c r="B919" s="99"/>
      <c r="C919" s="30" t="s">
        <v>7</v>
      </c>
      <c r="D919" s="18">
        <f>D947+D1106+D1113+D1227+D1115</f>
        <v>0</v>
      </c>
      <c r="E919" s="18">
        <f>E947+E1106+E1113+E1227+E1115</f>
        <v>0</v>
      </c>
      <c r="F919" s="18">
        <f>F947+F1106+F1113+F1227+F1115</f>
        <v>0</v>
      </c>
      <c r="G919" s="18">
        <v>0</v>
      </c>
      <c r="H919" s="18">
        <f>H947+H1106+H1113+H1227+H1115</f>
        <v>0</v>
      </c>
      <c r="I919" s="18">
        <f>I947+I1106+I1113+I1227+I1115</f>
        <v>0</v>
      </c>
      <c r="J919" s="18">
        <f>J947+J1106+J1113+J1227+J1115</f>
        <v>0</v>
      </c>
      <c r="K919" s="18">
        <f>K947+K1106+K1113+K1227+K1115</f>
        <v>0</v>
      </c>
    </row>
    <row r="920" spans="1:11" ht="69" customHeight="1">
      <c r="A920" s="152"/>
      <c r="B920" s="99"/>
      <c r="C920" s="29" t="s">
        <v>190</v>
      </c>
      <c r="D920" s="18">
        <v>0</v>
      </c>
      <c r="E920" s="18">
        <v>0</v>
      </c>
      <c r="F920" s="18">
        <v>0</v>
      </c>
      <c r="G920" s="18">
        <v>0</v>
      </c>
      <c r="H920" s="18">
        <v>0</v>
      </c>
      <c r="I920" s="18">
        <v>0</v>
      </c>
      <c r="J920" s="18">
        <v>0</v>
      </c>
      <c r="K920" s="18">
        <v>0</v>
      </c>
    </row>
    <row r="921" spans="1:11" ht="48" customHeight="1">
      <c r="A921" s="152"/>
      <c r="B921" s="99"/>
      <c r="C921" s="30" t="s">
        <v>8</v>
      </c>
      <c r="D921" s="18">
        <v>0</v>
      </c>
      <c r="E921" s="1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</row>
    <row r="922" spans="1:11" ht="69.75" customHeight="1">
      <c r="A922" s="152"/>
      <c r="B922" s="100"/>
      <c r="C922" s="30" t="s">
        <v>9</v>
      </c>
      <c r="D922" s="18">
        <v>0</v>
      </c>
      <c r="E922" s="18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</row>
    <row r="923" spans="1:11" ht="18.75">
      <c r="A923" s="152"/>
      <c r="B923" s="98" t="s">
        <v>208</v>
      </c>
      <c r="C923" s="30" t="s">
        <v>5</v>
      </c>
      <c r="D923" s="18">
        <f>D924+D926+D928+D929</f>
        <v>64800</v>
      </c>
      <c r="E923" s="18">
        <f>E924+E926+E928+E929</f>
        <v>0</v>
      </c>
      <c r="F923" s="18">
        <f>F924+F926+F928+F929</f>
        <v>0</v>
      </c>
      <c r="G923" s="18">
        <f>G924+G926+G928+G929</f>
        <v>0</v>
      </c>
      <c r="H923" s="18">
        <f>H924+H926+H928+H929</f>
        <v>0</v>
      </c>
      <c r="I923" s="49">
        <f>G923/D923*100</f>
        <v>0</v>
      </c>
      <c r="J923" s="49">
        <v>0</v>
      </c>
      <c r="K923" s="49">
        <v>0</v>
      </c>
    </row>
    <row r="924" spans="1:11" ht="37.5">
      <c r="A924" s="152"/>
      <c r="B924" s="99"/>
      <c r="C924" s="30" t="s">
        <v>6</v>
      </c>
      <c r="D924" s="18">
        <v>0</v>
      </c>
      <c r="E924" s="1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</row>
    <row r="925" spans="1:11" ht="60.75" customHeight="1">
      <c r="A925" s="152"/>
      <c r="B925" s="99"/>
      <c r="C925" s="29" t="s">
        <v>189</v>
      </c>
      <c r="D925" s="18">
        <v>0</v>
      </c>
      <c r="E925" s="1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49">
        <v>0</v>
      </c>
    </row>
    <row r="926" spans="1:11" ht="48" customHeight="1">
      <c r="A926" s="152"/>
      <c r="B926" s="99"/>
      <c r="C926" s="30" t="s">
        <v>7</v>
      </c>
      <c r="D926" s="18">
        <f aca="true" t="shared" si="90" ref="D926:K926">D1122+D1171+D1192</f>
        <v>60000</v>
      </c>
      <c r="E926" s="18">
        <f t="shared" si="90"/>
        <v>0</v>
      </c>
      <c r="F926" s="18">
        <f t="shared" si="90"/>
        <v>0</v>
      </c>
      <c r="G926" s="18">
        <f t="shared" si="90"/>
        <v>0</v>
      </c>
      <c r="H926" s="18">
        <f t="shared" si="90"/>
        <v>0</v>
      </c>
      <c r="I926" s="18">
        <f t="shared" si="90"/>
        <v>0</v>
      </c>
      <c r="J926" s="18">
        <f t="shared" si="90"/>
        <v>0</v>
      </c>
      <c r="K926" s="18">
        <f t="shared" si="90"/>
        <v>0</v>
      </c>
    </row>
    <row r="927" spans="1:11" ht="48" customHeight="1">
      <c r="A927" s="152"/>
      <c r="B927" s="99"/>
      <c r="C927" s="29" t="s">
        <v>190</v>
      </c>
      <c r="D927" s="18">
        <v>0</v>
      </c>
      <c r="E927" s="18">
        <v>0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</row>
    <row r="928" spans="1:11" ht="48" customHeight="1">
      <c r="A928" s="152"/>
      <c r="B928" s="99"/>
      <c r="C928" s="30" t="s">
        <v>8</v>
      </c>
      <c r="D928" s="18">
        <f aca="true" t="shared" si="91" ref="D928:K928">D949+D1124+D1173+D1194+D1222</f>
        <v>4800</v>
      </c>
      <c r="E928" s="18">
        <f t="shared" si="91"/>
        <v>0</v>
      </c>
      <c r="F928" s="18">
        <f t="shared" si="91"/>
        <v>0</v>
      </c>
      <c r="G928" s="18">
        <f t="shared" si="91"/>
        <v>0</v>
      </c>
      <c r="H928" s="18">
        <f t="shared" si="91"/>
        <v>0</v>
      </c>
      <c r="I928" s="18">
        <f t="shared" si="91"/>
        <v>0</v>
      </c>
      <c r="J928" s="18">
        <f t="shared" si="91"/>
        <v>0</v>
      </c>
      <c r="K928" s="18">
        <f t="shared" si="91"/>
        <v>0</v>
      </c>
    </row>
    <row r="929" spans="1:11" ht="48" customHeight="1">
      <c r="A929" s="152"/>
      <c r="B929" s="100"/>
      <c r="C929" s="30" t="s">
        <v>9</v>
      </c>
      <c r="D929" s="18">
        <v>0</v>
      </c>
      <c r="E929" s="1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</row>
    <row r="930" spans="1:11" ht="18.75">
      <c r="A930" s="152"/>
      <c r="B930" s="98" t="s">
        <v>209</v>
      </c>
      <c r="C930" s="30" t="s">
        <v>5</v>
      </c>
      <c r="D930" s="18">
        <f aca="true" t="shared" si="92" ref="D930:K930">D931+D933+D935+D936</f>
        <v>0</v>
      </c>
      <c r="E930" s="18">
        <f t="shared" si="92"/>
        <v>0</v>
      </c>
      <c r="F930" s="18">
        <f t="shared" si="92"/>
        <v>0</v>
      </c>
      <c r="G930" s="18">
        <f t="shared" si="92"/>
        <v>0</v>
      </c>
      <c r="H930" s="18">
        <f t="shared" si="92"/>
        <v>0</v>
      </c>
      <c r="I930" s="18">
        <f t="shared" si="92"/>
        <v>0</v>
      </c>
      <c r="J930" s="18">
        <f t="shared" si="92"/>
        <v>0</v>
      </c>
      <c r="K930" s="18">
        <f t="shared" si="92"/>
        <v>0</v>
      </c>
    </row>
    <row r="931" spans="1:11" ht="37.5">
      <c r="A931" s="152"/>
      <c r="B931" s="99"/>
      <c r="C931" s="30" t="s">
        <v>6</v>
      </c>
      <c r="D931" s="18">
        <v>0</v>
      </c>
      <c r="E931" s="1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</row>
    <row r="932" spans="1:11" ht="60" customHeight="1">
      <c r="A932" s="152"/>
      <c r="B932" s="99"/>
      <c r="C932" s="29" t="s">
        <v>189</v>
      </c>
      <c r="D932" s="18">
        <v>0</v>
      </c>
      <c r="E932" s="1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</row>
    <row r="933" spans="1:11" ht="48" customHeight="1">
      <c r="A933" s="152"/>
      <c r="B933" s="99"/>
      <c r="C933" s="30" t="s">
        <v>7</v>
      </c>
      <c r="D933" s="18">
        <v>0</v>
      </c>
      <c r="E933" s="1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</row>
    <row r="934" spans="1:11" ht="99.75" customHeight="1">
      <c r="A934" s="152"/>
      <c r="B934" s="99"/>
      <c r="C934" s="29" t="s">
        <v>190</v>
      </c>
      <c r="D934" s="18">
        <v>0</v>
      </c>
      <c r="E934" s="18">
        <v>0</v>
      </c>
      <c r="F934" s="18">
        <v>0</v>
      </c>
      <c r="G934" s="18">
        <v>0</v>
      </c>
      <c r="H934" s="18">
        <v>0</v>
      </c>
      <c r="I934" s="18">
        <v>0</v>
      </c>
      <c r="J934" s="18">
        <v>0</v>
      </c>
      <c r="K934" s="18">
        <v>0</v>
      </c>
    </row>
    <row r="935" spans="1:11" ht="48" customHeight="1">
      <c r="A935" s="152"/>
      <c r="B935" s="99"/>
      <c r="C935" s="30" t="s">
        <v>8</v>
      </c>
      <c r="D935" s="18">
        <v>0</v>
      </c>
      <c r="E935" s="1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</row>
    <row r="936" spans="1:11" ht="56.25">
      <c r="A936" s="152"/>
      <c r="B936" s="100"/>
      <c r="C936" s="30" t="s">
        <v>9</v>
      </c>
      <c r="D936" s="18">
        <f aca="true" t="shared" si="93" ref="D936:K936">D1202+D1209</f>
        <v>0</v>
      </c>
      <c r="E936" s="18">
        <f t="shared" si="93"/>
        <v>0</v>
      </c>
      <c r="F936" s="18">
        <f t="shared" si="93"/>
        <v>0</v>
      </c>
      <c r="G936" s="18">
        <f t="shared" si="93"/>
        <v>0</v>
      </c>
      <c r="H936" s="18">
        <f t="shared" si="93"/>
        <v>0</v>
      </c>
      <c r="I936" s="18">
        <f t="shared" si="93"/>
        <v>0</v>
      </c>
      <c r="J936" s="18">
        <f t="shared" si="93"/>
        <v>0</v>
      </c>
      <c r="K936" s="18">
        <f t="shared" si="93"/>
        <v>0</v>
      </c>
    </row>
    <row r="937" spans="1:11" ht="18.75">
      <c r="A937" s="152"/>
      <c r="B937" s="98" t="s">
        <v>205</v>
      </c>
      <c r="C937" s="30" t="s">
        <v>5</v>
      </c>
      <c r="D937" s="18">
        <f aca="true" t="shared" si="94" ref="D937:K937">D938+D940+D942+D943</f>
        <v>2000</v>
      </c>
      <c r="E937" s="18">
        <f t="shared" si="94"/>
        <v>0</v>
      </c>
      <c r="F937" s="18">
        <f t="shared" si="94"/>
        <v>0</v>
      </c>
      <c r="G937" s="18">
        <f t="shared" si="94"/>
        <v>0</v>
      </c>
      <c r="H937" s="18">
        <f t="shared" si="94"/>
        <v>0</v>
      </c>
      <c r="I937" s="18">
        <f t="shared" si="94"/>
        <v>0</v>
      </c>
      <c r="J937" s="18">
        <f t="shared" si="94"/>
        <v>0</v>
      </c>
      <c r="K937" s="18">
        <f t="shared" si="94"/>
        <v>0</v>
      </c>
    </row>
    <row r="938" spans="1:11" ht="37.5">
      <c r="A938" s="152"/>
      <c r="B938" s="99"/>
      <c r="C938" s="30" t="s">
        <v>6</v>
      </c>
      <c r="D938" s="18">
        <v>0</v>
      </c>
      <c r="E938" s="1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</row>
    <row r="939" spans="1:11" ht="75">
      <c r="A939" s="152"/>
      <c r="B939" s="99"/>
      <c r="C939" s="29" t="s">
        <v>189</v>
      </c>
      <c r="D939" s="18">
        <v>0</v>
      </c>
      <c r="E939" s="1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</row>
    <row r="940" spans="1:11" ht="56.25">
      <c r="A940" s="152"/>
      <c r="B940" s="99"/>
      <c r="C940" s="30" t="s">
        <v>7</v>
      </c>
      <c r="D940" s="18">
        <v>0</v>
      </c>
      <c r="E940" s="1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</row>
    <row r="941" spans="1:11" ht="93.75">
      <c r="A941" s="152"/>
      <c r="B941" s="99"/>
      <c r="C941" s="29" t="s">
        <v>190</v>
      </c>
      <c r="D941" s="18">
        <v>0</v>
      </c>
      <c r="E941" s="18">
        <v>0</v>
      </c>
      <c r="F941" s="18">
        <v>0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</row>
    <row r="942" spans="1:11" ht="48" customHeight="1">
      <c r="A942" s="152"/>
      <c r="B942" s="99"/>
      <c r="C942" s="30" t="s">
        <v>8</v>
      </c>
      <c r="D942" s="18">
        <v>0</v>
      </c>
      <c r="E942" s="1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</row>
    <row r="943" spans="1:11" ht="56.25">
      <c r="A943" s="153"/>
      <c r="B943" s="100"/>
      <c r="C943" s="30" t="s">
        <v>9</v>
      </c>
      <c r="D943" s="18">
        <f aca="true" t="shared" si="95" ref="D943:K943">D1216</f>
        <v>2000</v>
      </c>
      <c r="E943" s="18">
        <f t="shared" si="95"/>
        <v>0</v>
      </c>
      <c r="F943" s="18">
        <f t="shared" si="95"/>
        <v>0</v>
      </c>
      <c r="G943" s="18">
        <f t="shared" si="95"/>
        <v>0</v>
      </c>
      <c r="H943" s="18">
        <f t="shared" si="95"/>
        <v>0</v>
      </c>
      <c r="I943" s="18">
        <f t="shared" si="95"/>
        <v>0</v>
      </c>
      <c r="J943" s="18">
        <f t="shared" si="95"/>
        <v>0</v>
      </c>
      <c r="K943" s="18">
        <f t="shared" si="95"/>
        <v>0</v>
      </c>
    </row>
    <row r="944" spans="1:11" ht="18.75">
      <c r="A944" s="98" t="s">
        <v>210</v>
      </c>
      <c r="B944" s="98" t="s">
        <v>211</v>
      </c>
      <c r="C944" s="30" t="s">
        <v>5</v>
      </c>
      <c r="D944" s="18">
        <f aca="true" t="shared" si="96" ref="D944:K944">D945+D947+D949+D950</f>
        <v>0</v>
      </c>
      <c r="E944" s="18">
        <f t="shared" si="96"/>
        <v>0</v>
      </c>
      <c r="F944" s="18">
        <f t="shared" si="96"/>
        <v>0</v>
      </c>
      <c r="G944" s="18">
        <f t="shared" si="96"/>
        <v>0</v>
      </c>
      <c r="H944" s="18">
        <f t="shared" si="96"/>
        <v>0</v>
      </c>
      <c r="I944" s="18">
        <f t="shared" si="96"/>
        <v>0</v>
      </c>
      <c r="J944" s="18">
        <f t="shared" si="96"/>
        <v>0</v>
      </c>
      <c r="K944" s="18">
        <f t="shared" si="96"/>
        <v>0</v>
      </c>
    </row>
    <row r="945" spans="1:11" ht="37.5">
      <c r="A945" s="99"/>
      <c r="B945" s="99"/>
      <c r="C945" s="30" t="s">
        <v>6</v>
      </c>
      <c r="D945" s="18">
        <v>0</v>
      </c>
      <c r="E945" s="1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</row>
    <row r="946" spans="1:11" ht="75">
      <c r="A946" s="99"/>
      <c r="B946" s="99"/>
      <c r="C946" s="29" t="s">
        <v>189</v>
      </c>
      <c r="D946" s="18">
        <v>0</v>
      </c>
      <c r="E946" s="1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</row>
    <row r="947" spans="1:11" ht="56.25">
      <c r="A947" s="99"/>
      <c r="B947" s="99"/>
      <c r="C947" s="30" t="s">
        <v>7</v>
      </c>
      <c r="D947" s="18">
        <f aca="true" t="shared" si="97" ref="D947:K947">D954+D961+D968+D975+D982+D996+D1010+D1024+D1038+D1052+D1066+D1080+D1094</f>
        <v>0</v>
      </c>
      <c r="E947" s="18">
        <f t="shared" si="97"/>
        <v>0</v>
      </c>
      <c r="F947" s="18">
        <f t="shared" si="97"/>
        <v>0</v>
      </c>
      <c r="G947" s="18">
        <f t="shared" si="97"/>
        <v>0</v>
      </c>
      <c r="H947" s="18">
        <f t="shared" si="97"/>
        <v>0</v>
      </c>
      <c r="I947" s="18">
        <f t="shared" si="97"/>
        <v>0</v>
      </c>
      <c r="J947" s="18">
        <f t="shared" si="97"/>
        <v>0</v>
      </c>
      <c r="K947" s="18">
        <f t="shared" si="97"/>
        <v>0</v>
      </c>
    </row>
    <row r="948" spans="1:11" ht="93.75">
      <c r="A948" s="99"/>
      <c r="B948" s="99"/>
      <c r="C948" s="29" t="s">
        <v>190</v>
      </c>
      <c r="D948" s="18">
        <v>0</v>
      </c>
      <c r="E948" s="18">
        <v>0</v>
      </c>
      <c r="F948" s="18">
        <v>0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</row>
    <row r="949" spans="1:11" ht="48" customHeight="1">
      <c r="A949" s="99"/>
      <c r="B949" s="99"/>
      <c r="C949" s="30" t="s">
        <v>8</v>
      </c>
      <c r="D949" s="18">
        <f aca="true" t="shared" si="98" ref="D949:K949">D991+D1005+D1019+D1033+D1047+D1061+D1075+D1089+D1103</f>
        <v>0</v>
      </c>
      <c r="E949" s="18">
        <f t="shared" si="98"/>
        <v>0</v>
      </c>
      <c r="F949" s="18">
        <f t="shared" si="98"/>
        <v>0</v>
      </c>
      <c r="G949" s="18">
        <f t="shared" si="98"/>
        <v>0</v>
      </c>
      <c r="H949" s="18">
        <f t="shared" si="98"/>
        <v>0</v>
      </c>
      <c r="I949" s="18">
        <f t="shared" si="98"/>
        <v>0</v>
      </c>
      <c r="J949" s="18">
        <f t="shared" si="98"/>
        <v>0</v>
      </c>
      <c r="K949" s="18">
        <f t="shared" si="98"/>
        <v>0</v>
      </c>
    </row>
    <row r="950" spans="1:11" ht="56.25">
      <c r="A950" s="100"/>
      <c r="B950" s="100"/>
      <c r="C950" s="30" t="s">
        <v>9</v>
      </c>
      <c r="D950" s="18">
        <v>0</v>
      </c>
      <c r="E950" s="1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</row>
    <row r="951" spans="1:11" ht="18.75">
      <c r="A951" s="98" t="s">
        <v>250</v>
      </c>
      <c r="B951" s="98" t="s">
        <v>212</v>
      </c>
      <c r="C951" s="30" t="s">
        <v>5</v>
      </c>
      <c r="D951" s="18">
        <f aca="true" t="shared" si="99" ref="D951:K951">D952+D954+D956+D957</f>
        <v>0</v>
      </c>
      <c r="E951" s="18">
        <f t="shared" si="99"/>
        <v>0</v>
      </c>
      <c r="F951" s="18">
        <f t="shared" si="99"/>
        <v>0</v>
      </c>
      <c r="G951" s="18">
        <f t="shared" si="99"/>
        <v>0</v>
      </c>
      <c r="H951" s="18">
        <f t="shared" si="99"/>
        <v>0</v>
      </c>
      <c r="I951" s="18">
        <f t="shared" si="99"/>
        <v>0</v>
      </c>
      <c r="J951" s="18">
        <f t="shared" si="99"/>
        <v>0</v>
      </c>
      <c r="K951" s="18">
        <f t="shared" si="99"/>
        <v>0</v>
      </c>
    </row>
    <row r="952" spans="1:11" ht="37.5">
      <c r="A952" s="99"/>
      <c r="B952" s="99"/>
      <c r="C952" s="30" t="s">
        <v>6</v>
      </c>
      <c r="D952" s="18">
        <v>0</v>
      </c>
      <c r="E952" s="18">
        <v>0</v>
      </c>
      <c r="F952" s="28">
        <v>0</v>
      </c>
      <c r="G952" s="28">
        <v>0</v>
      </c>
      <c r="H952" s="28">
        <v>0</v>
      </c>
      <c r="I952" s="28">
        <v>0</v>
      </c>
      <c r="J952" s="28">
        <v>0</v>
      </c>
      <c r="K952" s="28">
        <v>0</v>
      </c>
    </row>
    <row r="953" spans="1:11" ht="75">
      <c r="A953" s="99"/>
      <c r="B953" s="99"/>
      <c r="C953" s="29" t="s">
        <v>189</v>
      </c>
      <c r="D953" s="18">
        <v>0</v>
      </c>
      <c r="E953" s="1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</row>
    <row r="954" spans="1:11" ht="48" customHeight="1">
      <c r="A954" s="99"/>
      <c r="B954" s="99"/>
      <c r="C954" s="30" t="s">
        <v>7</v>
      </c>
      <c r="D954" s="18">
        <v>0</v>
      </c>
      <c r="E954" s="1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</row>
    <row r="955" spans="1:11" ht="93.75">
      <c r="A955" s="99"/>
      <c r="B955" s="99"/>
      <c r="C955" s="29" t="s">
        <v>190</v>
      </c>
      <c r="D955" s="18">
        <v>0</v>
      </c>
      <c r="E955" s="18">
        <v>0</v>
      </c>
      <c r="F955" s="18">
        <v>0</v>
      </c>
      <c r="G955" s="18">
        <v>0</v>
      </c>
      <c r="H955" s="18">
        <v>0</v>
      </c>
      <c r="I955" s="18">
        <v>0</v>
      </c>
      <c r="J955" s="18">
        <v>0</v>
      </c>
      <c r="K955" s="18">
        <v>0</v>
      </c>
    </row>
    <row r="956" spans="1:11" ht="48" customHeight="1">
      <c r="A956" s="99"/>
      <c r="B956" s="99"/>
      <c r="C956" s="30" t="s">
        <v>8</v>
      </c>
      <c r="D956" s="18">
        <v>0</v>
      </c>
      <c r="E956" s="1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</row>
    <row r="957" spans="1:11" ht="56.25">
      <c r="A957" s="100"/>
      <c r="B957" s="100"/>
      <c r="C957" s="30" t="s">
        <v>9</v>
      </c>
      <c r="D957" s="18">
        <v>0</v>
      </c>
      <c r="E957" s="18">
        <v>0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</row>
    <row r="958" spans="1:11" ht="18.75">
      <c r="A958" s="98" t="s">
        <v>251</v>
      </c>
      <c r="B958" s="98" t="s">
        <v>212</v>
      </c>
      <c r="C958" s="30" t="s">
        <v>5</v>
      </c>
      <c r="D958" s="18">
        <f aca="true" t="shared" si="100" ref="D958:K958">D959+D961+D963+D964</f>
        <v>0</v>
      </c>
      <c r="E958" s="18">
        <f t="shared" si="100"/>
        <v>0</v>
      </c>
      <c r="F958" s="18">
        <f t="shared" si="100"/>
        <v>0</v>
      </c>
      <c r="G958" s="18">
        <f t="shared" si="100"/>
        <v>0</v>
      </c>
      <c r="H958" s="18">
        <f t="shared" si="100"/>
        <v>0</v>
      </c>
      <c r="I958" s="18">
        <f t="shared" si="100"/>
        <v>0</v>
      </c>
      <c r="J958" s="18">
        <f t="shared" si="100"/>
        <v>0</v>
      </c>
      <c r="K958" s="18">
        <f t="shared" si="100"/>
        <v>0</v>
      </c>
    </row>
    <row r="959" spans="1:11" ht="37.5">
      <c r="A959" s="99"/>
      <c r="B959" s="99"/>
      <c r="C959" s="30" t="s">
        <v>6</v>
      </c>
      <c r="D959" s="18">
        <v>0</v>
      </c>
      <c r="E959" s="1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</row>
    <row r="960" spans="1:11" ht="75">
      <c r="A960" s="99"/>
      <c r="B960" s="99"/>
      <c r="C960" s="29" t="s">
        <v>189</v>
      </c>
      <c r="D960" s="18">
        <v>0</v>
      </c>
      <c r="E960" s="18">
        <v>0</v>
      </c>
      <c r="F960" s="28">
        <v>0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</row>
    <row r="961" spans="1:11" ht="56.25">
      <c r="A961" s="99"/>
      <c r="B961" s="99"/>
      <c r="C961" s="30" t="s">
        <v>7</v>
      </c>
      <c r="D961" s="18">
        <v>0</v>
      </c>
      <c r="E961" s="18">
        <v>0</v>
      </c>
      <c r="F961" s="28">
        <v>0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</row>
    <row r="962" spans="1:11" ht="93.75">
      <c r="A962" s="99"/>
      <c r="B962" s="99"/>
      <c r="C962" s="29" t="s">
        <v>190</v>
      </c>
      <c r="D962" s="18">
        <v>0</v>
      </c>
      <c r="E962" s="18">
        <v>0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</row>
    <row r="963" spans="1:11" ht="37.5">
      <c r="A963" s="99"/>
      <c r="B963" s="99"/>
      <c r="C963" s="30" t="s">
        <v>8</v>
      </c>
      <c r="D963" s="18">
        <v>0</v>
      </c>
      <c r="E963" s="18">
        <v>0</v>
      </c>
      <c r="F963" s="28">
        <v>0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</row>
    <row r="964" spans="1:11" ht="56.25">
      <c r="A964" s="100"/>
      <c r="B964" s="100"/>
      <c r="C964" s="30" t="s">
        <v>9</v>
      </c>
      <c r="D964" s="18">
        <v>0</v>
      </c>
      <c r="E964" s="18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</row>
    <row r="965" spans="1:11" ht="18.75">
      <c r="A965" s="98" t="s">
        <v>252</v>
      </c>
      <c r="B965" s="98" t="s">
        <v>212</v>
      </c>
      <c r="C965" s="30" t="s">
        <v>5</v>
      </c>
      <c r="D965" s="18">
        <f aca="true" t="shared" si="101" ref="D965:K965">D966+D968+D970+D971</f>
        <v>0</v>
      </c>
      <c r="E965" s="18">
        <f t="shared" si="101"/>
        <v>0</v>
      </c>
      <c r="F965" s="18">
        <f t="shared" si="101"/>
        <v>0</v>
      </c>
      <c r="G965" s="18">
        <f t="shared" si="101"/>
        <v>0</v>
      </c>
      <c r="H965" s="18">
        <f t="shared" si="101"/>
        <v>0</v>
      </c>
      <c r="I965" s="18">
        <f t="shared" si="101"/>
        <v>0</v>
      </c>
      <c r="J965" s="18">
        <f t="shared" si="101"/>
        <v>0</v>
      </c>
      <c r="K965" s="18">
        <f t="shared" si="101"/>
        <v>0</v>
      </c>
    </row>
    <row r="966" spans="1:11" ht="37.5">
      <c r="A966" s="99"/>
      <c r="B966" s="99"/>
      <c r="C966" s="30" t="s">
        <v>6</v>
      </c>
      <c r="D966" s="18">
        <v>0</v>
      </c>
      <c r="E966" s="18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</row>
    <row r="967" spans="1:11" ht="75">
      <c r="A967" s="99"/>
      <c r="B967" s="99"/>
      <c r="C967" s="29" t="s">
        <v>189</v>
      </c>
      <c r="D967" s="18">
        <v>0</v>
      </c>
      <c r="E967" s="1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</row>
    <row r="968" spans="1:11" ht="56.25">
      <c r="A968" s="99"/>
      <c r="B968" s="99"/>
      <c r="C968" s="30" t="s">
        <v>7</v>
      </c>
      <c r="D968" s="18">
        <v>0</v>
      </c>
      <c r="E968" s="1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</row>
    <row r="969" spans="1:11" ht="93.75">
      <c r="A969" s="99"/>
      <c r="B969" s="99"/>
      <c r="C969" s="29" t="s">
        <v>190</v>
      </c>
      <c r="D969" s="18">
        <v>0</v>
      </c>
      <c r="E969" s="18">
        <v>0</v>
      </c>
      <c r="F969" s="18">
        <v>0</v>
      </c>
      <c r="G969" s="18">
        <v>0</v>
      </c>
      <c r="H969" s="18">
        <v>0</v>
      </c>
      <c r="I969" s="18">
        <v>0</v>
      </c>
      <c r="J969" s="18">
        <v>0</v>
      </c>
      <c r="K969" s="18">
        <v>0</v>
      </c>
    </row>
    <row r="970" spans="1:11" ht="48" customHeight="1">
      <c r="A970" s="99"/>
      <c r="B970" s="99"/>
      <c r="C970" s="30" t="s">
        <v>8</v>
      </c>
      <c r="D970" s="18">
        <v>0</v>
      </c>
      <c r="E970" s="1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</row>
    <row r="971" spans="1:11" ht="56.25">
      <c r="A971" s="100"/>
      <c r="B971" s="100"/>
      <c r="C971" s="30" t="s">
        <v>9</v>
      </c>
      <c r="D971" s="18">
        <v>0</v>
      </c>
      <c r="E971" s="1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</row>
    <row r="972" spans="1:11" ht="18.75">
      <c r="A972" s="98" t="s">
        <v>253</v>
      </c>
      <c r="B972" s="98" t="s">
        <v>212</v>
      </c>
      <c r="C972" s="30" t="s">
        <v>5</v>
      </c>
      <c r="D972" s="18">
        <f aca="true" t="shared" si="102" ref="D972:K972">D973+D975+D977+D978</f>
        <v>0</v>
      </c>
      <c r="E972" s="18">
        <f t="shared" si="102"/>
        <v>0</v>
      </c>
      <c r="F972" s="18">
        <f t="shared" si="102"/>
        <v>0</v>
      </c>
      <c r="G972" s="18">
        <f t="shared" si="102"/>
        <v>0</v>
      </c>
      <c r="H972" s="18">
        <f t="shared" si="102"/>
        <v>0</v>
      </c>
      <c r="I972" s="18">
        <f t="shared" si="102"/>
        <v>0</v>
      </c>
      <c r="J972" s="18">
        <f t="shared" si="102"/>
        <v>0</v>
      </c>
      <c r="K972" s="18">
        <f t="shared" si="102"/>
        <v>0</v>
      </c>
    </row>
    <row r="973" spans="1:11" ht="37.5">
      <c r="A973" s="99"/>
      <c r="B973" s="99"/>
      <c r="C973" s="30" t="s">
        <v>6</v>
      </c>
      <c r="D973" s="18">
        <v>0</v>
      </c>
      <c r="E973" s="1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</row>
    <row r="974" spans="1:11" ht="75">
      <c r="A974" s="99"/>
      <c r="B974" s="99"/>
      <c r="C974" s="29" t="s">
        <v>189</v>
      </c>
      <c r="D974" s="18">
        <v>0</v>
      </c>
      <c r="E974" s="1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</row>
    <row r="975" spans="1:11" ht="56.25">
      <c r="A975" s="99"/>
      <c r="B975" s="99"/>
      <c r="C975" s="30" t="s">
        <v>7</v>
      </c>
      <c r="D975" s="18">
        <v>0</v>
      </c>
      <c r="E975" s="1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</row>
    <row r="976" spans="1:11" ht="93.75">
      <c r="A976" s="99"/>
      <c r="B976" s="99"/>
      <c r="C976" s="29" t="s">
        <v>190</v>
      </c>
      <c r="D976" s="18">
        <v>0</v>
      </c>
      <c r="E976" s="18">
        <v>0</v>
      </c>
      <c r="F976" s="18">
        <v>0</v>
      </c>
      <c r="G976" s="18">
        <v>0</v>
      </c>
      <c r="H976" s="18">
        <v>0</v>
      </c>
      <c r="I976" s="18">
        <v>0</v>
      </c>
      <c r="J976" s="18">
        <v>0</v>
      </c>
      <c r="K976" s="18">
        <v>0</v>
      </c>
    </row>
    <row r="977" spans="1:11" ht="37.5">
      <c r="A977" s="99"/>
      <c r="B977" s="99"/>
      <c r="C977" s="30" t="s">
        <v>8</v>
      </c>
      <c r="D977" s="18">
        <v>0</v>
      </c>
      <c r="E977" s="1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</row>
    <row r="978" spans="1:11" ht="56.25">
      <c r="A978" s="100"/>
      <c r="B978" s="100"/>
      <c r="C978" s="30" t="s">
        <v>9</v>
      </c>
      <c r="D978" s="18">
        <v>0</v>
      </c>
      <c r="E978" s="18">
        <v>0</v>
      </c>
      <c r="F978" s="28">
        <v>0</v>
      </c>
      <c r="G978" s="28">
        <v>0</v>
      </c>
      <c r="H978" s="28">
        <v>0</v>
      </c>
      <c r="I978" s="28">
        <v>0</v>
      </c>
      <c r="J978" s="28">
        <v>0</v>
      </c>
      <c r="K978" s="28">
        <v>0</v>
      </c>
    </row>
    <row r="979" spans="1:11" ht="18.75">
      <c r="A979" s="98" t="s">
        <v>254</v>
      </c>
      <c r="B979" s="98" t="s">
        <v>255</v>
      </c>
      <c r="C979" s="30" t="s">
        <v>5</v>
      </c>
      <c r="D979" s="18">
        <f aca="true" t="shared" si="103" ref="D979:K979">D980+D982+D984+D985</f>
        <v>0</v>
      </c>
      <c r="E979" s="18">
        <f t="shared" si="103"/>
        <v>0</v>
      </c>
      <c r="F979" s="18">
        <f t="shared" si="103"/>
        <v>0</v>
      </c>
      <c r="G979" s="18">
        <f t="shared" si="103"/>
        <v>0</v>
      </c>
      <c r="H979" s="18">
        <f t="shared" si="103"/>
        <v>0</v>
      </c>
      <c r="I979" s="18">
        <f t="shared" si="103"/>
        <v>0</v>
      </c>
      <c r="J979" s="18">
        <f t="shared" si="103"/>
        <v>0</v>
      </c>
      <c r="K979" s="18">
        <f t="shared" si="103"/>
        <v>0</v>
      </c>
    </row>
    <row r="980" spans="1:11" ht="37.5">
      <c r="A980" s="99"/>
      <c r="B980" s="99"/>
      <c r="C980" s="30" t="s">
        <v>6</v>
      </c>
      <c r="D980" s="18">
        <v>0</v>
      </c>
      <c r="E980" s="1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</row>
    <row r="981" spans="1:11" ht="75">
      <c r="A981" s="99"/>
      <c r="B981" s="99"/>
      <c r="C981" s="29" t="s">
        <v>189</v>
      </c>
      <c r="D981" s="18">
        <v>0</v>
      </c>
      <c r="E981" s="18">
        <v>0</v>
      </c>
      <c r="F981" s="28">
        <v>0</v>
      </c>
      <c r="G981" s="28">
        <v>0</v>
      </c>
      <c r="H981" s="28">
        <v>0</v>
      </c>
      <c r="I981" s="28">
        <v>0</v>
      </c>
      <c r="J981" s="28">
        <v>0</v>
      </c>
      <c r="K981" s="28">
        <v>0</v>
      </c>
    </row>
    <row r="982" spans="1:11" ht="56.25">
      <c r="A982" s="99"/>
      <c r="B982" s="99"/>
      <c r="C982" s="30" t="s">
        <v>7</v>
      </c>
      <c r="D982" s="18">
        <v>0</v>
      </c>
      <c r="E982" s="18">
        <v>0</v>
      </c>
      <c r="F982" s="28">
        <v>0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</row>
    <row r="983" spans="1:11" ht="93.75">
      <c r="A983" s="99"/>
      <c r="B983" s="99"/>
      <c r="C983" s="29" t="s">
        <v>190</v>
      </c>
      <c r="D983" s="18">
        <v>0</v>
      </c>
      <c r="E983" s="18">
        <v>0</v>
      </c>
      <c r="F983" s="18">
        <v>0</v>
      </c>
      <c r="G983" s="18">
        <v>0</v>
      </c>
      <c r="H983" s="18">
        <v>0</v>
      </c>
      <c r="I983" s="18">
        <v>0</v>
      </c>
      <c r="J983" s="18">
        <v>0</v>
      </c>
      <c r="K983" s="18">
        <v>0</v>
      </c>
    </row>
    <row r="984" spans="1:11" ht="37.5">
      <c r="A984" s="99"/>
      <c r="B984" s="99"/>
      <c r="C984" s="30" t="s">
        <v>8</v>
      </c>
      <c r="D984" s="18">
        <v>0</v>
      </c>
      <c r="E984" s="18">
        <v>0</v>
      </c>
      <c r="F984" s="28">
        <v>0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</row>
    <row r="985" spans="1:11" ht="56.25">
      <c r="A985" s="99"/>
      <c r="B985" s="100"/>
      <c r="C985" s="30" t="s">
        <v>9</v>
      </c>
      <c r="D985" s="18">
        <v>0</v>
      </c>
      <c r="E985" s="18">
        <v>0</v>
      </c>
      <c r="F985" s="28">
        <v>0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</row>
    <row r="986" spans="1:11" ht="48" customHeight="1">
      <c r="A986" s="99"/>
      <c r="B986" s="98" t="s">
        <v>256</v>
      </c>
      <c r="C986" s="30" t="s">
        <v>5</v>
      </c>
      <c r="D986" s="18">
        <f aca="true" t="shared" si="104" ref="D986:K986">D987+D989+D991+D992</f>
        <v>0</v>
      </c>
      <c r="E986" s="18">
        <f t="shared" si="104"/>
        <v>0</v>
      </c>
      <c r="F986" s="18">
        <f t="shared" si="104"/>
        <v>0</v>
      </c>
      <c r="G986" s="18">
        <f t="shared" si="104"/>
        <v>0</v>
      </c>
      <c r="H986" s="18">
        <f t="shared" si="104"/>
        <v>0</v>
      </c>
      <c r="I986" s="18">
        <f t="shared" si="104"/>
        <v>0</v>
      </c>
      <c r="J986" s="18">
        <f t="shared" si="104"/>
        <v>0</v>
      </c>
      <c r="K986" s="18">
        <f t="shared" si="104"/>
        <v>0</v>
      </c>
    </row>
    <row r="987" spans="1:11" ht="48" customHeight="1">
      <c r="A987" s="99"/>
      <c r="B987" s="99"/>
      <c r="C987" s="30" t="s">
        <v>6</v>
      </c>
      <c r="D987" s="18">
        <v>0</v>
      </c>
      <c r="E987" s="18">
        <v>0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</row>
    <row r="988" spans="1:11" ht="75">
      <c r="A988" s="99"/>
      <c r="B988" s="99"/>
      <c r="C988" s="29" t="s">
        <v>189</v>
      </c>
      <c r="D988" s="18">
        <v>0</v>
      </c>
      <c r="E988" s="18">
        <v>0</v>
      </c>
      <c r="F988" s="28">
        <v>0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</row>
    <row r="989" spans="1:11" ht="56.25">
      <c r="A989" s="99"/>
      <c r="B989" s="99"/>
      <c r="C989" s="30" t="s">
        <v>7</v>
      </c>
      <c r="D989" s="18">
        <v>0</v>
      </c>
      <c r="E989" s="1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</row>
    <row r="990" spans="1:11" ht="93.75">
      <c r="A990" s="99"/>
      <c r="B990" s="99"/>
      <c r="C990" s="29" t="s">
        <v>190</v>
      </c>
      <c r="D990" s="18">
        <v>0</v>
      </c>
      <c r="E990" s="18">
        <v>0</v>
      </c>
      <c r="F990" s="18">
        <v>0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</row>
    <row r="991" spans="1:11" ht="37.5">
      <c r="A991" s="99"/>
      <c r="B991" s="99"/>
      <c r="C991" s="30" t="s">
        <v>8</v>
      </c>
      <c r="D991" s="18">
        <v>0</v>
      </c>
      <c r="E991" s="18">
        <v>0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</row>
    <row r="992" spans="1:11" ht="57.75" customHeight="1">
      <c r="A992" s="100"/>
      <c r="B992" s="100"/>
      <c r="C992" s="30" t="s">
        <v>9</v>
      </c>
      <c r="D992" s="18">
        <v>0</v>
      </c>
      <c r="E992" s="1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</row>
    <row r="993" spans="1:11" ht="18.75">
      <c r="A993" s="98" t="s">
        <v>257</v>
      </c>
      <c r="B993" s="98" t="s">
        <v>255</v>
      </c>
      <c r="C993" s="30" t="s">
        <v>5</v>
      </c>
      <c r="D993" s="18">
        <f aca="true" t="shared" si="105" ref="D993:K993">D994+D996+D998+D999</f>
        <v>0</v>
      </c>
      <c r="E993" s="18">
        <f t="shared" si="105"/>
        <v>0</v>
      </c>
      <c r="F993" s="18">
        <f t="shared" si="105"/>
        <v>0</v>
      </c>
      <c r="G993" s="18">
        <f t="shared" si="105"/>
        <v>0</v>
      </c>
      <c r="H993" s="18">
        <f t="shared" si="105"/>
        <v>0</v>
      </c>
      <c r="I993" s="18">
        <f t="shared" si="105"/>
        <v>0</v>
      </c>
      <c r="J993" s="18">
        <f t="shared" si="105"/>
        <v>0</v>
      </c>
      <c r="K993" s="18">
        <f t="shared" si="105"/>
        <v>0</v>
      </c>
    </row>
    <row r="994" spans="1:11" ht="37.5">
      <c r="A994" s="99"/>
      <c r="B994" s="99"/>
      <c r="C994" s="30" t="s">
        <v>6</v>
      </c>
      <c r="D994" s="18">
        <v>0</v>
      </c>
      <c r="E994" s="1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</row>
    <row r="995" spans="1:11" ht="75">
      <c r="A995" s="99"/>
      <c r="B995" s="99"/>
      <c r="C995" s="29" t="s">
        <v>189</v>
      </c>
      <c r="D995" s="18">
        <v>0</v>
      </c>
      <c r="E995" s="1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</row>
    <row r="996" spans="1:11" ht="56.25">
      <c r="A996" s="99"/>
      <c r="B996" s="99"/>
      <c r="C996" s="30" t="s">
        <v>7</v>
      </c>
      <c r="D996" s="18">
        <v>0</v>
      </c>
      <c r="E996" s="1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</row>
    <row r="997" spans="1:11" ht="93.75">
      <c r="A997" s="99"/>
      <c r="B997" s="99"/>
      <c r="C997" s="29" t="s">
        <v>190</v>
      </c>
      <c r="D997" s="18">
        <v>0</v>
      </c>
      <c r="E997" s="18">
        <v>0</v>
      </c>
      <c r="F997" s="18">
        <v>0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</row>
    <row r="998" spans="1:11" ht="48" customHeight="1">
      <c r="A998" s="99"/>
      <c r="B998" s="99"/>
      <c r="C998" s="30" t="s">
        <v>8</v>
      </c>
      <c r="D998" s="18">
        <v>0</v>
      </c>
      <c r="E998" s="1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</row>
    <row r="999" spans="1:11" ht="56.25">
      <c r="A999" s="99"/>
      <c r="B999" s="100"/>
      <c r="C999" s="30" t="s">
        <v>9</v>
      </c>
      <c r="D999" s="18">
        <v>0</v>
      </c>
      <c r="E999" s="1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</row>
    <row r="1000" spans="1:11" ht="18.75">
      <c r="A1000" s="99"/>
      <c r="B1000" s="98" t="s">
        <v>256</v>
      </c>
      <c r="C1000" s="30" t="s">
        <v>5</v>
      </c>
      <c r="D1000" s="18">
        <f aca="true" t="shared" si="106" ref="D1000:K1000">D1001+D1003+D1005+D1006</f>
        <v>0</v>
      </c>
      <c r="E1000" s="18">
        <f t="shared" si="106"/>
        <v>0</v>
      </c>
      <c r="F1000" s="18">
        <f t="shared" si="106"/>
        <v>0</v>
      </c>
      <c r="G1000" s="18">
        <f t="shared" si="106"/>
        <v>0</v>
      </c>
      <c r="H1000" s="18">
        <f t="shared" si="106"/>
        <v>0</v>
      </c>
      <c r="I1000" s="18">
        <f t="shared" si="106"/>
        <v>0</v>
      </c>
      <c r="J1000" s="18">
        <f t="shared" si="106"/>
        <v>0</v>
      </c>
      <c r="K1000" s="18">
        <f t="shared" si="106"/>
        <v>0</v>
      </c>
    </row>
    <row r="1001" spans="1:11" ht="37.5">
      <c r="A1001" s="99"/>
      <c r="B1001" s="99"/>
      <c r="C1001" s="30" t="s">
        <v>6</v>
      </c>
      <c r="D1001" s="18">
        <v>0</v>
      </c>
      <c r="E1001" s="1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</row>
    <row r="1002" spans="1:11" ht="75">
      <c r="A1002" s="99"/>
      <c r="B1002" s="99"/>
      <c r="C1002" s="29" t="s">
        <v>189</v>
      </c>
      <c r="D1002" s="18">
        <v>0</v>
      </c>
      <c r="E1002" s="18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0</v>
      </c>
      <c r="K1002" s="28">
        <v>0</v>
      </c>
    </row>
    <row r="1003" spans="1:11" ht="56.25">
      <c r="A1003" s="99"/>
      <c r="B1003" s="99"/>
      <c r="C1003" s="30" t="s">
        <v>7</v>
      </c>
      <c r="D1003" s="18">
        <v>0</v>
      </c>
      <c r="E1003" s="18">
        <v>0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</row>
    <row r="1004" spans="1:11" ht="93.75">
      <c r="A1004" s="99"/>
      <c r="B1004" s="99"/>
      <c r="C1004" s="29" t="s">
        <v>190</v>
      </c>
      <c r="D1004" s="18">
        <v>0</v>
      </c>
      <c r="E1004" s="18">
        <v>0</v>
      </c>
      <c r="F1004" s="18">
        <v>0</v>
      </c>
      <c r="G1004" s="18">
        <v>0</v>
      </c>
      <c r="H1004" s="18">
        <v>0</v>
      </c>
      <c r="I1004" s="18">
        <v>0</v>
      </c>
      <c r="J1004" s="18">
        <v>0</v>
      </c>
      <c r="K1004" s="18">
        <v>0</v>
      </c>
    </row>
    <row r="1005" spans="1:11" ht="48" customHeight="1">
      <c r="A1005" s="99"/>
      <c r="B1005" s="99"/>
      <c r="C1005" s="30" t="s">
        <v>8</v>
      </c>
      <c r="D1005" s="18">
        <v>0</v>
      </c>
      <c r="E1005" s="18">
        <v>0</v>
      </c>
      <c r="F1005" s="28">
        <v>0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</row>
    <row r="1006" spans="1:11" ht="56.25">
      <c r="A1006" s="100"/>
      <c r="B1006" s="100"/>
      <c r="C1006" s="30" t="s">
        <v>9</v>
      </c>
      <c r="D1006" s="18">
        <v>0</v>
      </c>
      <c r="E1006" s="18">
        <v>0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</row>
    <row r="1007" spans="1:11" ht="18.75">
      <c r="A1007" s="98" t="s">
        <v>258</v>
      </c>
      <c r="B1007" s="98" t="s">
        <v>255</v>
      </c>
      <c r="C1007" s="30" t="s">
        <v>5</v>
      </c>
      <c r="D1007" s="18">
        <f aca="true" t="shared" si="107" ref="D1007:K1007">D1008+D1010+D1012+D1013</f>
        <v>0</v>
      </c>
      <c r="E1007" s="18">
        <f t="shared" si="107"/>
        <v>0</v>
      </c>
      <c r="F1007" s="18">
        <f t="shared" si="107"/>
        <v>0</v>
      </c>
      <c r="G1007" s="18">
        <f t="shared" si="107"/>
        <v>0</v>
      </c>
      <c r="H1007" s="18">
        <f t="shared" si="107"/>
        <v>0</v>
      </c>
      <c r="I1007" s="18">
        <f t="shared" si="107"/>
        <v>0</v>
      </c>
      <c r="J1007" s="18">
        <f t="shared" si="107"/>
        <v>0</v>
      </c>
      <c r="K1007" s="18">
        <f t="shared" si="107"/>
        <v>0</v>
      </c>
    </row>
    <row r="1008" spans="1:11" ht="37.5">
      <c r="A1008" s="99"/>
      <c r="B1008" s="99"/>
      <c r="C1008" s="30" t="s">
        <v>6</v>
      </c>
      <c r="D1008" s="18">
        <v>0</v>
      </c>
      <c r="E1008" s="1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</row>
    <row r="1009" spans="1:11" ht="75">
      <c r="A1009" s="99"/>
      <c r="B1009" s="99"/>
      <c r="C1009" s="29" t="s">
        <v>189</v>
      </c>
      <c r="D1009" s="18">
        <v>0</v>
      </c>
      <c r="E1009" s="1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</row>
    <row r="1010" spans="1:11" ht="56.25">
      <c r="A1010" s="99"/>
      <c r="B1010" s="99"/>
      <c r="C1010" s="30" t="s">
        <v>7</v>
      </c>
      <c r="D1010" s="18">
        <v>0</v>
      </c>
      <c r="E1010" s="1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</row>
    <row r="1011" spans="1:11" ht="93.75">
      <c r="A1011" s="99"/>
      <c r="B1011" s="99"/>
      <c r="C1011" s="29" t="s">
        <v>190</v>
      </c>
      <c r="D1011" s="18">
        <v>0</v>
      </c>
      <c r="E1011" s="18">
        <v>0</v>
      </c>
      <c r="F1011" s="18">
        <v>0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</row>
    <row r="1012" spans="1:11" ht="48" customHeight="1">
      <c r="A1012" s="99"/>
      <c r="B1012" s="99"/>
      <c r="C1012" s="30" t="s">
        <v>8</v>
      </c>
      <c r="D1012" s="18">
        <v>0</v>
      </c>
      <c r="E1012" s="1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</row>
    <row r="1013" spans="1:11" ht="56.25">
      <c r="A1013" s="99"/>
      <c r="B1013" s="100"/>
      <c r="C1013" s="30" t="s">
        <v>9</v>
      </c>
      <c r="D1013" s="18">
        <v>0</v>
      </c>
      <c r="E1013" s="1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</row>
    <row r="1014" spans="1:11" ht="48" customHeight="1">
      <c r="A1014" s="99"/>
      <c r="B1014" s="98" t="s">
        <v>259</v>
      </c>
      <c r="C1014" s="30" t="s">
        <v>5</v>
      </c>
      <c r="D1014" s="18">
        <f aca="true" t="shared" si="108" ref="D1014:K1014">D1015+D1017+D1019+D1020</f>
        <v>0</v>
      </c>
      <c r="E1014" s="18">
        <f t="shared" si="108"/>
        <v>0</v>
      </c>
      <c r="F1014" s="18">
        <f t="shared" si="108"/>
        <v>0</v>
      </c>
      <c r="G1014" s="18">
        <f t="shared" si="108"/>
        <v>0</v>
      </c>
      <c r="H1014" s="18">
        <f t="shared" si="108"/>
        <v>0</v>
      </c>
      <c r="I1014" s="18">
        <f t="shared" si="108"/>
        <v>0</v>
      </c>
      <c r="J1014" s="18">
        <f t="shared" si="108"/>
        <v>0</v>
      </c>
      <c r="K1014" s="18">
        <f t="shared" si="108"/>
        <v>0</v>
      </c>
    </row>
    <row r="1015" spans="1:11" ht="48" customHeight="1">
      <c r="A1015" s="99"/>
      <c r="B1015" s="99"/>
      <c r="C1015" s="30" t="s">
        <v>6</v>
      </c>
      <c r="D1015" s="18">
        <v>0</v>
      </c>
      <c r="E1015" s="18">
        <v>0</v>
      </c>
      <c r="F1015" s="18">
        <v>0</v>
      </c>
      <c r="G1015" s="18">
        <v>0</v>
      </c>
      <c r="H1015" s="28">
        <v>0</v>
      </c>
      <c r="I1015" s="28">
        <v>0</v>
      </c>
      <c r="J1015" s="28">
        <v>0</v>
      </c>
      <c r="K1015" s="28">
        <v>0</v>
      </c>
    </row>
    <row r="1016" spans="1:11" ht="48" customHeight="1">
      <c r="A1016" s="99"/>
      <c r="B1016" s="99"/>
      <c r="C1016" s="29" t="s">
        <v>189</v>
      </c>
      <c r="D1016" s="18">
        <v>0</v>
      </c>
      <c r="E1016" s="1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</row>
    <row r="1017" spans="1:11" ht="48" customHeight="1">
      <c r="A1017" s="99"/>
      <c r="B1017" s="99"/>
      <c r="C1017" s="30" t="s">
        <v>7</v>
      </c>
      <c r="D1017" s="18">
        <v>0</v>
      </c>
      <c r="E1017" s="18">
        <v>0</v>
      </c>
      <c r="F1017" s="18">
        <v>0</v>
      </c>
      <c r="G1017" s="18">
        <v>0</v>
      </c>
      <c r="H1017" s="28">
        <v>0</v>
      </c>
      <c r="I1017" s="28">
        <v>0</v>
      </c>
      <c r="J1017" s="28">
        <v>0</v>
      </c>
      <c r="K1017" s="28">
        <v>0</v>
      </c>
    </row>
    <row r="1018" spans="1:11" ht="48" customHeight="1">
      <c r="A1018" s="99"/>
      <c r="B1018" s="99"/>
      <c r="C1018" s="29" t="s">
        <v>190</v>
      </c>
      <c r="D1018" s="18">
        <v>0</v>
      </c>
      <c r="E1018" s="18">
        <v>0</v>
      </c>
      <c r="F1018" s="18">
        <v>0</v>
      </c>
      <c r="G1018" s="18">
        <v>0</v>
      </c>
      <c r="H1018" s="18">
        <v>0</v>
      </c>
      <c r="I1018" s="18">
        <v>0</v>
      </c>
      <c r="J1018" s="18">
        <v>0</v>
      </c>
      <c r="K1018" s="18">
        <v>0</v>
      </c>
    </row>
    <row r="1019" spans="1:11" ht="48" customHeight="1">
      <c r="A1019" s="99"/>
      <c r="B1019" s="99"/>
      <c r="C1019" s="30" t="s">
        <v>8</v>
      </c>
      <c r="D1019" s="18">
        <v>0</v>
      </c>
      <c r="E1019" s="1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</row>
    <row r="1020" spans="1:11" ht="48" customHeight="1">
      <c r="A1020" s="100"/>
      <c r="B1020" s="100"/>
      <c r="C1020" s="30" t="s">
        <v>9</v>
      </c>
      <c r="D1020" s="18">
        <v>0</v>
      </c>
      <c r="E1020" s="18">
        <v>0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</row>
    <row r="1021" spans="1:11" ht="48" customHeight="1">
      <c r="A1021" s="98" t="s">
        <v>260</v>
      </c>
      <c r="B1021" s="98" t="s">
        <v>261</v>
      </c>
      <c r="C1021" s="30" t="s">
        <v>5</v>
      </c>
      <c r="D1021" s="18">
        <f aca="true" t="shared" si="109" ref="D1021:K1021">D1022+D1024+D1026+D1027</f>
        <v>0</v>
      </c>
      <c r="E1021" s="18">
        <f t="shared" si="109"/>
        <v>0</v>
      </c>
      <c r="F1021" s="18">
        <f t="shared" si="109"/>
        <v>0</v>
      </c>
      <c r="G1021" s="18">
        <f t="shared" si="109"/>
        <v>0</v>
      </c>
      <c r="H1021" s="18">
        <f t="shared" si="109"/>
        <v>0</v>
      </c>
      <c r="I1021" s="18">
        <f t="shared" si="109"/>
        <v>0</v>
      </c>
      <c r="J1021" s="18">
        <f t="shared" si="109"/>
        <v>0</v>
      </c>
      <c r="K1021" s="18">
        <f t="shared" si="109"/>
        <v>0</v>
      </c>
    </row>
    <row r="1022" spans="1:11" ht="48" customHeight="1">
      <c r="A1022" s="99"/>
      <c r="B1022" s="99"/>
      <c r="C1022" s="30" t="s">
        <v>6</v>
      </c>
      <c r="D1022" s="18">
        <v>0</v>
      </c>
      <c r="E1022" s="1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</row>
    <row r="1023" spans="1:11" ht="48" customHeight="1">
      <c r="A1023" s="99"/>
      <c r="B1023" s="99"/>
      <c r="C1023" s="29" t="s">
        <v>189</v>
      </c>
      <c r="D1023" s="18">
        <v>0</v>
      </c>
      <c r="E1023" s="1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0</v>
      </c>
    </row>
    <row r="1024" spans="1:11" ht="48" customHeight="1">
      <c r="A1024" s="99"/>
      <c r="B1024" s="99"/>
      <c r="C1024" s="30" t="s">
        <v>7</v>
      </c>
      <c r="D1024" s="18">
        <v>0</v>
      </c>
      <c r="E1024" s="1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</row>
    <row r="1025" spans="1:11" ht="48" customHeight="1">
      <c r="A1025" s="99"/>
      <c r="B1025" s="99"/>
      <c r="C1025" s="29" t="s">
        <v>190</v>
      </c>
      <c r="D1025" s="18">
        <v>0</v>
      </c>
      <c r="E1025" s="18">
        <v>0</v>
      </c>
      <c r="F1025" s="18">
        <v>0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</row>
    <row r="1026" spans="1:11" ht="48" customHeight="1">
      <c r="A1026" s="99"/>
      <c r="B1026" s="99"/>
      <c r="C1026" s="30" t="s">
        <v>8</v>
      </c>
      <c r="D1026" s="18">
        <v>0</v>
      </c>
      <c r="E1026" s="1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</row>
    <row r="1027" spans="1:11" ht="48" customHeight="1">
      <c r="A1027" s="99"/>
      <c r="B1027" s="100"/>
      <c r="C1027" s="30" t="s">
        <v>9</v>
      </c>
      <c r="D1027" s="18">
        <v>0</v>
      </c>
      <c r="E1027" s="1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</row>
    <row r="1028" spans="1:11" ht="57.75" customHeight="1">
      <c r="A1028" s="99"/>
      <c r="B1028" s="98" t="s">
        <v>233</v>
      </c>
      <c r="C1028" s="30" t="s">
        <v>5</v>
      </c>
      <c r="D1028" s="18">
        <f aca="true" t="shared" si="110" ref="D1028:K1028">D1029+D1031+D1033+D1034</f>
        <v>0</v>
      </c>
      <c r="E1028" s="18">
        <f t="shared" si="110"/>
        <v>0</v>
      </c>
      <c r="F1028" s="18">
        <f t="shared" si="110"/>
        <v>0</v>
      </c>
      <c r="G1028" s="18">
        <f t="shared" si="110"/>
        <v>0</v>
      </c>
      <c r="H1028" s="18">
        <f t="shared" si="110"/>
        <v>0</v>
      </c>
      <c r="I1028" s="18">
        <f t="shared" si="110"/>
        <v>0</v>
      </c>
      <c r="J1028" s="18">
        <f t="shared" si="110"/>
        <v>0</v>
      </c>
      <c r="K1028" s="18">
        <f t="shared" si="110"/>
        <v>0</v>
      </c>
    </row>
    <row r="1029" spans="1:11" ht="48" customHeight="1">
      <c r="A1029" s="99"/>
      <c r="B1029" s="99"/>
      <c r="C1029" s="30" t="s">
        <v>6</v>
      </c>
      <c r="D1029" s="18">
        <v>0</v>
      </c>
      <c r="E1029" s="1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</row>
    <row r="1030" spans="1:11" ht="48" customHeight="1">
      <c r="A1030" s="99"/>
      <c r="B1030" s="99"/>
      <c r="C1030" s="29" t="s">
        <v>189</v>
      </c>
      <c r="D1030" s="18">
        <v>0</v>
      </c>
      <c r="E1030" s="1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</row>
    <row r="1031" spans="1:11" ht="48" customHeight="1">
      <c r="A1031" s="99"/>
      <c r="B1031" s="99"/>
      <c r="C1031" s="30" t="s">
        <v>7</v>
      </c>
      <c r="D1031" s="18">
        <v>0</v>
      </c>
      <c r="E1031" s="1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</row>
    <row r="1032" spans="1:11" ht="48" customHeight="1">
      <c r="A1032" s="99"/>
      <c r="B1032" s="99"/>
      <c r="C1032" s="29" t="s">
        <v>190</v>
      </c>
      <c r="D1032" s="18">
        <v>0</v>
      </c>
      <c r="E1032" s="18">
        <v>0</v>
      </c>
      <c r="F1032" s="18">
        <v>0</v>
      </c>
      <c r="G1032" s="18">
        <v>0</v>
      </c>
      <c r="H1032" s="18">
        <v>0</v>
      </c>
      <c r="I1032" s="18">
        <v>0</v>
      </c>
      <c r="J1032" s="18">
        <v>0</v>
      </c>
      <c r="K1032" s="18">
        <v>0</v>
      </c>
    </row>
    <row r="1033" spans="1:11" ht="48" customHeight="1">
      <c r="A1033" s="99"/>
      <c r="B1033" s="99"/>
      <c r="C1033" s="30" t="s">
        <v>8</v>
      </c>
      <c r="D1033" s="18">
        <v>0</v>
      </c>
      <c r="E1033" s="18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</row>
    <row r="1034" spans="1:11" ht="48" customHeight="1">
      <c r="A1034" s="100"/>
      <c r="B1034" s="100"/>
      <c r="C1034" s="30" t="s">
        <v>9</v>
      </c>
      <c r="D1034" s="18">
        <v>0</v>
      </c>
      <c r="E1034" s="1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</row>
    <row r="1035" spans="1:11" ht="48" customHeight="1">
      <c r="A1035" s="98" t="s">
        <v>262</v>
      </c>
      <c r="B1035" s="98" t="s">
        <v>255</v>
      </c>
      <c r="C1035" s="30" t="s">
        <v>5</v>
      </c>
      <c r="D1035" s="18">
        <f aca="true" t="shared" si="111" ref="D1035:K1035">D1036+D1038+D1040+D1041</f>
        <v>0</v>
      </c>
      <c r="E1035" s="18">
        <f t="shared" si="111"/>
        <v>0</v>
      </c>
      <c r="F1035" s="18">
        <f t="shared" si="111"/>
        <v>0</v>
      </c>
      <c r="G1035" s="18">
        <f t="shared" si="111"/>
        <v>0</v>
      </c>
      <c r="H1035" s="18">
        <f t="shared" si="111"/>
        <v>0</v>
      </c>
      <c r="I1035" s="18">
        <f t="shared" si="111"/>
        <v>0</v>
      </c>
      <c r="J1035" s="18">
        <f t="shared" si="111"/>
        <v>0</v>
      </c>
      <c r="K1035" s="18">
        <f t="shared" si="111"/>
        <v>0</v>
      </c>
    </row>
    <row r="1036" spans="1:11" ht="48" customHeight="1">
      <c r="A1036" s="99"/>
      <c r="B1036" s="99"/>
      <c r="C1036" s="30" t="s">
        <v>6</v>
      </c>
      <c r="D1036" s="18">
        <v>0</v>
      </c>
      <c r="E1036" s="18">
        <v>0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</row>
    <row r="1037" spans="1:11" ht="48" customHeight="1">
      <c r="A1037" s="99"/>
      <c r="B1037" s="99"/>
      <c r="C1037" s="29" t="s">
        <v>189</v>
      </c>
      <c r="D1037" s="18">
        <v>0</v>
      </c>
      <c r="E1037" s="1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</row>
    <row r="1038" spans="1:11" ht="48" customHeight="1">
      <c r="A1038" s="99"/>
      <c r="B1038" s="99"/>
      <c r="C1038" s="30" t="s">
        <v>7</v>
      </c>
      <c r="D1038" s="18">
        <v>0</v>
      </c>
      <c r="E1038" s="18">
        <v>0</v>
      </c>
      <c r="F1038" s="28">
        <v>0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</row>
    <row r="1039" spans="1:11" ht="48" customHeight="1">
      <c r="A1039" s="99"/>
      <c r="B1039" s="99"/>
      <c r="C1039" s="29" t="s">
        <v>190</v>
      </c>
      <c r="D1039" s="18">
        <v>0</v>
      </c>
      <c r="E1039" s="18">
        <v>0</v>
      </c>
      <c r="F1039" s="18">
        <v>0</v>
      </c>
      <c r="G1039" s="18">
        <v>0</v>
      </c>
      <c r="H1039" s="18">
        <v>0</v>
      </c>
      <c r="I1039" s="18">
        <v>0</v>
      </c>
      <c r="J1039" s="18">
        <v>0</v>
      </c>
      <c r="K1039" s="18">
        <v>0</v>
      </c>
    </row>
    <row r="1040" spans="1:11" ht="48" customHeight="1">
      <c r="A1040" s="99"/>
      <c r="B1040" s="99"/>
      <c r="C1040" s="30" t="s">
        <v>8</v>
      </c>
      <c r="D1040" s="18">
        <v>0</v>
      </c>
      <c r="E1040" s="1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</row>
    <row r="1041" spans="1:11" ht="48" customHeight="1">
      <c r="A1041" s="99"/>
      <c r="B1041" s="100"/>
      <c r="C1041" s="30" t="s">
        <v>9</v>
      </c>
      <c r="D1041" s="18">
        <v>0</v>
      </c>
      <c r="E1041" s="1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</row>
    <row r="1042" spans="1:11" ht="48" customHeight="1">
      <c r="A1042" s="99"/>
      <c r="B1042" s="98" t="s">
        <v>233</v>
      </c>
      <c r="C1042" s="30" t="s">
        <v>5</v>
      </c>
      <c r="D1042" s="18">
        <f aca="true" t="shared" si="112" ref="D1042:K1042">D1043+D1045+D1047+D1048</f>
        <v>0</v>
      </c>
      <c r="E1042" s="18">
        <f t="shared" si="112"/>
        <v>0</v>
      </c>
      <c r="F1042" s="18">
        <f t="shared" si="112"/>
        <v>0</v>
      </c>
      <c r="G1042" s="18">
        <f t="shared" si="112"/>
        <v>0</v>
      </c>
      <c r="H1042" s="18">
        <f t="shared" si="112"/>
        <v>0</v>
      </c>
      <c r="I1042" s="18">
        <f t="shared" si="112"/>
        <v>0</v>
      </c>
      <c r="J1042" s="18">
        <f t="shared" si="112"/>
        <v>0</v>
      </c>
      <c r="K1042" s="18">
        <f t="shared" si="112"/>
        <v>0</v>
      </c>
    </row>
    <row r="1043" spans="1:11" ht="48" customHeight="1">
      <c r="A1043" s="99"/>
      <c r="B1043" s="99"/>
      <c r="C1043" s="30" t="s">
        <v>6</v>
      </c>
      <c r="D1043" s="18">
        <v>0</v>
      </c>
      <c r="E1043" s="1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</row>
    <row r="1044" spans="1:11" ht="48" customHeight="1">
      <c r="A1044" s="99"/>
      <c r="B1044" s="99"/>
      <c r="C1044" s="29" t="s">
        <v>189</v>
      </c>
      <c r="D1044" s="18">
        <v>0</v>
      </c>
      <c r="E1044" s="18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</row>
    <row r="1045" spans="1:11" ht="48" customHeight="1">
      <c r="A1045" s="99"/>
      <c r="B1045" s="99"/>
      <c r="C1045" s="30" t="s">
        <v>7</v>
      </c>
      <c r="D1045" s="18">
        <v>0</v>
      </c>
      <c r="E1045" s="18">
        <v>0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</row>
    <row r="1046" spans="1:11" ht="48" customHeight="1">
      <c r="A1046" s="99"/>
      <c r="B1046" s="99"/>
      <c r="C1046" s="29" t="s">
        <v>190</v>
      </c>
      <c r="D1046" s="18">
        <v>0</v>
      </c>
      <c r="E1046" s="18">
        <v>0</v>
      </c>
      <c r="F1046" s="18">
        <v>0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</row>
    <row r="1047" spans="1:11" ht="48" customHeight="1">
      <c r="A1047" s="99"/>
      <c r="B1047" s="99"/>
      <c r="C1047" s="30" t="s">
        <v>8</v>
      </c>
      <c r="D1047" s="18">
        <v>0</v>
      </c>
      <c r="E1047" s="18">
        <v>0</v>
      </c>
      <c r="F1047" s="28">
        <v>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</row>
    <row r="1048" spans="1:11" ht="48" customHeight="1">
      <c r="A1048" s="100"/>
      <c r="B1048" s="100"/>
      <c r="C1048" s="30" t="s">
        <v>9</v>
      </c>
      <c r="D1048" s="18">
        <v>0</v>
      </c>
      <c r="E1048" s="18">
        <v>0</v>
      </c>
      <c r="F1048" s="28">
        <v>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</row>
    <row r="1049" spans="1:11" ht="48" customHeight="1">
      <c r="A1049" s="98" t="s">
        <v>263</v>
      </c>
      <c r="B1049" s="98" t="s">
        <v>255</v>
      </c>
      <c r="C1049" s="30" t="s">
        <v>5</v>
      </c>
      <c r="D1049" s="18">
        <f aca="true" t="shared" si="113" ref="D1049:K1049">D1050+D1052+D1054+D1055</f>
        <v>0</v>
      </c>
      <c r="E1049" s="18">
        <f t="shared" si="113"/>
        <v>0</v>
      </c>
      <c r="F1049" s="18">
        <f t="shared" si="113"/>
        <v>0</v>
      </c>
      <c r="G1049" s="18">
        <f t="shared" si="113"/>
        <v>0</v>
      </c>
      <c r="H1049" s="18">
        <f t="shared" si="113"/>
        <v>0</v>
      </c>
      <c r="I1049" s="18">
        <f t="shared" si="113"/>
        <v>0</v>
      </c>
      <c r="J1049" s="18">
        <f t="shared" si="113"/>
        <v>0</v>
      </c>
      <c r="K1049" s="18">
        <f t="shared" si="113"/>
        <v>0</v>
      </c>
    </row>
    <row r="1050" spans="1:11" ht="48" customHeight="1">
      <c r="A1050" s="99"/>
      <c r="B1050" s="99"/>
      <c r="C1050" s="30" t="s">
        <v>6</v>
      </c>
      <c r="D1050" s="18">
        <v>0</v>
      </c>
      <c r="E1050" s="18">
        <v>0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</row>
    <row r="1051" spans="1:11" ht="48" customHeight="1">
      <c r="A1051" s="99"/>
      <c r="B1051" s="99"/>
      <c r="C1051" s="29" t="s">
        <v>189</v>
      </c>
      <c r="D1051" s="18">
        <v>0</v>
      </c>
      <c r="E1051" s="18">
        <v>0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</row>
    <row r="1052" spans="1:11" ht="48" customHeight="1">
      <c r="A1052" s="99"/>
      <c r="B1052" s="99"/>
      <c r="C1052" s="30" t="s">
        <v>7</v>
      </c>
      <c r="D1052" s="18">
        <v>0</v>
      </c>
      <c r="E1052" s="1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</row>
    <row r="1053" spans="1:11" ht="48" customHeight="1">
      <c r="A1053" s="99"/>
      <c r="B1053" s="99"/>
      <c r="C1053" s="29" t="s">
        <v>190</v>
      </c>
      <c r="D1053" s="18">
        <v>0</v>
      </c>
      <c r="E1053" s="18">
        <v>0</v>
      </c>
      <c r="F1053" s="18">
        <v>0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</row>
    <row r="1054" spans="1:11" ht="48" customHeight="1">
      <c r="A1054" s="99"/>
      <c r="B1054" s="99"/>
      <c r="C1054" s="30" t="s">
        <v>8</v>
      </c>
      <c r="D1054" s="18">
        <v>0</v>
      </c>
      <c r="E1054" s="1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</row>
    <row r="1055" spans="1:11" ht="48" customHeight="1">
      <c r="A1055" s="99"/>
      <c r="B1055" s="100"/>
      <c r="C1055" s="30" t="s">
        <v>9</v>
      </c>
      <c r="D1055" s="18">
        <v>0</v>
      </c>
      <c r="E1055" s="1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</row>
    <row r="1056" spans="1:11" ht="48" customHeight="1">
      <c r="A1056" s="99"/>
      <c r="B1056" s="98" t="s">
        <v>233</v>
      </c>
      <c r="C1056" s="30" t="s">
        <v>5</v>
      </c>
      <c r="D1056" s="18">
        <f aca="true" t="shared" si="114" ref="D1056:K1056">D1057+D1059+D1061+D1062</f>
        <v>0</v>
      </c>
      <c r="E1056" s="18">
        <f t="shared" si="114"/>
        <v>0</v>
      </c>
      <c r="F1056" s="18">
        <f t="shared" si="114"/>
        <v>0</v>
      </c>
      <c r="G1056" s="18">
        <f t="shared" si="114"/>
        <v>0</v>
      </c>
      <c r="H1056" s="18">
        <f t="shared" si="114"/>
        <v>0</v>
      </c>
      <c r="I1056" s="18">
        <f t="shared" si="114"/>
        <v>0</v>
      </c>
      <c r="J1056" s="18">
        <f t="shared" si="114"/>
        <v>0</v>
      </c>
      <c r="K1056" s="18">
        <f t="shared" si="114"/>
        <v>0</v>
      </c>
    </row>
    <row r="1057" spans="1:11" ht="48" customHeight="1">
      <c r="A1057" s="99"/>
      <c r="B1057" s="99"/>
      <c r="C1057" s="30" t="s">
        <v>6</v>
      </c>
      <c r="D1057" s="18">
        <v>0</v>
      </c>
      <c r="E1057" s="18">
        <v>0</v>
      </c>
      <c r="F1057" s="28">
        <v>0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</row>
    <row r="1058" spans="1:11" ht="48" customHeight="1">
      <c r="A1058" s="99"/>
      <c r="B1058" s="99"/>
      <c r="C1058" s="29" t="s">
        <v>189</v>
      </c>
      <c r="D1058" s="18">
        <v>0</v>
      </c>
      <c r="E1058" s="18">
        <v>0</v>
      </c>
      <c r="F1058" s="28">
        <v>0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</row>
    <row r="1059" spans="1:11" ht="48" customHeight="1">
      <c r="A1059" s="99"/>
      <c r="B1059" s="99"/>
      <c r="C1059" s="30" t="s">
        <v>7</v>
      </c>
      <c r="D1059" s="18">
        <v>0</v>
      </c>
      <c r="E1059" s="1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</row>
    <row r="1060" spans="1:11" ht="48" customHeight="1">
      <c r="A1060" s="99"/>
      <c r="B1060" s="99"/>
      <c r="C1060" s="29" t="s">
        <v>190</v>
      </c>
      <c r="D1060" s="18">
        <v>0</v>
      </c>
      <c r="E1060" s="18">
        <v>0</v>
      </c>
      <c r="F1060" s="18">
        <v>0</v>
      </c>
      <c r="G1060" s="18">
        <v>0</v>
      </c>
      <c r="H1060" s="18">
        <v>0</v>
      </c>
      <c r="I1060" s="18">
        <v>0</v>
      </c>
      <c r="J1060" s="18">
        <v>0</v>
      </c>
      <c r="K1060" s="18">
        <v>0</v>
      </c>
    </row>
    <row r="1061" spans="1:11" ht="48" customHeight="1">
      <c r="A1061" s="99"/>
      <c r="B1061" s="99"/>
      <c r="C1061" s="30" t="s">
        <v>8</v>
      </c>
      <c r="D1061" s="18">
        <v>0</v>
      </c>
      <c r="E1061" s="1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</row>
    <row r="1062" spans="1:11" ht="48" customHeight="1">
      <c r="A1062" s="100"/>
      <c r="B1062" s="100"/>
      <c r="C1062" s="30" t="s">
        <v>9</v>
      </c>
      <c r="D1062" s="18">
        <v>0</v>
      </c>
      <c r="E1062" s="1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</row>
    <row r="1063" spans="1:11" ht="48" customHeight="1">
      <c r="A1063" s="98" t="s">
        <v>264</v>
      </c>
      <c r="B1063" s="98" t="s">
        <v>255</v>
      </c>
      <c r="C1063" s="30" t="s">
        <v>5</v>
      </c>
      <c r="D1063" s="18">
        <f aca="true" t="shared" si="115" ref="D1063:K1063">D1064+D1066+D1068+D1069</f>
        <v>0</v>
      </c>
      <c r="E1063" s="18">
        <f t="shared" si="115"/>
        <v>0</v>
      </c>
      <c r="F1063" s="18">
        <f t="shared" si="115"/>
        <v>0</v>
      </c>
      <c r="G1063" s="18">
        <f t="shared" si="115"/>
        <v>0</v>
      </c>
      <c r="H1063" s="18">
        <f t="shared" si="115"/>
        <v>0</v>
      </c>
      <c r="I1063" s="18">
        <f t="shared" si="115"/>
        <v>0</v>
      </c>
      <c r="J1063" s="18">
        <f t="shared" si="115"/>
        <v>0</v>
      </c>
      <c r="K1063" s="18">
        <f t="shared" si="115"/>
        <v>0</v>
      </c>
    </row>
    <row r="1064" spans="1:11" ht="48" customHeight="1">
      <c r="A1064" s="99"/>
      <c r="B1064" s="99"/>
      <c r="C1064" s="30" t="s">
        <v>6</v>
      </c>
      <c r="D1064" s="18">
        <v>0</v>
      </c>
      <c r="E1064" s="1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</row>
    <row r="1065" spans="1:11" ht="48" customHeight="1">
      <c r="A1065" s="99"/>
      <c r="B1065" s="99"/>
      <c r="C1065" s="29" t="s">
        <v>189</v>
      </c>
      <c r="D1065" s="18">
        <v>0</v>
      </c>
      <c r="E1065" s="1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</row>
    <row r="1066" spans="1:11" ht="48" customHeight="1">
      <c r="A1066" s="99"/>
      <c r="B1066" s="99"/>
      <c r="C1066" s="30" t="s">
        <v>7</v>
      </c>
      <c r="D1066" s="18">
        <v>0</v>
      </c>
      <c r="E1066" s="1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</row>
    <row r="1067" spans="1:11" ht="48" customHeight="1">
      <c r="A1067" s="99"/>
      <c r="B1067" s="99"/>
      <c r="C1067" s="29" t="s">
        <v>190</v>
      </c>
      <c r="D1067" s="18">
        <v>0</v>
      </c>
      <c r="E1067" s="18">
        <v>0</v>
      </c>
      <c r="F1067" s="18">
        <v>0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</row>
    <row r="1068" spans="1:11" ht="48" customHeight="1">
      <c r="A1068" s="99"/>
      <c r="B1068" s="99"/>
      <c r="C1068" s="30" t="s">
        <v>8</v>
      </c>
      <c r="D1068" s="18">
        <v>0</v>
      </c>
      <c r="E1068" s="1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</row>
    <row r="1069" spans="1:11" ht="48" customHeight="1">
      <c r="A1069" s="99"/>
      <c r="B1069" s="100"/>
      <c r="C1069" s="30" t="s">
        <v>9</v>
      </c>
      <c r="D1069" s="18">
        <v>0</v>
      </c>
      <c r="E1069" s="1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</row>
    <row r="1070" spans="1:11" ht="48" customHeight="1">
      <c r="A1070" s="99"/>
      <c r="B1070" s="98" t="s">
        <v>259</v>
      </c>
      <c r="C1070" s="30" t="s">
        <v>5</v>
      </c>
      <c r="D1070" s="18">
        <f aca="true" t="shared" si="116" ref="D1070:K1070">D1071+D1073+D1075+D1076</f>
        <v>0</v>
      </c>
      <c r="E1070" s="18">
        <f t="shared" si="116"/>
        <v>0</v>
      </c>
      <c r="F1070" s="18">
        <f t="shared" si="116"/>
        <v>0</v>
      </c>
      <c r="G1070" s="18">
        <f t="shared" si="116"/>
        <v>0</v>
      </c>
      <c r="H1070" s="18">
        <f t="shared" si="116"/>
        <v>0</v>
      </c>
      <c r="I1070" s="18">
        <f t="shared" si="116"/>
        <v>0</v>
      </c>
      <c r="J1070" s="18">
        <f t="shared" si="116"/>
        <v>0</v>
      </c>
      <c r="K1070" s="18">
        <f t="shared" si="116"/>
        <v>0</v>
      </c>
    </row>
    <row r="1071" spans="1:11" ht="48" customHeight="1">
      <c r="A1071" s="99"/>
      <c r="B1071" s="99"/>
      <c r="C1071" s="30" t="s">
        <v>6</v>
      </c>
      <c r="D1071" s="18">
        <v>0</v>
      </c>
      <c r="E1071" s="1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</row>
    <row r="1072" spans="1:11" ht="48" customHeight="1">
      <c r="A1072" s="99"/>
      <c r="B1072" s="99"/>
      <c r="C1072" s="29" t="s">
        <v>189</v>
      </c>
      <c r="D1072" s="18">
        <v>0</v>
      </c>
      <c r="E1072" s="1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</row>
    <row r="1073" spans="1:11" ht="48" customHeight="1">
      <c r="A1073" s="99"/>
      <c r="B1073" s="99"/>
      <c r="C1073" s="30" t="s">
        <v>7</v>
      </c>
      <c r="D1073" s="18">
        <v>0</v>
      </c>
      <c r="E1073" s="1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</row>
    <row r="1074" spans="1:11" ht="48" customHeight="1">
      <c r="A1074" s="99"/>
      <c r="B1074" s="99"/>
      <c r="C1074" s="29" t="s">
        <v>190</v>
      </c>
      <c r="D1074" s="18">
        <v>0</v>
      </c>
      <c r="E1074" s="18">
        <v>0</v>
      </c>
      <c r="F1074" s="18">
        <v>0</v>
      </c>
      <c r="G1074" s="18">
        <v>0</v>
      </c>
      <c r="H1074" s="18">
        <v>0</v>
      </c>
      <c r="I1074" s="18">
        <v>0</v>
      </c>
      <c r="J1074" s="18">
        <v>0</v>
      </c>
      <c r="K1074" s="18">
        <v>0</v>
      </c>
    </row>
    <row r="1075" spans="1:11" ht="48" customHeight="1">
      <c r="A1075" s="99"/>
      <c r="B1075" s="99"/>
      <c r="C1075" s="30" t="s">
        <v>8</v>
      </c>
      <c r="D1075" s="18">
        <v>0</v>
      </c>
      <c r="E1075" s="1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</row>
    <row r="1076" spans="1:11" ht="48" customHeight="1">
      <c r="A1076" s="100"/>
      <c r="B1076" s="100"/>
      <c r="C1076" s="30" t="s">
        <v>9</v>
      </c>
      <c r="D1076" s="18">
        <v>0</v>
      </c>
      <c r="E1076" s="1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</row>
    <row r="1077" spans="1:11" ht="48" customHeight="1">
      <c r="A1077" s="98" t="s">
        <v>267</v>
      </c>
      <c r="B1077" s="98" t="s">
        <v>265</v>
      </c>
      <c r="C1077" s="30" t="s">
        <v>5</v>
      </c>
      <c r="D1077" s="18">
        <f aca="true" t="shared" si="117" ref="D1077:K1077">D1078+D1080+D1082+D1083</f>
        <v>0</v>
      </c>
      <c r="E1077" s="18">
        <f t="shared" si="117"/>
        <v>0</v>
      </c>
      <c r="F1077" s="18">
        <f t="shared" si="117"/>
        <v>0</v>
      </c>
      <c r="G1077" s="18">
        <f t="shared" si="117"/>
        <v>0</v>
      </c>
      <c r="H1077" s="18">
        <f t="shared" si="117"/>
        <v>0</v>
      </c>
      <c r="I1077" s="18">
        <f t="shared" si="117"/>
        <v>0</v>
      </c>
      <c r="J1077" s="18">
        <f t="shared" si="117"/>
        <v>0</v>
      </c>
      <c r="K1077" s="18">
        <f t="shared" si="117"/>
        <v>0</v>
      </c>
    </row>
    <row r="1078" spans="1:11" ht="48" customHeight="1">
      <c r="A1078" s="99"/>
      <c r="B1078" s="99"/>
      <c r="C1078" s="30" t="s">
        <v>6</v>
      </c>
      <c r="D1078" s="18">
        <v>0</v>
      </c>
      <c r="E1078" s="1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</row>
    <row r="1079" spans="1:11" ht="48" customHeight="1">
      <c r="A1079" s="99"/>
      <c r="B1079" s="99"/>
      <c r="C1079" s="29" t="s">
        <v>189</v>
      </c>
      <c r="D1079" s="18">
        <v>0</v>
      </c>
      <c r="E1079" s="1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</row>
    <row r="1080" spans="1:11" ht="48" customHeight="1">
      <c r="A1080" s="99"/>
      <c r="B1080" s="99"/>
      <c r="C1080" s="30" t="s">
        <v>7</v>
      </c>
      <c r="D1080" s="18">
        <v>0</v>
      </c>
      <c r="E1080" s="18">
        <v>0</v>
      </c>
      <c r="F1080" s="28">
        <v>0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</row>
    <row r="1081" spans="1:11" ht="48" customHeight="1">
      <c r="A1081" s="99"/>
      <c r="B1081" s="99"/>
      <c r="C1081" s="29" t="s">
        <v>190</v>
      </c>
      <c r="D1081" s="18">
        <v>0</v>
      </c>
      <c r="E1081" s="18">
        <v>0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</row>
    <row r="1082" spans="1:11" ht="48" customHeight="1">
      <c r="A1082" s="99"/>
      <c r="B1082" s="99"/>
      <c r="C1082" s="30" t="s">
        <v>8</v>
      </c>
      <c r="D1082" s="18">
        <v>0</v>
      </c>
      <c r="E1082" s="1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</row>
    <row r="1083" spans="1:11" ht="48" customHeight="1">
      <c r="A1083" s="99"/>
      <c r="B1083" s="100"/>
      <c r="C1083" s="30" t="s">
        <v>9</v>
      </c>
      <c r="D1083" s="18">
        <v>0</v>
      </c>
      <c r="E1083" s="18">
        <v>0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</row>
    <row r="1084" spans="1:11" ht="48" customHeight="1">
      <c r="A1084" s="99"/>
      <c r="B1084" s="98" t="s">
        <v>266</v>
      </c>
      <c r="C1084" s="30" t="s">
        <v>5</v>
      </c>
      <c r="D1084" s="18">
        <f aca="true" t="shared" si="118" ref="D1084:K1084">D1085+D1087+D1089+D1090</f>
        <v>0</v>
      </c>
      <c r="E1084" s="18">
        <f t="shared" si="118"/>
        <v>0</v>
      </c>
      <c r="F1084" s="18">
        <f t="shared" si="118"/>
        <v>0</v>
      </c>
      <c r="G1084" s="18">
        <f t="shared" si="118"/>
        <v>0</v>
      </c>
      <c r="H1084" s="18">
        <f t="shared" si="118"/>
        <v>0</v>
      </c>
      <c r="I1084" s="18">
        <f t="shared" si="118"/>
        <v>0</v>
      </c>
      <c r="J1084" s="18">
        <f t="shared" si="118"/>
        <v>0</v>
      </c>
      <c r="K1084" s="18">
        <f t="shared" si="118"/>
        <v>0</v>
      </c>
    </row>
    <row r="1085" spans="1:11" ht="48" customHeight="1">
      <c r="A1085" s="99"/>
      <c r="B1085" s="99"/>
      <c r="C1085" s="30" t="s">
        <v>6</v>
      </c>
      <c r="D1085" s="18">
        <v>0</v>
      </c>
      <c r="E1085" s="1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</row>
    <row r="1086" spans="1:11" ht="48" customHeight="1">
      <c r="A1086" s="99"/>
      <c r="B1086" s="99"/>
      <c r="C1086" s="29" t="s">
        <v>189</v>
      </c>
      <c r="D1086" s="18">
        <v>0</v>
      </c>
      <c r="E1086" s="18">
        <v>0</v>
      </c>
      <c r="F1086" s="28">
        <v>0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</row>
    <row r="1087" spans="1:11" ht="48" customHeight="1">
      <c r="A1087" s="99"/>
      <c r="B1087" s="99"/>
      <c r="C1087" s="30" t="s">
        <v>7</v>
      </c>
      <c r="D1087" s="18">
        <v>0</v>
      </c>
      <c r="E1087" s="1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</row>
    <row r="1088" spans="1:11" ht="48" customHeight="1">
      <c r="A1088" s="99"/>
      <c r="B1088" s="99"/>
      <c r="C1088" s="29" t="s">
        <v>190</v>
      </c>
      <c r="D1088" s="18">
        <v>0</v>
      </c>
      <c r="E1088" s="18">
        <v>0</v>
      </c>
      <c r="F1088" s="18">
        <v>0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</row>
    <row r="1089" spans="1:11" ht="48" customHeight="1">
      <c r="A1089" s="99"/>
      <c r="B1089" s="99"/>
      <c r="C1089" s="30" t="s">
        <v>8</v>
      </c>
      <c r="D1089" s="18">
        <v>0</v>
      </c>
      <c r="E1089" s="18">
        <v>0</v>
      </c>
      <c r="F1089" s="28">
        <v>0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</row>
    <row r="1090" spans="1:11" ht="48" customHeight="1">
      <c r="A1090" s="100"/>
      <c r="B1090" s="100"/>
      <c r="C1090" s="30" t="s">
        <v>9</v>
      </c>
      <c r="D1090" s="18">
        <v>0</v>
      </c>
      <c r="E1090" s="1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</row>
    <row r="1091" spans="1:11" ht="48" customHeight="1">
      <c r="A1091" s="98" t="s">
        <v>268</v>
      </c>
      <c r="B1091" s="98" t="s">
        <v>269</v>
      </c>
      <c r="C1091" s="30" t="s">
        <v>5</v>
      </c>
      <c r="D1091" s="18">
        <f aca="true" t="shared" si="119" ref="D1091:K1091">D1092+D1094+D1096+D1097</f>
        <v>0</v>
      </c>
      <c r="E1091" s="18">
        <f t="shared" si="119"/>
        <v>0</v>
      </c>
      <c r="F1091" s="18">
        <f t="shared" si="119"/>
        <v>0</v>
      </c>
      <c r="G1091" s="18">
        <f t="shared" si="119"/>
        <v>0</v>
      </c>
      <c r="H1091" s="18">
        <f t="shared" si="119"/>
        <v>0</v>
      </c>
      <c r="I1091" s="18">
        <f t="shared" si="119"/>
        <v>0</v>
      </c>
      <c r="J1091" s="18">
        <f t="shared" si="119"/>
        <v>0</v>
      </c>
      <c r="K1091" s="18">
        <f t="shared" si="119"/>
        <v>0</v>
      </c>
    </row>
    <row r="1092" spans="1:11" ht="48" customHeight="1">
      <c r="A1092" s="99"/>
      <c r="B1092" s="99"/>
      <c r="C1092" s="30" t="s">
        <v>6</v>
      </c>
      <c r="D1092" s="18">
        <v>0</v>
      </c>
      <c r="E1092" s="1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</row>
    <row r="1093" spans="1:11" ht="48" customHeight="1">
      <c r="A1093" s="99"/>
      <c r="B1093" s="99"/>
      <c r="C1093" s="29" t="s">
        <v>189</v>
      </c>
      <c r="D1093" s="18">
        <v>0</v>
      </c>
      <c r="E1093" s="1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</row>
    <row r="1094" spans="1:11" ht="48" customHeight="1">
      <c r="A1094" s="99"/>
      <c r="B1094" s="99"/>
      <c r="C1094" s="30" t="s">
        <v>7</v>
      </c>
      <c r="D1094" s="18">
        <v>0</v>
      </c>
      <c r="E1094" s="1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</row>
    <row r="1095" spans="1:11" ht="48" customHeight="1">
      <c r="A1095" s="99"/>
      <c r="B1095" s="99"/>
      <c r="C1095" s="29" t="s">
        <v>190</v>
      </c>
      <c r="D1095" s="18">
        <v>0</v>
      </c>
      <c r="E1095" s="18">
        <v>0</v>
      </c>
      <c r="F1095" s="18">
        <v>0</v>
      </c>
      <c r="G1095" s="18">
        <v>0</v>
      </c>
      <c r="H1095" s="18">
        <v>0</v>
      </c>
      <c r="I1095" s="18">
        <v>0</v>
      </c>
      <c r="J1095" s="18">
        <v>0</v>
      </c>
      <c r="K1095" s="18">
        <v>0</v>
      </c>
    </row>
    <row r="1096" spans="1:11" ht="48" customHeight="1">
      <c r="A1096" s="99"/>
      <c r="B1096" s="99"/>
      <c r="C1096" s="30" t="s">
        <v>8</v>
      </c>
      <c r="D1096" s="18">
        <v>0</v>
      </c>
      <c r="E1096" s="1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</row>
    <row r="1097" spans="1:11" ht="48" customHeight="1">
      <c r="A1097" s="99"/>
      <c r="B1097" s="100"/>
      <c r="C1097" s="30" t="s">
        <v>9</v>
      </c>
      <c r="D1097" s="18">
        <v>0</v>
      </c>
      <c r="E1097" s="1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</row>
    <row r="1098" spans="1:11" ht="48" customHeight="1">
      <c r="A1098" s="99"/>
      <c r="B1098" s="98" t="s">
        <v>259</v>
      </c>
      <c r="C1098" s="30" t="s">
        <v>5</v>
      </c>
      <c r="D1098" s="18">
        <f aca="true" t="shared" si="120" ref="D1098:K1098">D1099+D1101+D1103+D1104</f>
        <v>0</v>
      </c>
      <c r="E1098" s="18">
        <f t="shared" si="120"/>
        <v>0</v>
      </c>
      <c r="F1098" s="18">
        <f t="shared" si="120"/>
        <v>0</v>
      </c>
      <c r="G1098" s="18">
        <f t="shared" si="120"/>
        <v>0</v>
      </c>
      <c r="H1098" s="18">
        <f t="shared" si="120"/>
        <v>0</v>
      </c>
      <c r="I1098" s="18">
        <f t="shared" si="120"/>
        <v>0</v>
      </c>
      <c r="J1098" s="18">
        <f t="shared" si="120"/>
        <v>0</v>
      </c>
      <c r="K1098" s="18">
        <f t="shared" si="120"/>
        <v>0</v>
      </c>
    </row>
    <row r="1099" spans="1:11" ht="48" customHeight="1">
      <c r="A1099" s="99"/>
      <c r="B1099" s="99"/>
      <c r="C1099" s="30" t="s">
        <v>6</v>
      </c>
      <c r="D1099" s="18">
        <v>0</v>
      </c>
      <c r="E1099" s="1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</row>
    <row r="1100" spans="1:11" ht="48" customHeight="1">
      <c r="A1100" s="99"/>
      <c r="B1100" s="99"/>
      <c r="C1100" s="29" t="s">
        <v>189</v>
      </c>
      <c r="D1100" s="18">
        <v>0</v>
      </c>
      <c r="E1100" s="1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</row>
    <row r="1101" spans="1:11" ht="48" customHeight="1">
      <c r="A1101" s="99"/>
      <c r="B1101" s="99"/>
      <c r="C1101" s="30" t="s">
        <v>7</v>
      </c>
      <c r="D1101" s="18">
        <v>0</v>
      </c>
      <c r="E1101" s="1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0</v>
      </c>
    </row>
    <row r="1102" spans="1:11" ht="48" customHeight="1">
      <c r="A1102" s="99"/>
      <c r="B1102" s="99"/>
      <c r="C1102" s="29" t="s">
        <v>190</v>
      </c>
      <c r="D1102" s="18">
        <v>0</v>
      </c>
      <c r="E1102" s="18">
        <v>0</v>
      </c>
      <c r="F1102" s="18">
        <v>0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</row>
    <row r="1103" spans="1:11" ht="48" customHeight="1">
      <c r="A1103" s="99"/>
      <c r="B1103" s="99"/>
      <c r="C1103" s="30" t="s">
        <v>8</v>
      </c>
      <c r="D1103" s="18">
        <v>0</v>
      </c>
      <c r="E1103" s="1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</row>
    <row r="1104" spans="1:11" ht="48" customHeight="1">
      <c r="A1104" s="100"/>
      <c r="B1104" s="100"/>
      <c r="C1104" s="30" t="s">
        <v>9</v>
      </c>
      <c r="D1104" s="18">
        <v>0</v>
      </c>
      <c r="E1104" s="1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</row>
    <row r="1105" spans="1:11" ht="48" customHeight="1">
      <c r="A1105" s="115" t="s">
        <v>213</v>
      </c>
      <c r="B1105" s="98" t="s">
        <v>212</v>
      </c>
      <c r="C1105" s="30" t="s">
        <v>5</v>
      </c>
      <c r="D1105" s="18">
        <f aca="true" t="shared" si="121" ref="D1105:K1105">D1106+D1108+D1110+D1111</f>
        <v>0</v>
      </c>
      <c r="E1105" s="18">
        <f t="shared" si="121"/>
        <v>0</v>
      </c>
      <c r="F1105" s="18">
        <f t="shared" si="121"/>
        <v>0</v>
      </c>
      <c r="G1105" s="18">
        <f t="shared" si="121"/>
        <v>0</v>
      </c>
      <c r="H1105" s="18">
        <f t="shared" si="121"/>
        <v>0</v>
      </c>
      <c r="I1105" s="18">
        <f t="shared" si="121"/>
        <v>0</v>
      </c>
      <c r="J1105" s="18">
        <f t="shared" si="121"/>
        <v>0</v>
      </c>
      <c r="K1105" s="18">
        <f t="shared" si="121"/>
        <v>0</v>
      </c>
    </row>
    <row r="1106" spans="1:11" ht="48" customHeight="1">
      <c r="A1106" s="116"/>
      <c r="B1106" s="99"/>
      <c r="C1106" s="30" t="s">
        <v>6</v>
      </c>
      <c r="D1106" s="18">
        <v>0</v>
      </c>
      <c r="E1106" s="1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</row>
    <row r="1107" spans="1:11" ht="48" customHeight="1">
      <c r="A1107" s="116"/>
      <c r="B1107" s="99"/>
      <c r="C1107" s="29" t="s">
        <v>189</v>
      </c>
      <c r="D1107" s="18">
        <v>0</v>
      </c>
      <c r="E1107" s="1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</row>
    <row r="1108" spans="1:11" ht="48" customHeight="1">
      <c r="A1108" s="116"/>
      <c r="B1108" s="99"/>
      <c r="C1108" s="30" t="s">
        <v>7</v>
      </c>
      <c r="D1108" s="18">
        <v>0</v>
      </c>
      <c r="E1108" s="1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</row>
    <row r="1109" spans="1:11" ht="48" customHeight="1">
      <c r="A1109" s="116"/>
      <c r="B1109" s="99"/>
      <c r="C1109" s="29" t="s">
        <v>190</v>
      </c>
      <c r="D1109" s="18">
        <v>0</v>
      </c>
      <c r="E1109" s="18">
        <v>0</v>
      </c>
      <c r="F1109" s="18">
        <v>0</v>
      </c>
      <c r="G1109" s="18">
        <v>0</v>
      </c>
      <c r="H1109" s="18">
        <v>0</v>
      </c>
      <c r="I1109" s="18">
        <v>0</v>
      </c>
      <c r="J1109" s="18">
        <v>0</v>
      </c>
      <c r="K1109" s="18">
        <v>0</v>
      </c>
    </row>
    <row r="1110" spans="1:11" ht="48" customHeight="1">
      <c r="A1110" s="116"/>
      <c r="B1110" s="99"/>
      <c r="C1110" s="30" t="s">
        <v>8</v>
      </c>
      <c r="D1110" s="18">
        <v>0</v>
      </c>
      <c r="E1110" s="18">
        <v>0</v>
      </c>
      <c r="F1110" s="28">
        <v>0</v>
      </c>
      <c r="G1110" s="28">
        <v>0</v>
      </c>
      <c r="H1110" s="28">
        <v>0</v>
      </c>
      <c r="I1110" s="28">
        <v>0</v>
      </c>
      <c r="J1110" s="28">
        <v>0</v>
      </c>
      <c r="K1110" s="28">
        <v>0</v>
      </c>
    </row>
    <row r="1111" spans="1:11" ht="48" customHeight="1">
      <c r="A1111" s="117"/>
      <c r="B1111" s="100"/>
      <c r="C1111" s="30" t="s">
        <v>9</v>
      </c>
      <c r="D1111" s="18">
        <v>0</v>
      </c>
      <c r="E1111" s="1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</row>
    <row r="1112" spans="1:11" ht="48" customHeight="1">
      <c r="A1112" s="115" t="s">
        <v>214</v>
      </c>
      <c r="B1112" s="98" t="s">
        <v>212</v>
      </c>
      <c r="C1112" s="30" t="s">
        <v>5</v>
      </c>
      <c r="D1112" s="18">
        <f aca="true" t="shared" si="122" ref="D1112:K1112">D1113+D1115+D1117+D1118</f>
        <v>0</v>
      </c>
      <c r="E1112" s="18">
        <f t="shared" si="122"/>
        <v>0</v>
      </c>
      <c r="F1112" s="18">
        <f t="shared" si="122"/>
        <v>0</v>
      </c>
      <c r="G1112" s="18">
        <f t="shared" si="122"/>
        <v>0</v>
      </c>
      <c r="H1112" s="18">
        <f t="shared" si="122"/>
        <v>0</v>
      </c>
      <c r="I1112" s="18">
        <f t="shared" si="122"/>
        <v>0</v>
      </c>
      <c r="J1112" s="18">
        <f t="shared" si="122"/>
        <v>0</v>
      </c>
      <c r="K1112" s="18">
        <f t="shared" si="122"/>
        <v>0</v>
      </c>
    </row>
    <row r="1113" spans="1:11" ht="48" customHeight="1">
      <c r="A1113" s="116"/>
      <c r="B1113" s="99"/>
      <c r="C1113" s="30" t="s">
        <v>6</v>
      </c>
      <c r="D1113" s="18">
        <f aca="true" t="shared" si="123" ref="D1113:K1113">D1127+D1134+D1141</f>
        <v>0</v>
      </c>
      <c r="E1113" s="18">
        <f t="shared" si="123"/>
        <v>0</v>
      </c>
      <c r="F1113" s="18">
        <f t="shared" si="123"/>
        <v>0</v>
      </c>
      <c r="G1113" s="18">
        <f t="shared" si="123"/>
        <v>0</v>
      </c>
      <c r="H1113" s="18">
        <f t="shared" si="123"/>
        <v>0</v>
      </c>
      <c r="I1113" s="18">
        <f t="shared" si="123"/>
        <v>0</v>
      </c>
      <c r="J1113" s="18">
        <f t="shared" si="123"/>
        <v>0</v>
      </c>
      <c r="K1113" s="18">
        <f t="shared" si="123"/>
        <v>0</v>
      </c>
    </row>
    <row r="1114" spans="1:11" ht="48" customHeight="1">
      <c r="A1114" s="116"/>
      <c r="B1114" s="99"/>
      <c r="C1114" s="29" t="s">
        <v>189</v>
      </c>
      <c r="D1114" s="18">
        <v>0</v>
      </c>
      <c r="E1114" s="1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</row>
    <row r="1115" spans="1:11" ht="48" customHeight="1">
      <c r="A1115" s="116"/>
      <c r="B1115" s="99"/>
      <c r="C1115" s="30" t="s">
        <v>7</v>
      </c>
      <c r="D1115" s="18">
        <f>D1129+D1136+D1143</f>
        <v>0</v>
      </c>
      <c r="E1115" s="18">
        <f>E1129+E1136+E1143</f>
        <v>0</v>
      </c>
      <c r="F1115" s="18">
        <f>F1129+F1136+F1143</f>
        <v>0</v>
      </c>
      <c r="G1115" s="18">
        <v>0</v>
      </c>
      <c r="H1115" s="18">
        <f>H1129+H1136+H1143</f>
        <v>0</v>
      </c>
      <c r="I1115" s="18">
        <f>I1129+I1136+I1143</f>
        <v>0</v>
      </c>
      <c r="J1115" s="18">
        <f>J1129+J1136+J1143</f>
        <v>0</v>
      </c>
      <c r="K1115" s="18">
        <f>K1129+K1136+K1143</f>
        <v>0</v>
      </c>
    </row>
    <row r="1116" spans="1:11" ht="48" customHeight="1">
      <c r="A1116" s="116"/>
      <c r="B1116" s="99"/>
      <c r="C1116" s="29" t="s">
        <v>190</v>
      </c>
      <c r="D1116" s="18">
        <v>0</v>
      </c>
      <c r="E1116" s="18">
        <v>0</v>
      </c>
      <c r="F1116" s="18">
        <v>0</v>
      </c>
      <c r="G1116" s="18">
        <v>0</v>
      </c>
      <c r="H1116" s="18">
        <v>0</v>
      </c>
      <c r="I1116" s="18">
        <v>0</v>
      </c>
      <c r="J1116" s="18">
        <v>0</v>
      </c>
      <c r="K1116" s="18">
        <v>0</v>
      </c>
    </row>
    <row r="1117" spans="1:11" ht="48" customHeight="1">
      <c r="A1117" s="116"/>
      <c r="B1117" s="99"/>
      <c r="C1117" s="30" t="s">
        <v>8</v>
      </c>
      <c r="D1117" s="18">
        <v>0</v>
      </c>
      <c r="E1117" s="1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</row>
    <row r="1118" spans="1:11" ht="48" customHeight="1">
      <c r="A1118" s="116"/>
      <c r="B1118" s="100"/>
      <c r="C1118" s="30" t="s">
        <v>9</v>
      </c>
      <c r="D1118" s="18">
        <v>0</v>
      </c>
      <c r="E1118" s="1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</row>
    <row r="1119" spans="1:11" ht="48" customHeight="1">
      <c r="A1119" s="116"/>
      <c r="B1119" s="98" t="s">
        <v>215</v>
      </c>
      <c r="C1119" s="30" t="s">
        <v>5</v>
      </c>
      <c r="D1119" s="18">
        <f aca="true" t="shared" si="124" ref="D1119:K1119">D1120+D1122+D1124+D1125</f>
        <v>0</v>
      </c>
      <c r="E1119" s="18">
        <f t="shared" si="124"/>
        <v>0</v>
      </c>
      <c r="F1119" s="18">
        <f t="shared" si="124"/>
        <v>0</v>
      </c>
      <c r="G1119" s="18">
        <f t="shared" si="124"/>
        <v>0</v>
      </c>
      <c r="H1119" s="18">
        <f t="shared" si="124"/>
        <v>0</v>
      </c>
      <c r="I1119" s="18">
        <f t="shared" si="124"/>
        <v>0</v>
      </c>
      <c r="J1119" s="18">
        <f t="shared" si="124"/>
        <v>0</v>
      </c>
      <c r="K1119" s="18">
        <f t="shared" si="124"/>
        <v>0</v>
      </c>
    </row>
    <row r="1120" spans="1:11" ht="48" customHeight="1">
      <c r="A1120" s="116"/>
      <c r="B1120" s="99"/>
      <c r="C1120" s="30" t="s">
        <v>6</v>
      </c>
      <c r="D1120" s="18">
        <v>0</v>
      </c>
      <c r="E1120" s="1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</row>
    <row r="1121" spans="1:11" ht="48" customHeight="1">
      <c r="A1121" s="116"/>
      <c r="B1121" s="99"/>
      <c r="C1121" s="29" t="s">
        <v>189</v>
      </c>
      <c r="D1121" s="18">
        <v>0</v>
      </c>
      <c r="E1121" s="1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</row>
    <row r="1122" spans="1:11" ht="48" customHeight="1">
      <c r="A1122" s="116"/>
      <c r="B1122" s="99"/>
      <c r="C1122" s="30" t="s">
        <v>7</v>
      </c>
      <c r="D1122" s="18">
        <v>0</v>
      </c>
      <c r="E1122" s="1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</row>
    <row r="1123" spans="1:11" ht="48" customHeight="1">
      <c r="A1123" s="116"/>
      <c r="B1123" s="99"/>
      <c r="C1123" s="29" t="s">
        <v>190</v>
      </c>
      <c r="D1123" s="18">
        <v>0</v>
      </c>
      <c r="E1123" s="18">
        <v>0</v>
      </c>
      <c r="F1123" s="18">
        <v>0</v>
      </c>
      <c r="G1123" s="18">
        <v>0</v>
      </c>
      <c r="H1123" s="18">
        <v>0</v>
      </c>
      <c r="I1123" s="18">
        <v>0</v>
      </c>
      <c r="J1123" s="18">
        <v>0</v>
      </c>
      <c r="K1123" s="18">
        <v>0</v>
      </c>
    </row>
    <row r="1124" spans="1:11" ht="48" customHeight="1">
      <c r="A1124" s="116"/>
      <c r="B1124" s="99"/>
      <c r="C1124" s="30" t="s">
        <v>8</v>
      </c>
      <c r="D1124" s="18">
        <f>D1131+D1138+D1152</f>
        <v>0</v>
      </c>
      <c r="E1124" s="18">
        <f>E1131+E1138+E1152</f>
        <v>0</v>
      </c>
      <c r="F1124" s="18">
        <f>F1131+F1138+F1152</f>
        <v>0</v>
      </c>
      <c r="G1124" s="18">
        <v>0</v>
      </c>
      <c r="H1124" s="18">
        <f>H1131+H1138+H1152</f>
        <v>0</v>
      </c>
      <c r="I1124" s="18">
        <f>I1131+I1138+I1152</f>
        <v>0</v>
      </c>
      <c r="J1124" s="18">
        <f>J1131+J1138+J1152</f>
        <v>0</v>
      </c>
      <c r="K1124" s="18">
        <f>K1131+K1138+K1152</f>
        <v>0</v>
      </c>
    </row>
    <row r="1125" spans="1:11" ht="71.25" customHeight="1">
      <c r="A1125" s="117"/>
      <c r="B1125" s="100"/>
      <c r="C1125" s="30" t="s">
        <v>9</v>
      </c>
      <c r="D1125" s="18">
        <v>0</v>
      </c>
      <c r="E1125" s="1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</row>
    <row r="1126" spans="1:11" ht="48" customHeight="1">
      <c r="A1126" s="98" t="s">
        <v>270</v>
      </c>
      <c r="B1126" s="98" t="s">
        <v>207</v>
      </c>
      <c r="C1126" s="30" t="s">
        <v>5</v>
      </c>
      <c r="D1126" s="18">
        <f aca="true" t="shared" si="125" ref="D1126:K1126">D1127+D1129+D1131+D1132</f>
        <v>0</v>
      </c>
      <c r="E1126" s="18">
        <f t="shared" si="125"/>
        <v>0</v>
      </c>
      <c r="F1126" s="18">
        <f t="shared" si="125"/>
        <v>0</v>
      </c>
      <c r="G1126" s="18">
        <f t="shared" si="125"/>
        <v>0</v>
      </c>
      <c r="H1126" s="18">
        <f t="shared" si="125"/>
        <v>0</v>
      </c>
      <c r="I1126" s="18">
        <f t="shared" si="125"/>
        <v>0</v>
      </c>
      <c r="J1126" s="18">
        <f t="shared" si="125"/>
        <v>0</v>
      </c>
      <c r="K1126" s="18">
        <f t="shared" si="125"/>
        <v>0</v>
      </c>
    </row>
    <row r="1127" spans="1:11" ht="48" customHeight="1">
      <c r="A1127" s="113"/>
      <c r="B1127" s="99"/>
      <c r="C1127" s="30" t="s">
        <v>6</v>
      </c>
      <c r="D1127" s="18">
        <v>0</v>
      </c>
      <c r="E1127" s="1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</row>
    <row r="1128" spans="1:11" ht="48" customHeight="1">
      <c r="A1128" s="113"/>
      <c r="B1128" s="99"/>
      <c r="C1128" s="29" t="s">
        <v>189</v>
      </c>
      <c r="D1128" s="18">
        <v>0</v>
      </c>
      <c r="E1128" s="1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</row>
    <row r="1129" spans="1:11" ht="48" customHeight="1">
      <c r="A1129" s="113"/>
      <c r="B1129" s="99"/>
      <c r="C1129" s="30" t="s">
        <v>7</v>
      </c>
      <c r="D1129" s="18">
        <v>0</v>
      </c>
      <c r="E1129" s="1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</row>
    <row r="1130" spans="1:11" ht="48" customHeight="1">
      <c r="A1130" s="113"/>
      <c r="B1130" s="99"/>
      <c r="C1130" s="29" t="s">
        <v>190</v>
      </c>
      <c r="D1130" s="18">
        <v>0</v>
      </c>
      <c r="E1130" s="18">
        <v>0</v>
      </c>
      <c r="F1130" s="18">
        <v>0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</row>
    <row r="1131" spans="1:11" ht="48" customHeight="1">
      <c r="A1131" s="113"/>
      <c r="B1131" s="99"/>
      <c r="C1131" s="30" t="s">
        <v>8</v>
      </c>
      <c r="D1131" s="18">
        <v>0</v>
      </c>
      <c r="E1131" s="1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</row>
    <row r="1132" spans="1:11" ht="63" customHeight="1">
      <c r="A1132" s="114"/>
      <c r="B1132" s="100"/>
      <c r="C1132" s="30" t="s">
        <v>9</v>
      </c>
      <c r="D1132" s="18">
        <v>0</v>
      </c>
      <c r="E1132" s="1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</row>
    <row r="1133" spans="1:11" ht="18.75">
      <c r="A1133" s="98" t="s">
        <v>271</v>
      </c>
      <c r="B1133" s="98" t="s">
        <v>207</v>
      </c>
      <c r="C1133" s="30" t="s">
        <v>5</v>
      </c>
      <c r="D1133" s="18">
        <f aca="true" t="shared" si="126" ref="D1133:K1133">D1134+D1136+D1138+D1139</f>
        <v>0</v>
      </c>
      <c r="E1133" s="18">
        <f t="shared" si="126"/>
        <v>0</v>
      </c>
      <c r="F1133" s="18">
        <f t="shared" si="126"/>
        <v>0</v>
      </c>
      <c r="G1133" s="18">
        <f t="shared" si="126"/>
        <v>0</v>
      </c>
      <c r="H1133" s="18">
        <f t="shared" si="126"/>
        <v>0</v>
      </c>
      <c r="I1133" s="18">
        <f t="shared" si="126"/>
        <v>0</v>
      </c>
      <c r="J1133" s="18">
        <f t="shared" si="126"/>
        <v>0</v>
      </c>
      <c r="K1133" s="18">
        <f t="shared" si="126"/>
        <v>0</v>
      </c>
    </row>
    <row r="1134" spans="1:11" ht="37.5">
      <c r="A1134" s="99"/>
      <c r="B1134" s="99"/>
      <c r="C1134" s="30" t="s">
        <v>6</v>
      </c>
      <c r="D1134" s="18">
        <v>0</v>
      </c>
      <c r="E1134" s="1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</row>
    <row r="1135" spans="1:11" ht="83.25" customHeight="1">
      <c r="A1135" s="99"/>
      <c r="B1135" s="99"/>
      <c r="C1135" s="29" t="s">
        <v>189</v>
      </c>
      <c r="D1135" s="18">
        <v>0</v>
      </c>
      <c r="E1135" s="1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</row>
    <row r="1136" spans="1:11" ht="48" customHeight="1">
      <c r="A1136" s="99"/>
      <c r="B1136" s="99"/>
      <c r="C1136" s="30" t="s">
        <v>7</v>
      </c>
      <c r="D1136" s="18">
        <v>0</v>
      </c>
      <c r="E1136" s="1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</row>
    <row r="1137" spans="1:11" ht="71.25" customHeight="1">
      <c r="A1137" s="99"/>
      <c r="B1137" s="99"/>
      <c r="C1137" s="29" t="s">
        <v>190</v>
      </c>
      <c r="D1137" s="18">
        <v>0</v>
      </c>
      <c r="E1137" s="18">
        <v>0</v>
      </c>
      <c r="F1137" s="18">
        <v>0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</row>
    <row r="1138" spans="1:11" ht="48" customHeight="1">
      <c r="A1138" s="99"/>
      <c r="B1138" s="99"/>
      <c r="C1138" s="30" t="s">
        <v>8</v>
      </c>
      <c r="D1138" s="18">
        <v>0</v>
      </c>
      <c r="E1138" s="1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</row>
    <row r="1139" spans="1:11" ht="48" customHeight="1">
      <c r="A1139" s="100"/>
      <c r="B1139" s="100"/>
      <c r="C1139" s="30" t="s">
        <v>9</v>
      </c>
      <c r="D1139" s="18">
        <v>0</v>
      </c>
      <c r="E1139" s="1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</row>
    <row r="1140" spans="1:11" ht="18.75">
      <c r="A1140" s="98" t="s">
        <v>272</v>
      </c>
      <c r="B1140" s="98" t="s">
        <v>255</v>
      </c>
      <c r="C1140" s="30" t="s">
        <v>5</v>
      </c>
      <c r="D1140" s="18">
        <f aca="true" t="shared" si="127" ref="D1140:K1140">D1141+D1143+D1145+D1146</f>
        <v>0</v>
      </c>
      <c r="E1140" s="18">
        <f t="shared" si="127"/>
        <v>0</v>
      </c>
      <c r="F1140" s="18">
        <f t="shared" si="127"/>
        <v>0</v>
      </c>
      <c r="G1140" s="18">
        <f t="shared" si="127"/>
        <v>0</v>
      </c>
      <c r="H1140" s="18">
        <f t="shared" si="127"/>
        <v>0</v>
      </c>
      <c r="I1140" s="18">
        <f t="shared" si="127"/>
        <v>0</v>
      </c>
      <c r="J1140" s="18">
        <f t="shared" si="127"/>
        <v>0</v>
      </c>
      <c r="K1140" s="18">
        <f t="shared" si="127"/>
        <v>0</v>
      </c>
    </row>
    <row r="1141" spans="1:11" ht="37.5">
      <c r="A1141" s="99"/>
      <c r="B1141" s="99"/>
      <c r="C1141" s="30" t="s">
        <v>6</v>
      </c>
      <c r="D1141" s="18">
        <v>0</v>
      </c>
      <c r="E1141" s="1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</row>
    <row r="1142" spans="1:11" ht="75">
      <c r="A1142" s="99"/>
      <c r="B1142" s="99"/>
      <c r="C1142" s="29" t="s">
        <v>189</v>
      </c>
      <c r="D1142" s="18">
        <v>0</v>
      </c>
      <c r="E1142" s="1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</row>
    <row r="1143" spans="1:11" ht="56.25">
      <c r="A1143" s="99"/>
      <c r="B1143" s="99"/>
      <c r="C1143" s="30" t="s">
        <v>7</v>
      </c>
      <c r="D1143" s="18">
        <v>0</v>
      </c>
      <c r="E1143" s="18">
        <v>0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</row>
    <row r="1144" spans="1:11" ht="93.75">
      <c r="A1144" s="99"/>
      <c r="B1144" s="99"/>
      <c r="C1144" s="29" t="s">
        <v>190</v>
      </c>
      <c r="D1144" s="18">
        <v>0</v>
      </c>
      <c r="E1144" s="18">
        <v>0</v>
      </c>
      <c r="F1144" s="18">
        <v>0</v>
      </c>
      <c r="G1144" s="18">
        <v>0</v>
      </c>
      <c r="H1144" s="18">
        <v>0</v>
      </c>
      <c r="I1144" s="18">
        <v>0</v>
      </c>
      <c r="J1144" s="18">
        <v>0</v>
      </c>
      <c r="K1144" s="18">
        <v>0</v>
      </c>
    </row>
    <row r="1145" spans="1:11" ht="48" customHeight="1">
      <c r="A1145" s="99"/>
      <c r="B1145" s="99"/>
      <c r="C1145" s="30" t="s">
        <v>8</v>
      </c>
      <c r="D1145" s="18">
        <v>0</v>
      </c>
      <c r="E1145" s="1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</row>
    <row r="1146" spans="1:11" ht="56.25">
      <c r="A1146" s="99"/>
      <c r="B1146" s="100"/>
      <c r="C1146" s="30" t="s">
        <v>9</v>
      </c>
      <c r="D1146" s="18">
        <v>0</v>
      </c>
      <c r="E1146" s="1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</row>
    <row r="1147" spans="1:11" ht="48" customHeight="1">
      <c r="A1147" s="99"/>
      <c r="B1147" s="98" t="s">
        <v>273</v>
      </c>
      <c r="C1147" s="30" t="s">
        <v>5</v>
      </c>
      <c r="D1147" s="18">
        <f aca="true" t="shared" si="128" ref="D1147:K1147">D1148+D1150+D1152+D1153</f>
        <v>0</v>
      </c>
      <c r="E1147" s="18">
        <f t="shared" si="128"/>
        <v>0</v>
      </c>
      <c r="F1147" s="18">
        <f t="shared" si="128"/>
        <v>0</v>
      </c>
      <c r="G1147" s="18">
        <f t="shared" si="128"/>
        <v>0</v>
      </c>
      <c r="H1147" s="18">
        <f t="shared" si="128"/>
        <v>0</v>
      </c>
      <c r="I1147" s="18">
        <f t="shared" si="128"/>
        <v>0</v>
      </c>
      <c r="J1147" s="18">
        <f t="shared" si="128"/>
        <v>0</v>
      </c>
      <c r="K1147" s="18">
        <f t="shared" si="128"/>
        <v>0</v>
      </c>
    </row>
    <row r="1148" spans="1:11" ht="48" customHeight="1">
      <c r="A1148" s="99"/>
      <c r="B1148" s="99"/>
      <c r="C1148" s="30" t="s">
        <v>6</v>
      </c>
      <c r="D1148" s="18">
        <v>0</v>
      </c>
      <c r="E1148" s="1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</row>
    <row r="1149" spans="1:11" ht="48" customHeight="1">
      <c r="A1149" s="99"/>
      <c r="B1149" s="99"/>
      <c r="C1149" s="29" t="s">
        <v>189</v>
      </c>
      <c r="D1149" s="18">
        <v>0</v>
      </c>
      <c r="E1149" s="18">
        <v>0</v>
      </c>
      <c r="F1149" s="28">
        <v>0</v>
      </c>
      <c r="G1149" s="28">
        <v>0</v>
      </c>
      <c r="H1149" s="28">
        <v>0</v>
      </c>
      <c r="I1149" s="28">
        <v>0</v>
      </c>
      <c r="J1149" s="28">
        <v>0</v>
      </c>
      <c r="K1149" s="28">
        <v>0</v>
      </c>
    </row>
    <row r="1150" spans="1:11" ht="48" customHeight="1">
      <c r="A1150" s="99"/>
      <c r="B1150" s="99"/>
      <c r="C1150" s="30" t="s">
        <v>7</v>
      </c>
      <c r="D1150" s="18">
        <v>0</v>
      </c>
      <c r="E1150" s="1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</row>
    <row r="1151" spans="1:11" ht="48" customHeight="1">
      <c r="A1151" s="99"/>
      <c r="B1151" s="99"/>
      <c r="C1151" s="29" t="s">
        <v>190</v>
      </c>
      <c r="D1151" s="18">
        <v>0</v>
      </c>
      <c r="E1151" s="18">
        <v>0</v>
      </c>
      <c r="F1151" s="18">
        <v>0</v>
      </c>
      <c r="G1151" s="18">
        <v>0</v>
      </c>
      <c r="H1151" s="18">
        <v>0</v>
      </c>
      <c r="I1151" s="18">
        <v>0</v>
      </c>
      <c r="J1151" s="18">
        <v>0</v>
      </c>
      <c r="K1151" s="18">
        <v>0</v>
      </c>
    </row>
    <row r="1152" spans="1:11" ht="48" customHeight="1">
      <c r="A1152" s="99"/>
      <c r="B1152" s="99"/>
      <c r="C1152" s="30" t="s">
        <v>8</v>
      </c>
      <c r="D1152" s="18">
        <v>0</v>
      </c>
      <c r="E1152" s="18">
        <v>0</v>
      </c>
      <c r="F1152" s="28">
        <v>0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</row>
    <row r="1153" spans="1:11" ht="48" customHeight="1">
      <c r="A1153" s="100"/>
      <c r="B1153" s="100"/>
      <c r="C1153" s="30" t="s">
        <v>9</v>
      </c>
      <c r="D1153" s="18">
        <v>0</v>
      </c>
      <c r="E1153" s="1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</row>
    <row r="1154" spans="1:11" ht="48" customHeight="1">
      <c r="A1154" s="98" t="s">
        <v>216</v>
      </c>
      <c r="B1154" s="98" t="s">
        <v>217</v>
      </c>
      <c r="C1154" s="30" t="s">
        <v>5</v>
      </c>
      <c r="D1154" s="18">
        <f aca="true" t="shared" si="129" ref="D1154:K1154">D1155+D1157+D1159+D1160</f>
        <v>0</v>
      </c>
      <c r="E1154" s="18">
        <f t="shared" si="129"/>
        <v>0</v>
      </c>
      <c r="F1154" s="18">
        <f t="shared" si="129"/>
        <v>0</v>
      </c>
      <c r="G1154" s="18">
        <f t="shared" si="129"/>
        <v>0</v>
      </c>
      <c r="H1154" s="18">
        <f t="shared" si="129"/>
        <v>0</v>
      </c>
      <c r="I1154" s="18">
        <f t="shared" si="129"/>
        <v>0</v>
      </c>
      <c r="J1154" s="18">
        <f t="shared" si="129"/>
        <v>0</v>
      </c>
      <c r="K1154" s="18">
        <f t="shared" si="129"/>
        <v>0</v>
      </c>
    </row>
    <row r="1155" spans="1:11" ht="48" customHeight="1">
      <c r="A1155" s="99"/>
      <c r="B1155" s="99"/>
      <c r="C1155" s="30" t="s">
        <v>6</v>
      </c>
      <c r="D1155" s="18">
        <v>0</v>
      </c>
      <c r="E1155" s="18">
        <v>0</v>
      </c>
      <c r="F1155" s="28">
        <v>0</v>
      </c>
      <c r="G1155" s="28">
        <v>0</v>
      </c>
      <c r="H1155" s="28">
        <v>0</v>
      </c>
      <c r="I1155" s="28">
        <v>0</v>
      </c>
      <c r="J1155" s="28">
        <v>0</v>
      </c>
      <c r="K1155" s="28">
        <v>0</v>
      </c>
    </row>
    <row r="1156" spans="1:11" ht="48" customHeight="1">
      <c r="A1156" s="99"/>
      <c r="B1156" s="99"/>
      <c r="C1156" s="29" t="s">
        <v>189</v>
      </c>
      <c r="D1156" s="18">
        <v>0</v>
      </c>
      <c r="E1156" s="18">
        <v>0</v>
      </c>
      <c r="F1156" s="28">
        <v>0</v>
      </c>
      <c r="G1156" s="28">
        <v>0</v>
      </c>
      <c r="H1156" s="28">
        <v>0</v>
      </c>
      <c r="I1156" s="28">
        <v>0</v>
      </c>
      <c r="J1156" s="28">
        <v>0</v>
      </c>
      <c r="K1156" s="28">
        <v>0</v>
      </c>
    </row>
    <row r="1157" spans="1:11" ht="48" customHeight="1">
      <c r="A1157" s="99"/>
      <c r="B1157" s="99"/>
      <c r="C1157" s="30" t="s">
        <v>7</v>
      </c>
      <c r="D1157" s="18">
        <v>0</v>
      </c>
      <c r="E1157" s="1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</row>
    <row r="1158" spans="1:11" ht="48" customHeight="1">
      <c r="A1158" s="99"/>
      <c r="B1158" s="99"/>
      <c r="C1158" s="29" t="s">
        <v>190</v>
      </c>
      <c r="D1158" s="18">
        <v>0</v>
      </c>
      <c r="E1158" s="18">
        <v>0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</row>
    <row r="1159" spans="1:11" ht="48" customHeight="1">
      <c r="A1159" s="99"/>
      <c r="B1159" s="99"/>
      <c r="C1159" s="30" t="s">
        <v>8</v>
      </c>
      <c r="D1159" s="18">
        <v>0</v>
      </c>
      <c r="E1159" s="1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</row>
    <row r="1160" spans="1:11" ht="48" customHeight="1">
      <c r="A1160" s="100"/>
      <c r="B1160" s="100"/>
      <c r="C1160" s="30" t="s">
        <v>9</v>
      </c>
      <c r="D1160" s="18">
        <v>0</v>
      </c>
      <c r="E1160" s="1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</row>
    <row r="1161" spans="1:11" ht="48" customHeight="1">
      <c r="A1161" s="98" t="s">
        <v>218</v>
      </c>
      <c r="B1161" s="98" t="s">
        <v>217</v>
      </c>
      <c r="C1161" s="30" t="s">
        <v>5</v>
      </c>
      <c r="D1161" s="18">
        <f aca="true" t="shared" si="130" ref="D1161:K1161">D1162+D1164+D1166+D1167</f>
        <v>0</v>
      </c>
      <c r="E1161" s="18">
        <f t="shared" si="130"/>
        <v>0</v>
      </c>
      <c r="F1161" s="18">
        <f t="shared" si="130"/>
        <v>0</v>
      </c>
      <c r="G1161" s="18">
        <f t="shared" si="130"/>
        <v>0</v>
      </c>
      <c r="H1161" s="18">
        <f t="shared" si="130"/>
        <v>0</v>
      </c>
      <c r="I1161" s="18">
        <f t="shared" si="130"/>
        <v>0</v>
      </c>
      <c r="J1161" s="18">
        <f t="shared" si="130"/>
        <v>0</v>
      </c>
      <c r="K1161" s="18">
        <f t="shared" si="130"/>
        <v>0</v>
      </c>
    </row>
    <row r="1162" spans="1:11" ht="48" customHeight="1">
      <c r="A1162" s="99"/>
      <c r="B1162" s="99"/>
      <c r="C1162" s="30" t="s">
        <v>6</v>
      </c>
      <c r="D1162" s="18">
        <v>0</v>
      </c>
      <c r="E1162" s="1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</row>
    <row r="1163" spans="1:11" ht="48" customHeight="1">
      <c r="A1163" s="99"/>
      <c r="B1163" s="99"/>
      <c r="C1163" s="29" t="s">
        <v>189</v>
      </c>
      <c r="D1163" s="18">
        <v>0</v>
      </c>
      <c r="E1163" s="1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</row>
    <row r="1164" spans="1:11" ht="48" customHeight="1">
      <c r="A1164" s="99"/>
      <c r="B1164" s="99"/>
      <c r="C1164" s="30" t="s">
        <v>7</v>
      </c>
      <c r="D1164" s="18">
        <v>0</v>
      </c>
      <c r="E1164" s="18">
        <v>0</v>
      </c>
      <c r="F1164" s="28">
        <v>0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</row>
    <row r="1165" spans="1:11" ht="48" customHeight="1">
      <c r="A1165" s="99"/>
      <c r="B1165" s="99"/>
      <c r="C1165" s="29" t="s">
        <v>190</v>
      </c>
      <c r="D1165" s="18">
        <v>0</v>
      </c>
      <c r="E1165" s="18">
        <v>0</v>
      </c>
      <c r="F1165" s="18">
        <v>0</v>
      </c>
      <c r="G1165" s="18">
        <v>0</v>
      </c>
      <c r="H1165" s="18">
        <v>0</v>
      </c>
      <c r="I1165" s="18">
        <v>0</v>
      </c>
      <c r="J1165" s="18">
        <v>0</v>
      </c>
      <c r="K1165" s="18">
        <v>0</v>
      </c>
    </row>
    <row r="1166" spans="1:11" ht="48" customHeight="1">
      <c r="A1166" s="99"/>
      <c r="B1166" s="99"/>
      <c r="C1166" s="30" t="s">
        <v>8</v>
      </c>
      <c r="D1166" s="18">
        <v>0</v>
      </c>
      <c r="E1166" s="1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</row>
    <row r="1167" spans="1:11" ht="48" customHeight="1">
      <c r="A1167" s="99"/>
      <c r="B1167" s="100"/>
      <c r="C1167" s="30" t="s">
        <v>9</v>
      </c>
      <c r="D1167" s="18">
        <v>0</v>
      </c>
      <c r="E1167" s="18">
        <v>0</v>
      </c>
      <c r="F1167" s="28">
        <v>0</v>
      </c>
      <c r="G1167" s="28">
        <v>0</v>
      </c>
      <c r="H1167" s="28">
        <v>0</v>
      </c>
      <c r="I1167" s="28">
        <v>0</v>
      </c>
      <c r="J1167" s="28">
        <v>0</v>
      </c>
      <c r="K1167" s="28">
        <v>0</v>
      </c>
    </row>
    <row r="1168" spans="1:11" ht="48" customHeight="1">
      <c r="A1168" s="99"/>
      <c r="B1168" s="98" t="s">
        <v>259</v>
      </c>
      <c r="C1168" s="30" t="s">
        <v>5</v>
      </c>
      <c r="D1168" s="18">
        <f aca="true" t="shared" si="131" ref="D1168:K1168">D1169+D1171+D1173+D1174</f>
        <v>0</v>
      </c>
      <c r="E1168" s="18">
        <f t="shared" si="131"/>
        <v>0</v>
      </c>
      <c r="F1168" s="18">
        <f t="shared" si="131"/>
        <v>0</v>
      </c>
      <c r="G1168" s="18">
        <f t="shared" si="131"/>
        <v>0</v>
      </c>
      <c r="H1168" s="18">
        <f t="shared" si="131"/>
        <v>0</v>
      </c>
      <c r="I1168" s="18">
        <f t="shared" si="131"/>
        <v>0</v>
      </c>
      <c r="J1168" s="18">
        <f t="shared" si="131"/>
        <v>0</v>
      </c>
      <c r="K1168" s="18">
        <f t="shared" si="131"/>
        <v>0</v>
      </c>
    </row>
    <row r="1169" spans="1:11" ht="48" customHeight="1">
      <c r="A1169" s="99"/>
      <c r="B1169" s="99"/>
      <c r="C1169" s="30" t="s">
        <v>6</v>
      </c>
      <c r="D1169" s="18">
        <v>0</v>
      </c>
      <c r="E1169" s="1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</row>
    <row r="1170" spans="1:11" ht="48" customHeight="1">
      <c r="A1170" s="99"/>
      <c r="B1170" s="99"/>
      <c r="C1170" s="29" t="s">
        <v>189</v>
      </c>
      <c r="D1170" s="18">
        <v>0</v>
      </c>
      <c r="E1170" s="1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</row>
    <row r="1171" spans="1:11" ht="48" customHeight="1">
      <c r="A1171" s="99"/>
      <c r="B1171" s="99"/>
      <c r="C1171" s="30" t="s">
        <v>7</v>
      </c>
      <c r="D1171" s="18">
        <v>0</v>
      </c>
      <c r="E1171" s="1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</row>
    <row r="1172" spans="1:11" ht="48" customHeight="1">
      <c r="A1172" s="99"/>
      <c r="B1172" s="99"/>
      <c r="C1172" s="29" t="s">
        <v>190</v>
      </c>
      <c r="D1172" s="18">
        <v>0</v>
      </c>
      <c r="E1172" s="18">
        <v>0</v>
      </c>
      <c r="F1172" s="18">
        <v>0</v>
      </c>
      <c r="G1172" s="18">
        <v>0</v>
      </c>
      <c r="H1172" s="18">
        <v>0</v>
      </c>
      <c r="I1172" s="18">
        <v>0</v>
      </c>
      <c r="J1172" s="18">
        <v>0</v>
      </c>
      <c r="K1172" s="18">
        <v>0</v>
      </c>
    </row>
    <row r="1173" spans="1:11" ht="48" customHeight="1">
      <c r="A1173" s="99"/>
      <c r="B1173" s="99"/>
      <c r="C1173" s="30" t="s">
        <v>8</v>
      </c>
      <c r="D1173" s="18">
        <v>0</v>
      </c>
      <c r="E1173" s="18">
        <v>0</v>
      </c>
      <c r="F1173" s="28">
        <v>0</v>
      </c>
      <c r="G1173" s="28">
        <v>0</v>
      </c>
      <c r="H1173" s="28">
        <v>0</v>
      </c>
      <c r="I1173" s="28">
        <v>0</v>
      </c>
      <c r="J1173" s="28">
        <v>0</v>
      </c>
      <c r="K1173" s="28">
        <v>0</v>
      </c>
    </row>
    <row r="1174" spans="1:11" ht="48" customHeight="1">
      <c r="A1174" s="100"/>
      <c r="B1174" s="100"/>
      <c r="C1174" s="30" t="s">
        <v>9</v>
      </c>
      <c r="D1174" s="18">
        <v>0</v>
      </c>
      <c r="E1174" s="1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</row>
    <row r="1175" spans="1:11" ht="48" customHeight="1">
      <c r="A1175" s="163" t="s">
        <v>219</v>
      </c>
      <c r="B1175" s="98" t="s">
        <v>217</v>
      </c>
      <c r="C1175" s="30" t="s">
        <v>5</v>
      </c>
      <c r="D1175" s="18">
        <f aca="true" t="shared" si="132" ref="D1175:K1175">D1176+D1178+D1180+D1181</f>
        <v>0</v>
      </c>
      <c r="E1175" s="18">
        <f t="shared" si="132"/>
        <v>0</v>
      </c>
      <c r="F1175" s="18">
        <f t="shared" si="132"/>
        <v>0</v>
      </c>
      <c r="G1175" s="18">
        <f t="shared" si="132"/>
        <v>0</v>
      </c>
      <c r="H1175" s="18">
        <f t="shared" si="132"/>
        <v>0</v>
      </c>
      <c r="I1175" s="18">
        <f t="shared" si="132"/>
        <v>0</v>
      </c>
      <c r="J1175" s="18">
        <f t="shared" si="132"/>
        <v>0</v>
      </c>
      <c r="K1175" s="18">
        <f t="shared" si="132"/>
        <v>0</v>
      </c>
    </row>
    <row r="1176" spans="1:11" ht="48" customHeight="1">
      <c r="A1176" s="164"/>
      <c r="B1176" s="99"/>
      <c r="C1176" s="30" t="s">
        <v>6</v>
      </c>
      <c r="D1176" s="18">
        <v>0</v>
      </c>
      <c r="E1176" s="18">
        <v>0</v>
      </c>
      <c r="F1176" s="28">
        <v>0</v>
      </c>
      <c r="G1176" s="28">
        <v>0</v>
      </c>
      <c r="H1176" s="28">
        <v>0</v>
      </c>
      <c r="I1176" s="28">
        <v>0</v>
      </c>
      <c r="J1176" s="28">
        <v>0</v>
      </c>
      <c r="K1176" s="28">
        <v>0</v>
      </c>
    </row>
    <row r="1177" spans="1:11" ht="48" customHeight="1">
      <c r="A1177" s="164"/>
      <c r="B1177" s="99"/>
      <c r="C1177" s="29" t="s">
        <v>189</v>
      </c>
      <c r="D1177" s="18">
        <v>0</v>
      </c>
      <c r="E1177" s="1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</row>
    <row r="1178" spans="1:11" ht="48" customHeight="1">
      <c r="A1178" s="164"/>
      <c r="B1178" s="99"/>
      <c r="C1178" s="30" t="s">
        <v>7</v>
      </c>
      <c r="D1178" s="18">
        <v>0</v>
      </c>
      <c r="E1178" s="1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</row>
    <row r="1179" spans="1:11" ht="48" customHeight="1">
      <c r="A1179" s="164"/>
      <c r="B1179" s="99"/>
      <c r="C1179" s="29" t="s">
        <v>190</v>
      </c>
      <c r="D1179" s="18">
        <v>0</v>
      </c>
      <c r="E1179" s="18">
        <v>0</v>
      </c>
      <c r="F1179" s="18">
        <v>0</v>
      </c>
      <c r="G1179" s="18">
        <v>0</v>
      </c>
      <c r="H1179" s="18">
        <v>0</v>
      </c>
      <c r="I1179" s="18">
        <v>0</v>
      </c>
      <c r="J1179" s="18">
        <v>0</v>
      </c>
      <c r="K1179" s="18">
        <v>0</v>
      </c>
    </row>
    <row r="1180" spans="1:11" ht="48" customHeight="1">
      <c r="A1180" s="164"/>
      <c r="B1180" s="99"/>
      <c r="C1180" s="30" t="s">
        <v>8</v>
      </c>
      <c r="D1180" s="18">
        <v>0</v>
      </c>
      <c r="E1180" s="1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</row>
    <row r="1181" spans="1:11" ht="48" customHeight="1">
      <c r="A1181" s="165"/>
      <c r="B1181" s="100"/>
      <c r="C1181" s="30" t="s">
        <v>9</v>
      </c>
      <c r="D1181" s="18">
        <v>0</v>
      </c>
      <c r="E1181" s="1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</row>
    <row r="1182" spans="1:11" ht="48" customHeight="1">
      <c r="A1182" s="166" t="s">
        <v>274</v>
      </c>
      <c r="B1182" s="98" t="s">
        <v>217</v>
      </c>
      <c r="C1182" s="30" t="s">
        <v>5</v>
      </c>
      <c r="D1182" s="18">
        <f>D1183+D1185+D1187+D1188</f>
        <v>27171.9</v>
      </c>
      <c r="E1182" s="18">
        <f>E1183+E1185+E1187+E1188</f>
        <v>27171.9</v>
      </c>
      <c r="F1182" s="18">
        <f>F1183+F1185+F1187+F1188</f>
        <v>27171.9</v>
      </c>
      <c r="G1182" s="18">
        <f>G1183+G1185+G1187+G1188</f>
        <v>27171.9</v>
      </c>
      <c r="H1182" s="18">
        <f>H1183+H1185+H1187+H1188</f>
        <v>27171.9</v>
      </c>
      <c r="I1182" s="49">
        <f>G1182/D1182*100</f>
        <v>100</v>
      </c>
      <c r="J1182" s="49">
        <f>G1182/E1182*100</f>
        <v>100</v>
      </c>
      <c r="K1182" s="49">
        <f>G1182/F1182*100</f>
        <v>100</v>
      </c>
    </row>
    <row r="1183" spans="1:11" ht="48" customHeight="1">
      <c r="A1183" s="167"/>
      <c r="B1183" s="99"/>
      <c r="C1183" s="30" t="s">
        <v>6</v>
      </c>
      <c r="D1183" s="18">
        <v>27171.9</v>
      </c>
      <c r="E1183" s="18">
        <v>27171.9</v>
      </c>
      <c r="F1183" s="28">
        <v>27171.9</v>
      </c>
      <c r="G1183" s="28">
        <v>27171.9</v>
      </c>
      <c r="H1183" s="28">
        <v>27171.9</v>
      </c>
      <c r="I1183" s="49">
        <f>G1183/D1183*100</f>
        <v>100</v>
      </c>
      <c r="J1183" s="49">
        <f>G1183/E1183*100</f>
        <v>100</v>
      </c>
      <c r="K1183" s="49">
        <f>G1183/F1183*100</f>
        <v>100</v>
      </c>
    </row>
    <row r="1184" spans="1:11" ht="48" customHeight="1">
      <c r="A1184" s="167"/>
      <c r="B1184" s="99"/>
      <c r="C1184" s="29" t="s">
        <v>189</v>
      </c>
      <c r="D1184" s="18">
        <v>0</v>
      </c>
      <c r="E1184" s="1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</row>
    <row r="1185" spans="1:11" ht="48" customHeight="1">
      <c r="A1185" s="167"/>
      <c r="B1185" s="99"/>
      <c r="C1185" s="30" t="s">
        <v>7</v>
      </c>
      <c r="D1185" s="18">
        <v>0</v>
      </c>
      <c r="E1185" s="18">
        <v>0</v>
      </c>
      <c r="F1185" s="28">
        <v>0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</row>
    <row r="1186" spans="1:11" ht="48" customHeight="1">
      <c r="A1186" s="167"/>
      <c r="B1186" s="99"/>
      <c r="C1186" s="29" t="s">
        <v>190</v>
      </c>
      <c r="D1186" s="18">
        <v>0</v>
      </c>
      <c r="E1186" s="18">
        <v>0</v>
      </c>
      <c r="F1186" s="18">
        <v>0</v>
      </c>
      <c r="G1186" s="18">
        <v>0</v>
      </c>
      <c r="H1186" s="18">
        <v>0</v>
      </c>
      <c r="I1186" s="18">
        <v>0</v>
      </c>
      <c r="J1186" s="18">
        <v>0</v>
      </c>
      <c r="K1186" s="18">
        <v>0</v>
      </c>
    </row>
    <row r="1187" spans="1:11" ht="48" customHeight="1">
      <c r="A1187" s="167"/>
      <c r="B1187" s="99"/>
      <c r="C1187" s="30" t="s">
        <v>8</v>
      </c>
      <c r="D1187" s="18">
        <v>0</v>
      </c>
      <c r="E1187" s="1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</row>
    <row r="1188" spans="1:11" ht="48" customHeight="1">
      <c r="A1188" s="168"/>
      <c r="B1188" s="100"/>
      <c r="C1188" s="30" t="s">
        <v>9</v>
      </c>
      <c r="D1188" s="18">
        <v>0</v>
      </c>
      <c r="E1188" s="18">
        <v>0</v>
      </c>
      <c r="F1188" s="28">
        <v>0</v>
      </c>
      <c r="G1188" s="28">
        <v>0</v>
      </c>
      <c r="H1188" s="28">
        <v>0</v>
      </c>
      <c r="I1188" s="28">
        <v>0</v>
      </c>
      <c r="J1188" s="28">
        <v>0</v>
      </c>
      <c r="K1188" s="28">
        <v>0</v>
      </c>
    </row>
    <row r="1189" spans="1:11" ht="48" customHeight="1">
      <c r="A1189" s="166" t="s">
        <v>220</v>
      </c>
      <c r="B1189" s="163" t="s">
        <v>204</v>
      </c>
      <c r="C1189" s="30" t="s">
        <v>5</v>
      </c>
      <c r="D1189" s="18">
        <f aca="true" t="shared" si="133" ref="D1189:K1189">D1190+D1192+D1194+D1195</f>
        <v>60000</v>
      </c>
      <c r="E1189" s="18">
        <f t="shared" si="133"/>
        <v>0</v>
      </c>
      <c r="F1189" s="18">
        <f t="shared" si="133"/>
        <v>0</v>
      </c>
      <c r="G1189" s="18">
        <f t="shared" si="133"/>
        <v>0</v>
      </c>
      <c r="H1189" s="18">
        <f t="shared" si="133"/>
        <v>0</v>
      </c>
      <c r="I1189" s="18">
        <f t="shared" si="133"/>
        <v>0</v>
      </c>
      <c r="J1189" s="18">
        <f t="shared" si="133"/>
        <v>0</v>
      </c>
      <c r="K1189" s="18">
        <f t="shared" si="133"/>
        <v>0</v>
      </c>
    </row>
    <row r="1190" spans="1:11" ht="48" customHeight="1">
      <c r="A1190" s="167"/>
      <c r="B1190" s="164"/>
      <c r="C1190" s="30" t="s">
        <v>6</v>
      </c>
      <c r="D1190" s="18">
        <v>0</v>
      </c>
      <c r="E1190" s="1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</row>
    <row r="1191" spans="1:11" ht="48" customHeight="1">
      <c r="A1191" s="167"/>
      <c r="B1191" s="164"/>
      <c r="C1191" s="29" t="s">
        <v>189</v>
      </c>
      <c r="D1191" s="18">
        <v>0</v>
      </c>
      <c r="E1191" s="18">
        <v>0</v>
      </c>
      <c r="F1191" s="28">
        <v>0</v>
      </c>
      <c r="G1191" s="28">
        <v>0</v>
      </c>
      <c r="H1191" s="28">
        <v>0</v>
      </c>
      <c r="I1191" s="28">
        <v>0</v>
      </c>
      <c r="J1191" s="28">
        <v>0</v>
      </c>
      <c r="K1191" s="28">
        <v>0</v>
      </c>
    </row>
    <row r="1192" spans="1:11" ht="48" customHeight="1">
      <c r="A1192" s="167"/>
      <c r="B1192" s="164"/>
      <c r="C1192" s="30" t="s">
        <v>7</v>
      </c>
      <c r="D1192" s="18">
        <v>60000</v>
      </c>
      <c r="E1192" s="1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</row>
    <row r="1193" spans="1:11" ht="48" customHeight="1">
      <c r="A1193" s="167"/>
      <c r="B1193" s="164"/>
      <c r="C1193" s="29" t="s">
        <v>190</v>
      </c>
      <c r="D1193" s="18">
        <v>0</v>
      </c>
      <c r="E1193" s="18">
        <v>0</v>
      </c>
      <c r="F1193" s="18">
        <v>0</v>
      </c>
      <c r="G1193" s="18">
        <v>0</v>
      </c>
      <c r="H1193" s="18">
        <v>0</v>
      </c>
      <c r="I1193" s="18">
        <v>0</v>
      </c>
      <c r="J1193" s="18">
        <v>0</v>
      </c>
      <c r="K1193" s="18">
        <v>0</v>
      </c>
    </row>
    <row r="1194" spans="1:11" ht="48" customHeight="1">
      <c r="A1194" s="167"/>
      <c r="B1194" s="164"/>
      <c r="C1194" s="30" t="s">
        <v>8</v>
      </c>
      <c r="D1194" s="18">
        <v>0</v>
      </c>
      <c r="E1194" s="18">
        <v>0</v>
      </c>
      <c r="F1194" s="28">
        <v>0</v>
      </c>
      <c r="G1194" s="28">
        <v>0</v>
      </c>
      <c r="H1194" s="28">
        <v>0</v>
      </c>
      <c r="I1194" s="28">
        <v>0</v>
      </c>
      <c r="J1194" s="28">
        <v>0</v>
      </c>
      <c r="K1194" s="28">
        <v>0</v>
      </c>
    </row>
    <row r="1195" spans="1:11" ht="48" customHeight="1">
      <c r="A1195" s="168"/>
      <c r="B1195" s="165"/>
      <c r="C1195" s="30" t="s">
        <v>9</v>
      </c>
      <c r="D1195" s="18">
        <v>0</v>
      </c>
      <c r="E1195" s="1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</row>
    <row r="1196" spans="1:11" ht="48" customHeight="1">
      <c r="A1196" s="166" t="s">
        <v>221</v>
      </c>
      <c r="B1196" s="163" t="s">
        <v>222</v>
      </c>
      <c r="C1196" s="30" t="s">
        <v>5</v>
      </c>
      <c r="D1196" s="18">
        <f aca="true" t="shared" si="134" ref="D1196:K1196">D1197+D1199+D1201+D1202</f>
        <v>0</v>
      </c>
      <c r="E1196" s="18">
        <f t="shared" si="134"/>
        <v>0</v>
      </c>
      <c r="F1196" s="18">
        <f t="shared" si="134"/>
        <v>0</v>
      </c>
      <c r="G1196" s="18">
        <f t="shared" si="134"/>
        <v>0</v>
      </c>
      <c r="H1196" s="18">
        <f t="shared" si="134"/>
        <v>0</v>
      </c>
      <c r="I1196" s="18">
        <f t="shared" si="134"/>
        <v>0</v>
      </c>
      <c r="J1196" s="18">
        <f t="shared" si="134"/>
        <v>0</v>
      </c>
      <c r="K1196" s="18">
        <f t="shared" si="134"/>
        <v>0</v>
      </c>
    </row>
    <row r="1197" spans="1:11" ht="48" customHeight="1">
      <c r="A1197" s="167"/>
      <c r="B1197" s="164"/>
      <c r="C1197" s="30" t="s">
        <v>6</v>
      </c>
      <c r="D1197" s="18">
        <v>0</v>
      </c>
      <c r="E1197" s="18">
        <v>0</v>
      </c>
      <c r="F1197" s="28">
        <v>0</v>
      </c>
      <c r="G1197" s="28">
        <v>0</v>
      </c>
      <c r="H1197" s="28">
        <v>0</v>
      </c>
      <c r="I1197" s="28">
        <v>0</v>
      </c>
      <c r="J1197" s="28">
        <v>0</v>
      </c>
      <c r="K1197" s="28">
        <v>0</v>
      </c>
    </row>
    <row r="1198" spans="1:11" ht="48" customHeight="1">
      <c r="A1198" s="167"/>
      <c r="B1198" s="164"/>
      <c r="C1198" s="29" t="s">
        <v>189</v>
      </c>
      <c r="D1198" s="18">
        <v>0</v>
      </c>
      <c r="E1198" s="1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</row>
    <row r="1199" spans="1:11" ht="48" customHeight="1">
      <c r="A1199" s="167"/>
      <c r="B1199" s="164"/>
      <c r="C1199" s="30" t="s">
        <v>7</v>
      </c>
      <c r="D1199" s="18">
        <v>0</v>
      </c>
      <c r="E1199" s="1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</row>
    <row r="1200" spans="1:11" ht="48" customHeight="1">
      <c r="A1200" s="167"/>
      <c r="B1200" s="164"/>
      <c r="C1200" s="29" t="s">
        <v>190</v>
      </c>
      <c r="D1200" s="18">
        <v>0</v>
      </c>
      <c r="E1200" s="18">
        <v>0</v>
      </c>
      <c r="F1200" s="18">
        <v>0</v>
      </c>
      <c r="G1200" s="18">
        <v>0</v>
      </c>
      <c r="H1200" s="18">
        <v>0</v>
      </c>
      <c r="I1200" s="18">
        <v>0</v>
      </c>
      <c r="J1200" s="18">
        <v>0</v>
      </c>
      <c r="K1200" s="18">
        <v>0</v>
      </c>
    </row>
    <row r="1201" spans="1:11" ht="48" customHeight="1">
      <c r="A1201" s="167"/>
      <c r="B1201" s="164"/>
      <c r="C1201" s="30" t="s">
        <v>8</v>
      </c>
      <c r="D1201" s="18">
        <v>0</v>
      </c>
      <c r="E1201" s="1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</row>
    <row r="1202" spans="1:11" ht="65.25" customHeight="1">
      <c r="A1202" s="168"/>
      <c r="B1202" s="165"/>
      <c r="C1202" s="30" t="s">
        <v>9</v>
      </c>
      <c r="D1202" s="18">
        <v>0</v>
      </c>
      <c r="E1202" s="1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</row>
    <row r="1203" spans="1:11" ht="48" customHeight="1">
      <c r="A1203" s="166" t="s">
        <v>223</v>
      </c>
      <c r="B1203" s="163" t="s">
        <v>222</v>
      </c>
      <c r="C1203" s="30" t="s">
        <v>5</v>
      </c>
      <c r="D1203" s="18">
        <f aca="true" t="shared" si="135" ref="D1203:K1203">D1204+D1206+D1208+D1209</f>
        <v>0</v>
      </c>
      <c r="E1203" s="18">
        <f t="shared" si="135"/>
        <v>0</v>
      </c>
      <c r="F1203" s="18">
        <f t="shared" si="135"/>
        <v>0</v>
      </c>
      <c r="G1203" s="18">
        <f t="shared" si="135"/>
        <v>0</v>
      </c>
      <c r="H1203" s="18">
        <f t="shared" si="135"/>
        <v>0</v>
      </c>
      <c r="I1203" s="18">
        <f t="shared" si="135"/>
        <v>0</v>
      </c>
      <c r="J1203" s="18">
        <f t="shared" si="135"/>
        <v>0</v>
      </c>
      <c r="K1203" s="18">
        <f t="shared" si="135"/>
        <v>0</v>
      </c>
    </row>
    <row r="1204" spans="1:11" ht="48" customHeight="1">
      <c r="A1204" s="167"/>
      <c r="B1204" s="164"/>
      <c r="C1204" s="30" t="s">
        <v>6</v>
      </c>
      <c r="D1204" s="18">
        <v>0</v>
      </c>
      <c r="E1204" s="1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</row>
    <row r="1205" spans="1:11" ht="48" customHeight="1">
      <c r="A1205" s="167"/>
      <c r="B1205" s="164"/>
      <c r="C1205" s="29" t="s">
        <v>189</v>
      </c>
      <c r="D1205" s="18">
        <v>0</v>
      </c>
      <c r="E1205" s="1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</row>
    <row r="1206" spans="1:11" ht="57.75" customHeight="1">
      <c r="A1206" s="167"/>
      <c r="B1206" s="164"/>
      <c r="C1206" s="30" t="s">
        <v>7</v>
      </c>
      <c r="D1206" s="18">
        <v>0</v>
      </c>
      <c r="E1206" s="18">
        <v>0</v>
      </c>
      <c r="F1206" s="28">
        <v>0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</row>
    <row r="1207" spans="1:11" ht="59.25" customHeight="1">
      <c r="A1207" s="167"/>
      <c r="B1207" s="164"/>
      <c r="C1207" s="29" t="s">
        <v>190</v>
      </c>
      <c r="D1207" s="18">
        <v>0</v>
      </c>
      <c r="E1207" s="18">
        <v>0</v>
      </c>
      <c r="F1207" s="18">
        <v>0</v>
      </c>
      <c r="G1207" s="18">
        <v>0</v>
      </c>
      <c r="H1207" s="18">
        <v>0</v>
      </c>
      <c r="I1207" s="18">
        <v>0</v>
      </c>
      <c r="J1207" s="18">
        <v>0</v>
      </c>
      <c r="K1207" s="18">
        <v>0</v>
      </c>
    </row>
    <row r="1208" spans="1:11" ht="48" customHeight="1">
      <c r="A1208" s="167"/>
      <c r="B1208" s="164"/>
      <c r="C1208" s="30" t="s">
        <v>8</v>
      </c>
      <c r="D1208" s="18">
        <v>0</v>
      </c>
      <c r="E1208" s="1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</row>
    <row r="1209" spans="1:11" ht="60" customHeight="1">
      <c r="A1209" s="168"/>
      <c r="B1209" s="165"/>
      <c r="C1209" s="30" t="s">
        <v>9</v>
      </c>
      <c r="D1209" s="18">
        <v>0</v>
      </c>
      <c r="E1209" s="18">
        <v>0</v>
      </c>
      <c r="F1209" s="28">
        <v>0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</row>
    <row r="1210" spans="1:11" ht="48" customHeight="1">
      <c r="A1210" s="166" t="s">
        <v>224</v>
      </c>
      <c r="B1210" s="163" t="s">
        <v>205</v>
      </c>
      <c r="C1210" s="30" t="s">
        <v>5</v>
      </c>
      <c r="D1210" s="18">
        <f>D1211+D1213+D1215+D1216</f>
        <v>2000</v>
      </c>
      <c r="E1210" s="18">
        <f>E1211+E1213+E1215+E1216</f>
        <v>0</v>
      </c>
      <c r="F1210" s="18">
        <f>F1211+F1213+F1215+F1216</f>
        <v>0</v>
      </c>
      <c r="G1210" s="18">
        <f>G1211+G1213+G1215+G1216</f>
        <v>0</v>
      </c>
      <c r="H1210" s="18">
        <f>H1211+H1213+H1215+H1216</f>
        <v>0</v>
      </c>
      <c r="I1210" s="49">
        <f>G1210/D1210*100</f>
        <v>0</v>
      </c>
      <c r="J1210" s="49">
        <v>0</v>
      </c>
      <c r="K1210" s="49">
        <v>0</v>
      </c>
    </row>
    <row r="1211" spans="1:11" ht="48" customHeight="1">
      <c r="A1211" s="167"/>
      <c r="B1211" s="164"/>
      <c r="C1211" s="30" t="s">
        <v>6</v>
      </c>
      <c r="D1211" s="18">
        <v>0</v>
      </c>
      <c r="E1211" s="1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</row>
    <row r="1212" spans="1:11" ht="58.5" customHeight="1">
      <c r="A1212" s="167"/>
      <c r="B1212" s="164"/>
      <c r="C1212" s="29" t="s">
        <v>189</v>
      </c>
      <c r="D1212" s="18">
        <v>0</v>
      </c>
      <c r="E1212" s="1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</row>
    <row r="1213" spans="1:11" ht="57.75" customHeight="1">
      <c r="A1213" s="167"/>
      <c r="B1213" s="164"/>
      <c r="C1213" s="30" t="s">
        <v>7</v>
      </c>
      <c r="D1213" s="18">
        <v>0</v>
      </c>
      <c r="E1213" s="1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</row>
    <row r="1214" spans="1:11" ht="54.75" customHeight="1">
      <c r="A1214" s="167"/>
      <c r="B1214" s="164"/>
      <c r="C1214" s="29" t="s">
        <v>190</v>
      </c>
      <c r="D1214" s="18">
        <v>0</v>
      </c>
      <c r="E1214" s="18">
        <v>0</v>
      </c>
      <c r="F1214" s="18">
        <v>0</v>
      </c>
      <c r="G1214" s="18">
        <v>0</v>
      </c>
      <c r="H1214" s="18">
        <v>0</v>
      </c>
      <c r="I1214" s="18">
        <v>0</v>
      </c>
      <c r="J1214" s="18">
        <v>0</v>
      </c>
      <c r="K1214" s="18">
        <v>0</v>
      </c>
    </row>
    <row r="1215" spans="1:11" ht="48" customHeight="1">
      <c r="A1215" s="167"/>
      <c r="B1215" s="164"/>
      <c r="C1215" s="30" t="s">
        <v>8</v>
      </c>
      <c r="D1215" s="18">
        <v>0</v>
      </c>
      <c r="E1215" s="1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</row>
    <row r="1216" spans="1:11" ht="61.5" customHeight="1">
      <c r="A1216" s="168"/>
      <c r="B1216" s="165"/>
      <c r="C1216" s="30" t="s">
        <v>9</v>
      </c>
      <c r="D1216" s="18">
        <v>2000</v>
      </c>
      <c r="E1216" s="1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</row>
    <row r="1217" spans="1:11" ht="48" customHeight="1">
      <c r="A1217" s="166" t="s">
        <v>225</v>
      </c>
      <c r="B1217" s="163" t="s">
        <v>226</v>
      </c>
      <c r="C1217" s="30" t="s">
        <v>5</v>
      </c>
      <c r="D1217" s="18">
        <f aca="true" t="shared" si="136" ref="D1217:K1217">D1218+D1220+D1222+D1223</f>
        <v>4800</v>
      </c>
      <c r="E1217" s="18">
        <f t="shared" si="136"/>
        <v>0</v>
      </c>
      <c r="F1217" s="18">
        <f t="shared" si="136"/>
        <v>0</v>
      </c>
      <c r="G1217" s="18">
        <f t="shared" si="136"/>
        <v>0</v>
      </c>
      <c r="H1217" s="18">
        <f t="shared" si="136"/>
        <v>0</v>
      </c>
      <c r="I1217" s="18">
        <f t="shared" si="136"/>
        <v>0</v>
      </c>
      <c r="J1217" s="18">
        <f t="shared" si="136"/>
        <v>0</v>
      </c>
      <c r="K1217" s="18">
        <f t="shared" si="136"/>
        <v>0</v>
      </c>
    </row>
    <row r="1218" spans="1:11" ht="48" customHeight="1">
      <c r="A1218" s="167"/>
      <c r="B1218" s="164"/>
      <c r="C1218" s="30" t="s">
        <v>6</v>
      </c>
      <c r="D1218" s="18">
        <v>0</v>
      </c>
      <c r="E1218" s="1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</row>
    <row r="1219" spans="1:11" ht="57.75" customHeight="1">
      <c r="A1219" s="167"/>
      <c r="B1219" s="164"/>
      <c r="C1219" s="29" t="s">
        <v>189</v>
      </c>
      <c r="D1219" s="18">
        <v>0</v>
      </c>
      <c r="E1219" s="1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</row>
    <row r="1220" spans="1:11" ht="57.75" customHeight="1">
      <c r="A1220" s="167"/>
      <c r="B1220" s="164"/>
      <c r="C1220" s="30" t="s">
        <v>7</v>
      </c>
      <c r="D1220" s="18">
        <v>0</v>
      </c>
      <c r="E1220" s="1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</row>
    <row r="1221" spans="1:11" ht="54.75" customHeight="1">
      <c r="A1221" s="167"/>
      <c r="B1221" s="164"/>
      <c r="C1221" s="29" t="s">
        <v>190</v>
      </c>
      <c r="D1221" s="18">
        <v>0</v>
      </c>
      <c r="E1221" s="18">
        <v>0</v>
      </c>
      <c r="F1221" s="18">
        <v>0</v>
      </c>
      <c r="G1221" s="18">
        <v>0</v>
      </c>
      <c r="H1221" s="18">
        <v>0</v>
      </c>
      <c r="I1221" s="18">
        <v>0</v>
      </c>
      <c r="J1221" s="18">
        <v>0</v>
      </c>
      <c r="K1221" s="18">
        <v>0</v>
      </c>
    </row>
    <row r="1222" spans="1:11" ht="48" customHeight="1">
      <c r="A1222" s="167"/>
      <c r="B1222" s="164"/>
      <c r="C1222" s="30" t="s">
        <v>8</v>
      </c>
      <c r="D1222" s="18">
        <v>4800</v>
      </c>
      <c r="E1222" s="1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</row>
    <row r="1223" spans="1:11" ht="62.25" customHeight="1">
      <c r="A1223" s="168"/>
      <c r="B1223" s="165"/>
      <c r="C1223" s="30" t="s">
        <v>9</v>
      </c>
      <c r="D1223" s="18">
        <v>0</v>
      </c>
      <c r="E1223" s="1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</row>
    <row r="1224" spans="1:11" ht="48" customHeight="1">
      <c r="A1224" s="98" t="s">
        <v>275</v>
      </c>
      <c r="B1224" s="163" t="s">
        <v>207</v>
      </c>
      <c r="C1224" s="30" t="s">
        <v>5</v>
      </c>
      <c r="D1224" s="18">
        <f>D1225+D1227+D1229+D1230</f>
        <v>30000</v>
      </c>
      <c r="E1224" s="18">
        <f>E1225+E1227+E1229+E1230</f>
        <v>30000</v>
      </c>
      <c r="F1224" s="18">
        <f>F1225+F1227+F1229+F1230</f>
        <v>30000</v>
      </c>
      <c r="G1224" s="18">
        <f>G1225+G1227+G1229+G1230</f>
        <v>29140.9</v>
      </c>
      <c r="H1224" s="18">
        <f>H1225+H1227+H1229+H1230</f>
        <v>29140.9</v>
      </c>
      <c r="I1224" s="49">
        <f>G1224/D1224*100</f>
        <v>97.13633333333334</v>
      </c>
      <c r="J1224" s="49">
        <f>G1224/E1224*100</f>
        <v>97.13633333333334</v>
      </c>
      <c r="K1224" s="49">
        <f>G1224/F1224*100</f>
        <v>97.13633333333334</v>
      </c>
    </row>
    <row r="1225" spans="1:11" ht="48" customHeight="1">
      <c r="A1225" s="99"/>
      <c r="B1225" s="164"/>
      <c r="C1225" s="30" t="s">
        <v>6</v>
      </c>
      <c r="D1225" s="18">
        <v>30000</v>
      </c>
      <c r="E1225" s="18">
        <v>30000</v>
      </c>
      <c r="F1225" s="28">
        <v>30000</v>
      </c>
      <c r="G1225" s="28">
        <v>29140.9</v>
      </c>
      <c r="H1225" s="28">
        <v>29140.9</v>
      </c>
      <c r="I1225" s="49">
        <f>G1225/D1225*100</f>
        <v>97.13633333333334</v>
      </c>
      <c r="J1225" s="49">
        <f>G1225/E1225*100</f>
        <v>97.13633333333334</v>
      </c>
      <c r="K1225" s="49">
        <f>G1225/F1225*100</f>
        <v>97.13633333333334</v>
      </c>
    </row>
    <row r="1226" spans="1:11" ht="58.5" customHeight="1">
      <c r="A1226" s="99"/>
      <c r="B1226" s="164"/>
      <c r="C1226" s="29" t="s">
        <v>189</v>
      </c>
      <c r="D1226" s="18">
        <v>0</v>
      </c>
      <c r="E1226" s="1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</row>
    <row r="1227" spans="1:11" ht="60" customHeight="1">
      <c r="A1227" s="99"/>
      <c r="B1227" s="164"/>
      <c r="C1227" s="30" t="s">
        <v>7</v>
      </c>
      <c r="D1227" s="18">
        <v>0</v>
      </c>
      <c r="E1227" s="18">
        <v>0</v>
      </c>
      <c r="F1227" s="28">
        <v>0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</row>
    <row r="1228" spans="1:11" ht="58.5" customHeight="1">
      <c r="A1228" s="99"/>
      <c r="B1228" s="164"/>
      <c r="C1228" s="29" t="s">
        <v>190</v>
      </c>
      <c r="D1228" s="18">
        <v>0</v>
      </c>
      <c r="E1228" s="18">
        <v>0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</row>
    <row r="1229" spans="1:11" ht="48" customHeight="1">
      <c r="A1229" s="99"/>
      <c r="B1229" s="164"/>
      <c r="C1229" s="30" t="s">
        <v>8</v>
      </c>
      <c r="D1229" s="18">
        <v>0</v>
      </c>
      <c r="E1229" s="1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</row>
    <row r="1230" spans="1:11" ht="68.25" customHeight="1">
      <c r="A1230" s="100"/>
      <c r="B1230" s="165"/>
      <c r="C1230" s="30" t="s">
        <v>9</v>
      </c>
      <c r="D1230" s="18">
        <v>0</v>
      </c>
      <c r="E1230" s="18">
        <v>0</v>
      </c>
      <c r="F1230" s="28">
        <v>0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</row>
    <row r="1231" ht="48" customHeight="1">
      <c r="K1231" s="9"/>
    </row>
    <row r="1232" ht="48" customHeight="1">
      <c r="K1232" s="9"/>
    </row>
    <row r="1233" ht="48" customHeight="1">
      <c r="K1233" s="9"/>
    </row>
    <row r="1234" ht="48" customHeight="1">
      <c r="K1234" s="9"/>
    </row>
    <row r="1235" ht="48" customHeight="1">
      <c r="K1235" s="9"/>
    </row>
    <row r="1236" ht="48" customHeight="1">
      <c r="K1236" s="9"/>
    </row>
    <row r="1237" ht="48" customHeight="1">
      <c r="K1237" s="9"/>
    </row>
    <row r="1238" ht="48" customHeight="1">
      <c r="K1238" s="9"/>
    </row>
    <row r="1239" ht="48" customHeight="1">
      <c r="K1239" s="9"/>
    </row>
    <row r="1240" ht="48" customHeight="1">
      <c r="K1240" s="9"/>
    </row>
    <row r="1241" ht="48" customHeight="1">
      <c r="K1241" s="9"/>
    </row>
    <row r="1242" ht="48" customHeight="1">
      <c r="K1242" s="9"/>
    </row>
    <row r="1243" ht="48" customHeight="1">
      <c r="K1243" s="9"/>
    </row>
    <row r="1244" ht="48" customHeight="1">
      <c r="K1244" s="9"/>
    </row>
    <row r="1245" ht="48" customHeight="1">
      <c r="K1245" s="9"/>
    </row>
    <row r="1246" ht="48" customHeight="1">
      <c r="K1246" s="9"/>
    </row>
  </sheetData>
  <sheetProtection/>
  <mergeCells count="317">
    <mergeCell ref="A1:F1"/>
    <mergeCell ref="A2:K2"/>
    <mergeCell ref="A3:K3"/>
    <mergeCell ref="A4:K4"/>
    <mergeCell ref="A10:A13"/>
    <mergeCell ref="B10:B13"/>
    <mergeCell ref="C10:C13"/>
    <mergeCell ref="D10:D13"/>
    <mergeCell ref="E10:E13"/>
    <mergeCell ref="F10:F13"/>
    <mergeCell ref="G10:G13"/>
    <mergeCell ref="H10:H13"/>
    <mergeCell ref="I10:K10"/>
    <mergeCell ref="I11:I13"/>
    <mergeCell ref="J11:J13"/>
    <mergeCell ref="K11:K13"/>
    <mergeCell ref="A15:A21"/>
    <mergeCell ref="B15:B21"/>
    <mergeCell ref="B22:F22"/>
    <mergeCell ref="A23:A64"/>
    <mergeCell ref="B23:B29"/>
    <mergeCell ref="B30:B36"/>
    <mergeCell ref="B37:B43"/>
    <mergeCell ref="B44:B50"/>
    <mergeCell ref="B51:B57"/>
    <mergeCell ref="B58:B64"/>
    <mergeCell ref="A65:A71"/>
    <mergeCell ref="B65:B71"/>
    <mergeCell ref="B72:F72"/>
    <mergeCell ref="A73:A107"/>
    <mergeCell ref="B73:B79"/>
    <mergeCell ref="B80:B86"/>
    <mergeCell ref="B87:B93"/>
    <mergeCell ref="B94:B100"/>
    <mergeCell ref="B101:B107"/>
    <mergeCell ref="A108:A114"/>
    <mergeCell ref="B108:B114"/>
    <mergeCell ref="A115:A121"/>
    <mergeCell ref="B115:B121"/>
    <mergeCell ref="A122:A128"/>
    <mergeCell ref="B122:B128"/>
    <mergeCell ref="A129:A135"/>
    <mergeCell ref="B129:B135"/>
    <mergeCell ref="A136:A142"/>
    <mergeCell ref="B136:B142"/>
    <mergeCell ref="A143:A149"/>
    <mergeCell ref="B143:B149"/>
    <mergeCell ref="A150:A156"/>
    <mergeCell ref="B150:B156"/>
    <mergeCell ref="A157:A163"/>
    <mergeCell ref="B157:B163"/>
    <mergeCell ref="A164:A170"/>
    <mergeCell ref="B164:B170"/>
    <mergeCell ref="A171:A177"/>
    <mergeCell ref="B171:B177"/>
    <mergeCell ref="A178:A184"/>
    <mergeCell ref="B178:B184"/>
    <mergeCell ref="A185:A191"/>
    <mergeCell ref="B185:B191"/>
    <mergeCell ref="A192:A198"/>
    <mergeCell ref="B192:B198"/>
    <mergeCell ref="A199:A205"/>
    <mergeCell ref="B199:B205"/>
    <mergeCell ref="A206:A212"/>
    <mergeCell ref="B206:B212"/>
    <mergeCell ref="A213:A219"/>
    <mergeCell ref="B213:B219"/>
    <mergeCell ref="A220:A226"/>
    <mergeCell ref="B220:B226"/>
    <mergeCell ref="A227:A233"/>
    <mergeCell ref="B227:B233"/>
    <mergeCell ref="A234:A247"/>
    <mergeCell ref="B234:B240"/>
    <mergeCell ref="B241:B247"/>
    <mergeCell ref="A248:A261"/>
    <mergeCell ref="B248:B254"/>
    <mergeCell ref="B255:B261"/>
    <mergeCell ref="A262:A275"/>
    <mergeCell ref="B262:B268"/>
    <mergeCell ref="B269:B275"/>
    <mergeCell ref="A276:A289"/>
    <mergeCell ref="B276:B282"/>
    <mergeCell ref="B283:B289"/>
    <mergeCell ref="A290:A303"/>
    <mergeCell ref="B290:B296"/>
    <mergeCell ref="B297:B303"/>
    <mergeCell ref="A304:A310"/>
    <mergeCell ref="B304:B310"/>
    <mergeCell ref="A311:A324"/>
    <mergeCell ref="B311:B317"/>
    <mergeCell ref="B318:B324"/>
    <mergeCell ref="A325:A338"/>
    <mergeCell ref="B325:B331"/>
    <mergeCell ref="B332:B338"/>
    <mergeCell ref="A339:A345"/>
    <mergeCell ref="B339:B345"/>
    <mergeCell ref="A346:A352"/>
    <mergeCell ref="B346:B352"/>
    <mergeCell ref="A353:A359"/>
    <mergeCell ref="B353:B359"/>
    <mergeCell ref="A360:A373"/>
    <mergeCell ref="B360:B366"/>
    <mergeCell ref="B367:B373"/>
    <mergeCell ref="A374:A380"/>
    <mergeCell ref="B374:B380"/>
    <mergeCell ref="A381:A387"/>
    <mergeCell ref="B381:B387"/>
    <mergeCell ref="A388:A394"/>
    <mergeCell ref="B388:B394"/>
    <mergeCell ref="A395:A401"/>
    <mergeCell ref="B395:B401"/>
    <mergeCell ref="A402:A408"/>
    <mergeCell ref="B402:B408"/>
    <mergeCell ref="A409:A422"/>
    <mergeCell ref="B409:B415"/>
    <mergeCell ref="B416:B422"/>
    <mergeCell ref="A423:A436"/>
    <mergeCell ref="B423:B429"/>
    <mergeCell ref="B430:B436"/>
    <mergeCell ref="A437:A441"/>
    <mergeCell ref="B437:B441"/>
    <mergeCell ref="A442:A446"/>
    <mergeCell ref="B442:B446"/>
    <mergeCell ref="A447:A453"/>
    <mergeCell ref="B447:B453"/>
    <mergeCell ref="A454:A460"/>
    <mergeCell ref="B454:B460"/>
    <mergeCell ref="A461:A467"/>
    <mergeCell ref="B461:B467"/>
    <mergeCell ref="A468:A474"/>
    <mergeCell ref="B468:B474"/>
    <mergeCell ref="A475:A481"/>
    <mergeCell ref="B475:B481"/>
    <mergeCell ref="A482:A488"/>
    <mergeCell ref="B482:B488"/>
    <mergeCell ref="A489:A495"/>
    <mergeCell ref="B489:B495"/>
    <mergeCell ref="A496:A502"/>
    <mergeCell ref="B496:B502"/>
    <mergeCell ref="A503:A509"/>
    <mergeCell ref="B503:B509"/>
    <mergeCell ref="A510:A516"/>
    <mergeCell ref="B510:B516"/>
    <mergeCell ref="A517:A523"/>
    <mergeCell ref="B517:B523"/>
    <mergeCell ref="A524:A530"/>
    <mergeCell ref="B524:B530"/>
    <mergeCell ref="A531:A537"/>
    <mergeCell ref="B531:B537"/>
    <mergeCell ref="A538:A551"/>
    <mergeCell ref="B538:B544"/>
    <mergeCell ref="B545:B551"/>
    <mergeCell ref="A552:A558"/>
    <mergeCell ref="B552:B558"/>
    <mergeCell ref="A559:A565"/>
    <mergeCell ref="B559:B565"/>
    <mergeCell ref="A566:A572"/>
    <mergeCell ref="B566:B572"/>
    <mergeCell ref="A573:A579"/>
    <mergeCell ref="B573:B579"/>
    <mergeCell ref="A580:A600"/>
    <mergeCell ref="B580:B586"/>
    <mergeCell ref="B587:B593"/>
    <mergeCell ref="B594:B600"/>
    <mergeCell ref="A601:A607"/>
    <mergeCell ref="B601:B607"/>
    <mergeCell ref="A608:A628"/>
    <mergeCell ref="B608:B614"/>
    <mergeCell ref="B615:B621"/>
    <mergeCell ref="B622:B628"/>
    <mergeCell ref="A629:A649"/>
    <mergeCell ref="B629:B635"/>
    <mergeCell ref="B636:B642"/>
    <mergeCell ref="B643:B649"/>
    <mergeCell ref="A650:A670"/>
    <mergeCell ref="B650:B656"/>
    <mergeCell ref="B657:B663"/>
    <mergeCell ref="B664:B670"/>
    <mergeCell ref="A671:A677"/>
    <mergeCell ref="B671:B677"/>
    <mergeCell ref="A678:A698"/>
    <mergeCell ref="B678:B684"/>
    <mergeCell ref="B685:B691"/>
    <mergeCell ref="B692:B698"/>
    <mergeCell ref="A699:A719"/>
    <mergeCell ref="B699:B705"/>
    <mergeCell ref="B706:B712"/>
    <mergeCell ref="B713:B719"/>
    <mergeCell ref="A720:A726"/>
    <mergeCell ref="B720:B726"/>
    <mergeCell ref="A727:A733"/>
    <mergeCell ref="B727:B733"/>
    <mergeCell ref="A734:A740"/>
    <mergeCell ref="B734:B740"/>
    <mergeCell ref="A741:A747"/>
    <mergeCell ref="B741:B747"/>
    <mergeCell ref="A748:A754"/>
    <mergeCell ref="B748:B754"/>
    <mergeCell ref="A755:A761"/>
    <mergeCell ref="B755:B761"/>
    <mergeCell ref="A762:A768"/>
    <mergeCell ref="B762:B768"/>
    <mergeCell ref="A769:A775"/>
    <mergeCell ref="B769:B775"/>
    <mergeCell ref="A776:A782"/>
    <mergeCell ref="B776:B782"/>
    <mergeCell ref="A783:A789"/>
    <mergeCell ref="B783:B789"/>
    <mergeCell ref="A790:A796"/>
    <mergeCell ref="B790:B796"/>
    <mergeCell ref="A797:A803"/>
    <mergeCell ref="B797:B803"/>
    <mergeCell ref="A804:A810"/>
    <mergeCell ref="B804:B810"/>
    <mergeCell ref="A811:A817"/>
    <mergeCell ref="B811:B817"/>
    <mergeCell ref="A818:A824"/>
    <mergeCell ref="B818:B824"/>
    <mergeCell ref="A825:A831"/>
    <mergeCell ref="B825:B831"/>
    <mergeCell ref="A832:A838"/>
    <mergeCell ref="B832:B838"/>
    <mergeCell ref="A839:A845"/>
    <mergeCell ref="B839:B845"/>
    <mergeCell ref="A846:A852"/>
    <mergeCell ref="B846:B852"/>
    <mergeCell ref="A853:A859"/>
    <mergeCell ref="B853:B859"/>
    <mergeCell ref="A860:A866"/>
    <mergeCell ref="B860:B866"/>
    <mergeCell ref="A867:A873"/>
    <mergeCell ref="B867:B873"/>
    <mergeCell ref="A874:A880"/>
    <mergeCell ref="B874:B880"/>
    <mergeCell ref="A881:A887"/>
    <mergeCell ref="B881:B887"/>
    <mergeCell ref="A888:A894"/>
    <mergeCell ref="B888:B894"/>
    <mergeCell ref="A895:A901"/>
    <mergeCell ref="B895:B901"/>
    <mergeCell ref="A902:A943"/>
    <mergeCell ref="B902:B908"/>
    <mergeCell ref="B909:B915"/>
    <mergeCell ref="B916:B922"/>
    <mergeCell ref="B923:B929"/>
    <mergeCell ref="B930:B936"/>
    <mergeCell ref="B937:B943"/>
    <mergeCell ref="A944:A950"/>
    <mergeCell ref="B944:B950"/>
    <mergeCell ref="A951:A957"/>
    <mergeCell ref="B951:B957"/>
    <mergeCell ref="A958:A964"/>
    <mergeCell ref="B958:B964"/>
    <mergeCell ref="A965:A971"/>
    <mergeCell ref="B965:B971"/>
    <mergeCell ref="A972:A978"/>
    <mergeCell ref="B972:B978"/>
    <mergeCell ref="A979:A992"/>
    <mergeCell ref="B979:B985"/>
    <mergeCell ref="B986:B992"/>
    <mergeCell ref="A993:A1006"/>
    <mergeCell ref="B993:B999"/>
    <mergeCell ref="B1000:B1006"/>
    <mergeCell ref="A1007:A1020"/>
    <mergeCell ref="B1007:B1013"/>
    <mergeCell ref="B1014:B1020"/>
    <mergeCell ref="A1021:A1034"/>
    <mergeCell ref="B1021:B1027"/>
    <mergeCell ref="B1028:B1034"/>
    <mergeCell ref="A1035:A1048"/>
    <mergeCell ref="B1035:B1041"/>
    <mergeCell ref="B1042:B1048"/>
    <mergeCell ref="A1049:A1062"/>
    <mergeCell ref="B1049:B1055"/>
    <mergeCell ref="B1056:B1062"/>
    <mergeCell ref="A1063:A1076"/>
    <mergeCell ref="B1063:B1069"/>
    <mergeCell ref="B1070:B1076"/>
    <mergeCell ref="A1077:A1090"/>
    <mergeCell ref="B1077:B1083"/>
    <mergeCell ref="B1084:B1090"/>
    <mergeCell ref="A1091:A1104"/>
    <mergeCell ref="B1091:B1097"/>
    <mergeCell ref="B1098:B1104"/>
    <mergeCell ref="A1105:A1111"/>
    <mergeCell ref="B1105:B1111"/>
    <mergeCell ref="A1112:A1125"/>
    <mergeCell ref="B1112:B1118"/>
    <mergeCell ref="B1119:B1125"/>
    <mergeCell ref="A1126:A1132"/>
    <mergeCell ref="B1126:B1132"/>
    <mergeCell ref="A1133:A1139"/>
    <mergeCell ref="B1133:B1139"/>
    <mergeCell ref="A1140:A1153"/>
    <mergeCell ref="B1140:B1146"/>
    <mergeCell ref="B1147:B1153"/>
    <mergeCell ref="A1154:A1160"/>
    <mergeCell ref="B1154:B1160"/>
    <mergeCell ref="A1161:A1174"/>
    <mergeCell ref="B1161:B1167"/>
    <mergeCell ref="B1168:B1174"/>
    <mergeCell ref="A1175:A1181"/>
    <mergeCell ref="B1175:B1181"/>
    <mergeCell ref="A1182:A1188"/>
    <mergeCell ref="B1182:B1188"/>
    <mergeCell ref="A1189:A1195"/>
    <mergeCell ref="B1189:B1195"/>
    <mergeCell ref="A1196:A1202"/>
    <mergeCell ref="B1196:B1202"/>
    <mergeCell ref="A1203:A1209"/>
    <mergeCell ref="B1203:B1209"/>
    <mergeCell ref="A1210:A1216"/>
    <mergeCell ref="B1210:B1216"/>
    <mergeCell ref="A1217:A1223"/>
    <mergeCell ref="B1217:B1223"/>
    <mergeCell ref="A1224:A1230"/>
    <mergeCell ref="B1224:B12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2017-03-02T08:05:57Z</dcterms:modified>
  <cp:category/>
  <cp:version/>
  <cp:contentType/>
  <cp:contentStatus/>
</cp:coreProperties>
</file>