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06" i="1"/>
  <c r="G906"/>
  <c r="F906"/>
  <c r="E906"/>
  <c r="D906"/>
  <c r="H904"/>
  <c r="G904"/>
  <c r="F904"/>
  <c r="E904"/>
  <c r="D904"/>
  <c r="K903"/>
  <c r="J903"/>
  <c r="I903"/>
  <c r="J902"/>
  <c r="I902"/>
  <c r="H902"/>
  <c r="G902"/>
  <c r="K902" s="1"/>
  <c r="F902"/>
  <c r="E902"/>
  <c r="D902"/>
  <c r="H899"/>
  <c r="G899"/>
  <c r="F899"/>
  <c r="E899"/>
  <c r="D899"/>
  <c r="H897"/>
  <c r="G897"/>
  <c r="F897"/>
  <c r="E897"/>
  <c r="D897"/>
  <c r="K896"/>
  <c r="J896"/>
  <c r="I896"/>
  <c r="H895"/>
  <c r="G895"/>
  <c r="J895" s="1"/>
  <c r="F895"/>
  <c r="E895"/>
  <c r="D895"/>
  <c r="H892"/>
  <c r="G892"/>
  <c r="F892"/>
  <c r="E892"/>
  <c r="D892"/>
  <c r="H890"/>
  <c r="G890"/>
  <c r="F890"/>
  <c r="E890"/>
  <c r="D890"/>
  <c r="K889"/>
  <c r="J889"/>
  <c r="I889"/>
  <c r="H888"/>
  <c r="G888"/>
  <c r="K888" s="1"/>
  <c r="F888"/>
  <c r="E888"/>
  <c r="D888"/>
  <c r="D886"/>
  <c r="H885"/>
  <c r="F885"/>
  <c r="E885"/>
  <c r="D885"/>
  <c r="H884"/>
  <c r="G884"/>
  <c r="G881" s="1"/>
  <c r="F884"/>
  <c r="E884"/>
  <c r="E881" s="1"/>
  <c r="D884"/>
  <c r="H882"/>
  <c r="H883" s="1"/>
  <c r="G882"/>
  <c r="G883" s="1"/>
  <c r="F882"/>
  <c r="F883" s="1"/>
  <c r="E882"/>
  <c r="E883" s="1"/>
  <c r="D882"/>
  <c r="D883" s="1"/>
  <c r="H881"/>
  <c r="F881"/>
  <c r="D881"/>
  <c r="H878"/>
  <c r="G878"/>
  <c r="F878"/>
  <c r="E878"/>
  <c r="D878"/>
  <c r="H876"/>
  <c r="G876"/>
  <c r="F876"/>
  <c r="E876"/>
  <c r="D876"/>
  <c r="K875"/>
  <c r="J875"/>
  <c r="I875"/>
  <c r="I874"/>
  <c r="H874"/>
  <c r="G874"/>
  <c r="J874" s="1"/>
  <c r="F874"/>
  <c r="E874"/>
  <c r="D874"/>
  <c r="H871"/>
  <c r="G871"/>
  <c r="F871"/>
  <c r="E871"/>
  <c r="D871"/>
  <c r="H869"/>
  <c r="G869"/>
  <c r="F869"/>
  <c r="E869"/>
  <c r="D869"/>
  <c r="K868"/>
  <c r="J868"/>
  <c r="I868"/>
  <c r="J867"/>
  <c r="I867"/>
  <c r="H867"/>
  <c r="G867"/>
  <c r="K867" s="1"/>
  <c r="F867"/>
  <c r="E867"/>
  <c r="D867"/>
  <c r="H864"/>
  <c r="G864"/>
  <c r="F864"/>
  <c r="E864"/>
  <c r="K861"/>
  <c r="J861"/>
  <c r="I861"/>
  <c r="I860"/>
  <c r="H860"/>
  <c r="G860"/>
  <c r="J860" s="1"/>
  <c r="F860"/>
  <c r="E860"/>
  <c r="D860"/>
  <c r="H857"/>
  <c r="G857"/>
  <c r="F857"/>
  <c r="E857"/>
  <c r="D857"/>
  <c r="H855"/>
  <c r="G855"/>
  <c r="F855"/>
  <c r="E855"/>
  <c r="D855"/>
  <c r="K854"/>
  <c r="J854"/>
  <c r="I854"/>
  <c r="J853"/>
  <c r="I853"/>
  <c r="H853"/>
  <c r="G853"/>
  <c r="K853" s="1"/>
  <c r="F853"/>
  <c r="E853"/>
  <c r="D853"/>
  <c r="G850"/>
  <c r="F850"/>
  <c r="E850"/>
  <c r="H849"/>
  <c r="H846" s="1"/>
  <c r="G849"/>
  <c r="F849"/>
  <c r="F846" s="1"/>
  <c r="E849"/>
  <c r="D849"/>
  <c r="D846" s="1"/>
  <c r="I846" s="1"/>
  <c r="I847"/>
  <c r="H847"/>
  <c r="H848" s="1"/>
  <c r="G847"/>
  <c r="J847" s="1"/>
  <c r="F847"/>
  <c r="F848" s="1"/>
  <c r="E847"/>
  <c r="E848" s="1"/>
  <c r="D847"/>
  <c r="D848" s="1"/>
  <c r="G846"/>
  <c r="J846" s="1"/>
  <c r="E846"/>
  <c r="H843"/>
  <c r="G843"/>
  <c r="F843"/>
  <c r="E843"/>
  <c r="D843"/>
  <c r="H841"/>
  <c r="G841"/>
  <c r="F841"/>
  <c r="E841"/>
  <c r="D841"/>
  <c r="K840"/>
  <c r="J840"/>
  <c r="I840"/>
  <c r="J839"/>
  <c r="I839"/>
  <c r="H839"/>
  <c r="G839"/>
  <c r="K839" s="1"/>
  <c r="F839"/>
  <c r="E839"/>
  <c r="D839"/>
  <c r="H836"/>
  <c r="G836"/>
  <c r="F836"/>
  <c r="E836"/>
  <c r="D836"/>
  <c r="H834"/>
  <c r="G834"/>
  <c r="F834"/>
  <c r="E834"/>
  <c r="D834"/>
  <c r="K833"/>
  <c r="J833"/>
  <c r="I833"/>
  <c r="H832"/>
  <c r="G832"/>
  <c r="J832" s="1"/>
  <c r="F832"/>
  <c r="E832"/>
  <c r="D832"/>
  <c r="H829"/>
  <c r="G829"/>
  <c r="F829"/>
  <c r="E829"/>
  <c r="D829"/>
  <c r="H827"/>
  <c r="G827"/>
  <c r="F827"/>
  <c r="E827"/>
  <c r="D827"/>
  <c r="K826"/>
  <c r="J826"/>
  <c r="I826"/>
  <c r="H825"/>
  <c r="G825"/>
  <c r="K825" s="1"/>
  <c r="F825"/>
  <c r="E825"/>
  <c r="D825"/>
  <c r="D823"/>
  <c r="H822"/>
  <c r="G822"/>
  <c r="F822"/>
  <c r="E822"/>
  <c r="D822"/>
  <c r="K819"/>
  <c r="J819"/>
  <c r="I819"/>
  <c r="I818"/>
  <c r="H818"/>
  <c r="G818"/>
  <c r="J818" s="1"/>
  <c r="F818"/>
  <c r="E818"/>
  <c r="D818"/>
  <c r="H815"/>
  <c r="F815"/>
  <c r="E815"/>
  <c r="D815"/>
  <c r="H814"/>
  <c r="G814"/>
  <c r="G811" s="1"/>
  <c r="F814"/>
  <c r="F811" s="1"/>
  <c r="E814"/>
  <c r="E811" s="1"/>
  <c r="D814"/>
  <c r="H812"/>
  <c r="H813" s="1"/>
  <c r="G812"/>
  <c r="G813" s="1"/>
  <c r="F812"/>
  <c r="F813" s="1"/>
  <c r="E812"/>
  <c r="E813" s="1"/>
  <c r="D812"/>
  <c r="D813" s="1"/>
  <c r="H811"/>
  <c r="D811"/>
  <c r="G808"/>
  <c r="E808"/>
  <c r="G807"/>
  <c r="F807"/>
  <c r="F808" s="1"/>
  <c r="E807"/>
  <c r="G805"/>
  <c r="K805" s="1"/>
  <c r="F805"/>
  <c r="E805"/>
  <c r="J805" s="1"/>
  <c r="D805"/>
  <c r="I805" s="1"/>
  <c r="G804"/>
  <c r="J804" s="1"/>
  <c r="E804"/>
  <c r="H801"/>
  <c r="F801"/>
  <c r="E801"/>
  <c r="D801"/>
  <c r="H800"/>
  <c r="G800"/>
  <c r="G801" s="1"/>
  <c r="F800"/>
  <c r="E800"/>
  <c r="D800"/>
  <c r="H799"/>
  <c r="D799"/>
  <c r="D736" s="1"/>
  <c r="G798"/>
  <c r="G799" s="1"/>
  <c r="F798"/>
  <c r="F799" s="1"/>
  <c r="E798"/>
  <c r="E799" s="1"/>
  <c r="D798"/>
  <c r="H797"/>
  <c r="G797"/>
  <c r="J797" s="1"/>
  <c r="F797"/>
  <c r="E797"/>
  <c r="D797"/>
  <c r="H795"/>
  <c r="G795"/>
  <c r="F795"/>
  <c r="E795"/>
  <c r="D795"/>
  <c r="E794"/>
  <c r="F793"/>
  <c r="F790" s="1"/>
  <c r="E793"/>
  <c r="G791"/>
  <c r="F791"/>
  <c r="F792" s="1"/>
  <c r="H787"/>
  <c r="G787"/>
  <c r="F787"/>
  <c r="E787"/>
  <c r="D787"/>
  <c r="D738" s="1"/>
  <c r="K784"/>
  <c r="J784"/>
  <c r="I784"/>
  <c r="H783"/>
  <c r="G783"/>
  <c r="J783" s="1"/>
  <c r="F783"/>
  <c r="E783"/>
  <c r="D783"/>
  <c r="H780"/>
  <c r="G780"/>
  <c r="F780"/>
  <c r="E780"/>
  <c r="D780"/>
  <c r="K777"/>
  <c r="J777"/>
  <c r="I777"/>
  <c r="H776"/>
  <c r="G776"/>
  <c r="J776" s="1"/>
  <c r="F776"/>
  <c r="E776"/>
  <c r="D776"/>
  <c r="K770"/>
  <c r="J770"/>
  <c r="I770"/>
  <c r="E770"/>
  <c r="H769"/>
  <c r="G769"/>
  <c r="J769" s="1"/>
  <c r="F769"/>
  <c r="E769"/>
  <c r="D769"/>
  <c r="I768"/>
  <c r="H768"/>
  <c r="H762" s="1"/>
  <c r="G768"/>
  <c r="F768"/>
  <c r="E768"/>
  <c r="E762" s="1"/>
  <c r="D768"/>
  <c r="D762" s="1"/>
  <c r="G762"/>
  <c r="I762" s="1"/>
  <c r="F762"/>
  <c r="I761"/>
  <c r="I760"/>
  <c r="H760"/>
  <c r="G760"/>
  <c r="F760"/>
  <c r="F732" s="1"/>
  <c r="E760"/>
  <c r="E755" s="1"/>
  <c r="D760"/>
  <c r="H755"/>
  <c r="G755"/>
  <c r="I755" s="1"/>
  <c r="D755"/>
  <c r="I754"/>
  <c r="I753"/>
  <c r="F752"/>
  <c r="F731" s="1"/>
  <c r="E752"/>
  <c r="H751"/>
  <c r="H752" s="1"/>
  <c r="F751"/>
  <c r="E751"/>
  <c r="D751"/>
  <c r="D752" s="1"/>
  <c r="D69" s="1"/>
  <c r="F749"/>
  <c r="E749"/>
  <c r="D749"/>
  <c r="D750" s="1"/>
  <c r="D67" s="1"/>
  <c r="F748"/>
  <c r="E748"/>
  <c r="D747"/>
  <c r="D746"/>
  <c r="D732" s="1"/>
  <c r="I732" s="1"/>
  <c r="K745"/>
  <c r="J745"/>
  <c r="G744"/>
  <c r="E744"/>
  <c r="K743"/>
  <c r="J743"/>
  <c r="D743"/>
  <c r="I743" s="1"/>
  <c r="H742"/>
  <c r="H728" s="1"/>
  <c r="G742"/>
  <c r="K742" s="1"/>
  <c r="F742"/>
  <c r="D742"/>
  <c r="D728" s="1"/>
  <c r="G741"/>
  <c r="K740"/>
  <c r="J740"/>
  <c r="D740"/>
  <c r="K739"/>
  <c r="J739"/>
  <c r="D739"/>
  <c r="K738"/>
  <c r="J738"/>
  <c r="H737"/>
  <c r="F737"/>
  <c r="E737"/>
  <c r="D737"/>
  <c r="K736"/>
  <c r="J736"/>
  <c r="H735"/>
  <c r="F735"/>
  <c r="F728" s="1"/>
  <c r="E735"/>
  <c r="D735"/>
  <c r="H734"/>
  <c r="F734"/>
  <c r="E734"/>
  <c r="D734"/>
  <c r="G733"/>
  <c r="F733"/>
  <c r="H732"/>
  <c r="G732"/>
  <c r="E732"/>
  <c r="E731"/>
  <c r="E730"/>
  <c r="H729"/>
  <c r="G729"/>
  <c r="J729" s="1"/>
  <c r="F729"/>
  <c r="E729"/>
  <c r="K726"/>
  <c r="J726"/>
  <c r="K725"/>
  <c r="J725"/>
  <c r="I724"/>
  <c r="H724"/>
  <c r="J724" s="1"/>
  <c r="G724"/>
  <c r="K724" s="1"/>
  <c r="F724"/>
  <c r="E724"/>
  <c r="D724"/>
  <c r="K723"/>
  <c r="J723"/>
  <c r="K722"/>
  <c r="J722"/>
  <c r="K721"/>
  <c r="J721"/>
  <c r="I721"/>
  <c r="H720"/>
  <c r="J720" s="1"/>
  <c r="G720"/>
  <c r="I720" s="1"/>
  <c r="K720" s="1"/>
  <c r="F720"/>
  <c r="E720"/>
  <c r="D720"/>
  <c r="I717"/>
  <c r="H717"/>
  <c r="G717"/>
  <c r="F717"/>
  <c r="E717"/>
  <c r="D717"/>
  <c r="K714"/>
  <c r="J714"/>
  <c r="I714"/>
  <c r="I713"/>
  <c r="K713" s="1"/>
  <c r="H713"/>
  <c r="J713" s="1"/>
  <c r="G713"/>
  <c r="F713"/>
  <c r="E713"/>
  <c r="D713"/>
  <c r="I710"/>
  <c r="H710"/>
  <c r="G710"/>
  <c r="F710"/>
  <c r="E710"/>
  <c r="D710"/>
  <c r="K707"/>
  <c r="J707"/>
  <c r="I707"/>
  <c r="J706"/>
  <c r="H706"/>
  <c r="G706"/>
  <c r="F706"/>
  <c r="E706"/>
  <c r="D706"/>
  <c r="I706" s="1"/>
  <c r="K706" s="1"/>
  <c r="I703"/>
  <c r="H703"/>
  <c r="G703"/>
  <c r="F703"/>
  <c r="E703"/>
  <c r="D703"/>
  <c r="K700"/>
  <c r="J700"/>
  <c r="I700"/>
  <c r="H699"/>
  <c r="G699"/>
  <c r="J699" s="1"/>
  <c r="F699"/>
  <c r="E699"/>
  <c r="D699"/>
  <c r="I696"/>
  <c r="H696"/>
  <c r="G696"/>
  <c r="F696"/>
  <c r="E696"/>
  <c r="D696"/>
  <c r="I693"/>
  <c r="H693"/>
  <c r="G693"/>
  <c r="J693" s="1"/>
  <c r="F693"/>
  <c r="E693"/>
  <c r="D693"/>
  <c r="I692"/>
  <c r="H692"/>
  <c r="G692"/>
  <c r="J692" s="1"/>
  <c r="F692"/>
  <c r="E692"/>
  <c r="D692"/>
  <c r="K686"/>
  <c r="J686"/>
  <c r="I686"/>
  <c r="J685"/>
  <c r="H685"/>
  <c r="G685"/>
  <c r="K685" s="1"/>
  <c r="F685"/>
  <c r="E685"/>
  <c r="D685"/>
  <c r="K679"/>
  <c r="J679"/>
  <c r="I679"/>
  <c r="H678"/>
  <c r="G678"/>
  <c r="K678" s="1"/>
  <c r="F678"/>
  <c r="E678"/>
  <c r="J678" s="1"/>
  <c r="D678"/>
  <c r="H671"/>
  <c r="G671"/>
  <c r="F671"/>
  <c r="E671"/>
  <c r="D671"/>
  <c r="K665"/>
  <c r="J665"/>
  <c r="I665"/>
  <c r="H664"/>
  <c r="G664"/>
  <c r="K664" s="1"/>
  <c r="F664"/>
  <c r="E664"/>
  <c r="J664" s="1"/>
  <c r="D664"/>
  <c r="K658"/>
  <c r="J658"/>
  <c r="I658"/>
  <c r="J657"/>
  <c r="H657"/>
  <c r="G657"/>
  <c r="K657" s="1"/>
  <c r="F657"/>
  <c r="E657"/>
  <c r="D657"/>
  <c r="I657" s="1"/>
  <c r="K651"/>
  <c r="J651"/>
  <c r="I651"/>
  <c r="I650"/>
  <c r="H650"/>
  <c r="G650"/>
  <c r="J650" s="1"/>
  <c r="F650"/>
  <c r="E650"/>
  <c r="D650"/>
  <c r="K649"/>
  <c r="J649"/>
  <c r="I649"/>
  <c r="H649"/>
  <c r="G649"/>
  <c r="F649"/>
  <c r="E649"/>
  <c r="D649"/>
  <c r="K648"/>
  <c r="J648"/>
  <c r="I648"/>
  <c r="H648"/>
  <c r="G648"/>
  <c r="F648"/>
  <c r="E648"/>
  <c r="E643" s="1"/>
  <c r="D648"/>
  <c r="J646"/>
  <c r="H646"/>
  <c r="H555" s="1"/>
  <c r="H552" s="1"/>
  <c r="G646"/>
  <c r="G647" s="1"/>
  <c r="F646"/>
  <c r="F643" s="1"/>
  <c r="E646"/>
  <c r="E647" s="1"/>
  <c r="E556" s="1"/>
  <c r="D646"/>
  <c r="D555" s="1"/>
  <c r="H645"/>
  <c r="G645"/>
  <c r="K645" s="1"/>
  <c r="F645"/>
  <c r="E645"/>
  <c r="D645"/>
  <c r="H644"/>
  <c r="G644"/>
  <c r="J644" s="1"/>
  <c r="F644"/>
  <c r="E644"/>
  <c r="D644"/>
  <c r="G643"/>
  <c r="K637"/>
  <c r="J637"/>
  <c r="I637"/>
  <c r="J636"/>
  <c r="H636"/>
  <c r="G636"/>
  <c r="K636" s="1"/>
  <c r="F636"/>
  <c r="E636"/>
  <c r="D636"/>
  <c r="I636" s="1"/>
  <c r="K635"/>
  <c r="J635"/>
  <c r="I635"/>
  <c r="H635"/>
  <c r="G635"/>
  <c r="F635"/>
  <c r="E635"/>
  <c r="D635"/>
  <c r="K634"/>
  <c r="J634"/>
  <c r="I634"/>
  <c r="H634"/>
  <c r="G634"/>
  <c r="F634"/>
  <c r="F629" s="1"/>
  <c r="E634"/>
  <c r="D634"/>
  <c r="K632"/>
  <c r="J632"/>
  <c r="I632"/>
  <c r="H632"/>
  <c r="H629" s="1"/>
  <c r="F632"/>
  <c r="E632"/>
  <c r="E629" s="1"/>
  <c r="D632"/>
  <c r="D629" s="1"/>
  <c r="E631"/>
  <c r="D631"/>
  <c r="H630"/>
  <c r="G630"/>
  <c r="J630" s="1"/>
  <c r="F630"/>
  <c r="E630"/>
  <c r="D630"/>
  <c r="G629"/>
  <c r="J629" s="1"/>
  <c r="K622"/>
  <c r="J622"/>
  <c r="I622"/>
  <c r="H622"/>
  <c r="G622"/>
  <c r="F622"/>
  <c r="E622"/>
  <c r="D622"/>
  <c r="K615"/>
  <c r="J615"/>
  <c r="I615"/>
  <c r="H615"/>
  <c r="G615"/>
  <c r="F615"/>
  <c r="E615"/>
  <c r="D615"/>
  <c r="K609"/>
  <c r="J609"/>
  <c r="I609"/>
  <c r="J608"/>
  <c r="H608"/>
  <c r="G608"/>
  <c r="K608" s="1"/>
  <c r="F608"/>
  <c r="E608"/>
  <c r="D608"/>
  <c r="I608" s="1"/>
  <c r="K607"/>
  <c r="J607"/>
  <c r="J558" s="1"/>
  <c r="I607"/>
  <c r="H607"/>
  <c r="G607"/>
  <c r="F607"/>
  <c r="F558" s="1"/>
  <c r="E607"/>
  <c r="D607"/>
  <c r="K606"/>
  <c r="J606"/>
  <c r="J557" s="1"/>
  <c r="I606"/>
  <c r="H606"/>
  <c r="G606"/>
  <c r="F606"/>
  <c r="F557" s="1"/>
  <c r="E606"/>
  <c r="D606"/>
  <c r="K604"/>
  <c r="J604"/>
  <c r="I604"/>
  <c r="H604"/>
  <c r="G604"/>
  <c r="F604"/>
  <c r="F555" s="1"/>
  <c r="E604"/>
  <c r="D604"/>
  <c r="K603"/>
  <c r="J603"/>
  <c r="I603"/>
  <c r="H603"/>
  <c r="G603"/>
  <c r="F603"/>
  <c r="F554" s="1"/>
  <c r="E603"/>
  <c r="D603"/>
  <c r="J602"/>
  <c r="H602"/>
  <c r="G602"/>
  <c r="K602" s="1"/>
  <c r="F602"/>
  <c r="F553" s="1"/>
  <c r="E602"/>
  <c r="D602"/>
  <c r="I602" s="1"/>
  <c r="J601"/>
  <c r="H601"/>
  <c r="G601"/>
  <c r="K601" s="1"/>
  <c r="F601"/>
  <c r="E601"/>
  <c r="D601"/>
  <c r="I601" s="1"/>
  <c r="K595"/>
  <c r="J595"/>
  <c r="I595"/>
  <c r="I594"/>
  <c r="H594"/>
  <c r="G594"/>
  <c r="J594" s="1"/>
  <c r="F594"/>
  <c r="E594"/>
  <c r="D594"/>
  <c r="K588"/>
  <c r="J588"/>
  <c r="I588"/>
  <c r="J587"/>
  <c r="H587"/>
  <c r="G587"/>
  <c r="K587" s="1"/>
  <c r="F587"/>
  <c r="E587"/>
  <c r="D587"/>
  <c r="K581"/>
  <c r="J581"/>
  <c r="I581"/>
  <c r="H580"/>
  <c r="G580"/>
  <c r="J580" s="1"/>
  <c r="F580"/>
  <c r="E580"/>
  <c r="D580"/>
  <c r="K574"/>
  <c r="J574"/>
  <c r="I574"/>
  <c r="J573"/>
  <c r="H573"/>
  <c r="G573"/>
  <c r="K573" s="1"/>
  <c r="F573"/>
  <c r="E573"/>
  <c r="D573"/>
  <c r="I573" s="1"/>
  <c r="K567"/>
  <c r="J567"/>
  <c r="I567"/>
  <c r="I566"/>
  <c r="H566"/>
  <c r="G566"/>
  <c r="J566" s="1"/>
  <c r="F566"/>
  <c r="E566"/>
  <c r="D566"/>
  <c r="K565"/>
  <c r="J565"/>
  <c r="I565"/>
  <c r="H565"/>
  <c r="G565"/>
  <c r="F565"/>
  <c r="E565"/>
  <c r="D565"/>
  <c r="K564"/>
  <c r="J564"/>
  <c r="I564"/>
  <c r="H564"/>
  <c r="G564"/>
  <c r="F564"/>
  <c r="E564"/>
  <c r="D564"/>
  <c r="K562"/>
  <c r="J562"/>
  <c r="I562"/>
  <c r="H562"/>
  <c r="G562"/>
  <c r="F562"/>
  <c r="E562"/>
  <c r="D562"/>
  <c r="K561"/>
  <c r="J561"/>
  <c r="I561"/>
  <c r="H561"/>
  <c r="G561"/>
  <c r="F561"/>
  <c r="E561"/>
  <c r="D561"/>
  <c r="I560"/>
  <c r="H560"/>
  <c r="G560"/>
  <c r="J560" s="1"/>
  <c r="F560"/>
  <c r="E560"/>
  <c r="D560"/>
  <c r="I559"/>
  <c r="H559"/>
  <c r="G559"/>
  <c r="J559" s="1"/>
  <c r="F559"/>
  <c r="E559"/>
  <c r="D559"/>
  <c r="K558"/>
  <c r="I558"/>
  <c r="H558"/>
  <c r="G558"/>
  <c r="E558"/>
  <c r="D558"/>
  <c r="K557"/>
  <c r="I557"/>
  <c r="H557"/>
  <c r="G557"/>
  <c r="E557"/>
  <c r="D557"/>
  <c r="G555"/>
  <c r="J555" s="1"/>
  <c r="E555"/>
  <c r="H554"/>
  <c r="E554"/>
  <c r="D554"/>
  <c r="H553"/>
  <c r="E553"/>
  <c r="D553"/>
  <c r="E552"/>
  <c r="H545"/>
  <c r="G545"/>
  <c r="F545"/>
  <c r="E545"/>
  <c r="D545"/>
  <c r="K539"/>
  <c r="J539"/>
  <c r="I539"/>
  <c r="I538"/>
  <c r="H538"/>
  <c r="G538"/>
  <c r="J538" s="1"/>
  <c r="F538"/>
  <c r="E538"/>
  <c r="D538"/>
  <c r="H531"/>
  <c r="G531"/>
  <c r="F531"/>
  <c r="E531"/>
  <c r="D531"/>
  <c r="K525"/>
  <c r="J525"/>
  <c r="I525"/>
  <c r="I524"/>
  <c r="H524"/>
  <c r="G524"/>
  <c r="J524" s="1"/>
  <c r="F524"/>
  <c r="E524"/>
  <c r="D524"/>
  <c r="K518"/>
  <c r="J518"/>
  <c r="I518"/>
  <c r="J517"/>
  <c r="H517"/>
  <c r="G517"/>
  <c r="K517" s="1"/>
  <c r="F517"/>
  <c r="E517"/>
  <c r="D517"/>
  <c r="J511"/>
  <c r="H511"/>
  <c r="H504" s="1"/>
  <c r="G511"/>
  <c r="K511" s="1"/>
  <c r="F511"/>
  <c r="E511"/>
  <c r="D511"/>
  <c r="D504" s="1"/>
  <c r="J510"/>
  <c r="H510"/>
  <c r="G510"/>
  <c r="K510" s="1"/>
  <c r="F510"/>
  <c r="E510"/>
  <c r="D510"/>
  <c r="H509"/>
  <c r="G509"/>
  <c r="F509"/>
  <c r="E509"/>
  <c r="E503" s="1"/>
  <c r="D509"/>
  <c r="H508"/>
  <c r="G508"/>
  <c r="F508"/>
  <c r="E508"/>
  <c r="D508"/>
  <c r="F504"/>
  <c r="E504"/>
  <c r="F503"/>
  <c r="J500"/>
  <c r="H500"/>
  <c r="G500"/>
  <c r="K500" s="1"/>
  <c r="F500"/>
  <c r="E500"/>
  <c r="D500"/>
  <c r="I500" s="1"/>
  <c r="K499"/>
  <c r="J499"/>
  <c r="I499"/>
  <c r="I498"/>
  <c r="H498"/>
  <c r="G498"/>
  <c r="J498" s="1"/>
  <c r="K497"/>
  <c r="J497"/>
  <c r="I497"/>
  <c r="I496"/>
  <c r="H496"/>
  <c r="G496"/>
  <c r="J496" s="1"/>
  <c r="F496"/>
  <c r="E496"/>
  <c r="D496"/>
  <c r="I493"/>
  <c r="H493"/>
  <c r="G493"/>
  <c r="J493" s="1"/>
  <c r="F493"/>
  <c r="E493"/>
  <c r="D493"/>
  <c r="K492"/>
  <c r="J492"/>
  <c r="I492"/>
  <c r="J491"/>
  <c r="H491"/>
  <c r="G491"/>
  <c r="K491" s="1"/>
  <c r="K490"/>
  <c r="J490"/>
  <c r="I490"/>
  <c r="J489"/>
  <c r="H489"/>
  <c r="G489"/>
  <c r="K489" s="1"/>
  <c r="F489"/>
  <c r="E489"/>
  <c r="D489"/>
  <c r="J486"/>
  <c r="H486"/>
  <c r="G486"/>
  <c r="K486" s="1"/>
  <c r="F486"/>
  <c r="E486"/>
  <c r="D486"/>
  <c r="K485"/>
  <c r="J485"/>
  <c r="I485"/>
  <c r="H484"/>
  <c r="G484"/>
  <c r="J484" s="1"/>
  <c r="F484"/>
  <c r="E484"/>
  <c r="D484"/>
  <c r="K483"/>
  <c r="J483"/>
  <c r="I483"/>
  <c r="J482"/>
  <c r="H482"/>
  <c r="G482"/>
  <c r="K482" s="1"/>
  <c r="F482"/>
  <c r="E482"/>
  <c r="D482"/>
  <c r="I482" s="1"/>
  <c r="J479"/>
  <c r="H479"/>
  <c r="G479"/>
  <c r="K479" s="1"/>
  <c r="F479"/>
  <c r="E479"/>
  <c r="D479"/>
  <c r="I479" s="1"/>
  <c r="K478"/>
  <c r="J478"/>
  <c r="I478"/>
  <c r="I477"/>
  <c r="H477"/>
  <c r="G477"/>
  <c r="J477" s="1"/>
  <c r="F477"/>
  <c r="E477"/>
  <c r="D477"/>
  <c r="K476"/>
  <c r="J476"/>
  <c r="I476"/>
  <c r="J475"/>
  <c r="H475"/>
  <c r="G475"/>
  <c r="K475" s="1"/>
  <c r="F475"/>
  <c r="E475"/>
  <c r="D475"/>
  <c r="H472"/>
  <c r="H470"/>
  <c r="G470"/>
  <c r="H468"/>
  <c r="G468"/>
  <c r="F468"/>
  <c r="E468"/>
  <c r="D468"/>
  <c r="K462"/>
  <c r="J462"/>
  <c r="I462"/>
  <c r="H461"/>
  <c r="G461"/>
  <c r="J461" s="1"/>
  <c r="F461"/>
  <c r="E461"/>
  <c r="D461"/>
  <c r="K455"/>
  <c r="J455"/>
  <c r="I455"/>
  <c r="J454"/>
  <c r="H454"/>
  <c r="G454"/>
  <c r="K454" s="1"/>
  <c r="F454"/>
  <c r="E454"/>
  <c r="D454"/>
  <c r="I454" s="1"/>
  <c r="H447"/>
  <c r="G447"/>
  <c r="F447"/>
  <c r="E447"/>
  <c r="D447"/>
  <c r="H441"/>
  <c r="G441"/>
  <c r="J441" s="1"/>
  <c r="F441"/>
  <c r="E441"/>
  <c r="D441"/>
  <c r="H440"/>
  <c r="G440"/>
  <c r="J440" s="1"/>
  <c r="F440"/>
  <c r="E440"/>
  <c r="D440"/>
  <c r="F434"/>
  <c r="F368" s="1"/>
  <c r="F367" s="1"/>
  <c r="H433"/>
  <c r="G433"/>
  <c r="E433"/>
  <c r="D433"/>
  <c r="K427"/>
  <c r="J427"/>
  <c r="I427"/>
  <c r="I368" s="1"/>
  <c r="J426"/>
  <c r="H426"/>
  <c r="G426"/>
  <c r="K426" s="1"/>
  <c r="F426"/>
  <c r="E426"/>
  <c r="D426"/>
  <c r="K420"/>
  <c r="J420"/>
  <c r="I420"/>
  <c r="H419"/>
  <c r="G419"/>
  <c r="J419" s="1"/>
  <c r="F419"/>
  <c r="E419"/>
  <c r="D419"/>
  <c r="K413"/>
  <c r="J413"/>
  <c r="I413"/>
  <c r="J412"/>
  <c r="H412"/>
  <c r="G412"/>
  <c r="K412" s="1"/>
  <c r="F412"/>
  <c r="E412"/>
  <c r="D412"/>
  <c r="I412" s="1"/>
  <c r="K406"/>
  <c r="J406"/>
  <c r="I406"/>
  <c r="I405"/>
  <c r="H405"/>
  <c r="G405"/>
  <c r="J405" s="1"/>
  <c r="F405"/>
  <c r="E405"/>
  <c r="D405"/>
  <c r="K404"/>
  <c r="J404"/>
  <c r="I404"/>
  <c r="K403"/>
  <c r="J403"/>
  <c r="I403"/>
  <c r="K402"/>
  <c r="J402"/>
  <c r="I402"/>
  <c r="K401"/>
  <c r="J401"/>
  <c r="I401"/>
  <c r="H400"/>
  <c r="F400"/>
  <c r="K400" s="1"/>
  <c r="E400"/>
  <c r="J400" s="1"/>
  <c r="D400"/>
  <c r="I400" s="1"/>
  <c r="K399"/>
  <c r="J399"/>
  <c r="I399"/>
  <c r="K398"/>
  <c r="J398"/>
  <c r="I398"/>
  <c r="K397"/>
  <c r="J397"/>
  <c r="I397"/>
  <c r="K396"/>
  <c r="J396"/>
  <c r="I396"/>
  <c r="H395"/>
  <c r="F395"/>
  <c r="K395" s="1"/>
  <c r="E395"/>
  <c r="J395" s="1"/>
  <c r="D395"/>
  <c r="I395" s="1"/>
  <c r="K388"/>
  <c r="J388"/>
  <c r="I388"/>
  <c r="H388"/>
  <c r="G388"/>
  <c r="F388"/>
  <c r="E388"/>
  <c r="D388"/>
  <c r="K382"/>
  <c r="J382"/>
  <c r="I382"/>
  <c r="J381"/>
  <c r="H381"/>
  <c r="G381"/>
  <c r="K381" s="1"/>
  <c r="F381"/>
  <c r="E381"/>
  <c r="D381"/>
  <c r="I381" s="1"/>
  <c r="H380"/>
  <c r="G380"/>
  <c r="F380"/>
  <c r="E380"/>
  <c r="D380"/>
  <c r="H379"/>
  <c r="H374" s="1"/>
  <c r="G379"/>
  <c r="F379"/>
  <c r="E379"/>
  <c r="D379"/>
  <c r="D374" s="1"/>
  <c r="H377"/>
  <c r="G377"/>
  <c r="G374" s="1"/>
  <c r="F377"/>
  <c r="E377"/>
  <c r="E374" s="1"/>
  <c r="D377"/>
  <c r="H376"/>
  <c r="G376"/>
  <c r="F376"/>
  <c r="E376"/>
  <c r="D376"/>
  <c r="J375"/>
  <c r="H375"/>
  <c r="G375"/>
  <c r="K375" s="1"/>
  <c r="F375"/>
  <c r="E375"/>
  <c r="D375"/>
  <c r="I375" s="1"/>
  <c r="F374"/>
  <c r="H369"/>
  <c r="G369"/>
  <c r="F369"/>
  <c r="E369"/>
  <c r="D369"/>
  <c r="K368"/>
  <c r="J368"/>
  <c r="H368"/>
  <c r="G368"/>
  <c r="E368"/>
  <c r="D368"/>
  <c r="H367"/>
  <c r="G367"/>
  <c r="J367" s="1"/>
  <c r="E367"/>
  <c r="D367"/>
  <c r="K361"/>
  <c r="J361"/>
  <c r="I361"/>
  <c r="J360"/>
  <c r="H360"/>
  <c r="G360"/>
  <c r="K360" s="1"/>
  <c r="F360"/>
  <c r="E360"/>
  <c r="D360"/>
  <c r="I360" s="1"/>
  <c r="K354"/>
  <c r="J354"/>
  <c r="I354"/>
  <c r="I353"/>
  <c r="H353"/>
  <c r="G353"/>
  <c r="J353" s="1"/>
  <c r="F353"/>
  <c r="E353"/>
  <c r="D353"/>
  <c r="K347"/>
  <c r="J347"/>
  <c r="I347"/>
  <c r="J346"/>
  <c r="H346"/>
  <c r="G346"/>
  <c r="K346" s="1"/>
  <c r="F346"/>
  <c r="E346"/>
  <c r="D346"/>
  <c r="K340"/>
  <c r="J340"/>
  <c r="I340"/>
  <c r="H339"/>
  <c r="G339"/>
  <c r="J339" s="1"/>
  <c r="F339"/>
  <c r="E339"/>
  <c r="D339"/>
  <c r="K332"/>
  <c r="J332"/>
  <c r="I332"/>
  <c r="H332"/>
  <c r="G332"/>
  <c r="F332"/>
  <c r="E332"/>
  <c r="D332"/>
  <c r="H329"/>
  <c r="H322" s="1"/>
  <c r="H84" s="1"/>
  <c r="H76" s="1"/>
  <c r="G329"/>
  <c r="F329"/>
  <c r="F322" s="1"/>
  <c r="F84" s="1"/>
  <c r="E329"/>
  <c r="D329"/>
  <c r="D322" s="1"/>
  <c r="D84" s="1"/>
  <c r="D76" s="1"/>
  <c r="H327"/>
  <c r="H320" s="1"/>
  <c r="G327"/>
  <c r="F327"/>
  <c r="E327"/>
  <c r="E320" s="1"/>
  <c r="E82" s="1"/>
  <c r="E25" s="1"/>
  <c r="D327"/>
  <c r="D320" s="1"/>
  <c r="H325"/>
  <c r="G325"/>
  <c r="F325"/>
  <c r="E325"/>
  <c r="D325"/>
  <c r="H324"/>
  <c r="G324"/>
  <c r="F324"/>
  <c r="E324"/>
  <c r="D324"/>
  <c r="H323"/>
  <c r="G323"/>
  <c r="F323"/>
  <c r="E323"/>
  <c r="D323"/>
  <c r="G322"/>
  <c r="E322"/>
  <c r="H321"/>
  <c r="H318" s="1"/>
  <c r="G321"/>
  <c r="F321"/>
  <c r="F318" s="1"/>
  <c r="E321"/>
  <c r="D321"/>
  <c r="D318" s="1"/>
  <c r="G320"/>
  <c r="F320"/>
  <c r="H319"/>
  <c r="G319"/>
  <c r="J319" s="1"/>
  <c r="F319"/>
  <c r="E319"/>
  <c r="D319"/>
  <c r="G318"/>
  <c r="J318" s="1"/>
  <c r="E318"/>
  <c r="K312"/>
  <c r="K311" s="1"/>
  <c r="J312"/>
  <c r="J291" s="1"/>
  <c r="J290" s="1"/>
  <c r="I312"/>
  <c r="I311" s="1"/>
  <c r="J311"/>
  <c r="H311"/>
  <c r="G311"/>
  <c r="F311"/>
  <c r="E311"/>
  <c r="D311"/>
  <c r="K305"/>
  <c r="J305"/>
  <c r="I305"/>
  <c r="I304"/>
  <c r="H304"/>
  <c r="G304"/>
  <c r="J304" s="1"/>
  <c r="F304"/>
  <c r="E304"/>
  <c r="D304"/>
  <c r="K297"/>
  <c r="J297"/>
  <c r="I297"/>
  <c r="H297"/>
  <c r="G297"/>
  <c r="F297"/>
  <c r="E297"/>
  <c r="D297"/>
  <c r="K296"/>
  <c r="J296"/>
  <c r="I296"/>
  <c r="H296"/>
  <c r="F296"/>
  <c r="E296"/>
  <c r="D296"/>
  <c r="D93" s="1"/>
  <c r="K295"/>
  <c r="J295"/>
  <c r="I295"/>
  <c r="H295"/>
  <c r="F295"/>
  <c r="E295"/>
  <c r="D295"/>
  <c r="K293"/>
  <c r="J293"/>
  <c r="I293"/>
  <c r="H293"/>
  <c r="F293"/>
  <c r="F290" s="1"/>
  <c r="E293"/>
  <c r="D293"/>
  <c r="D290" s="1"/>
  <c r="K292"/>
  <c r="J292"/>
  <c r="I292"/>
  <c r="H292"/>
  <c r="F292"/>
  <c r="E292"/>
  <c r="E89" s="1"/>
  <c r="E39" s="1"/>
  <c r="D292"/>
  <c r="I291"/>
  <c r="I290" s="1"/>
  <c r="F291"/>
  <c r="E291"/>
  <c r="D291"/>
  <c r="G290"/>
  <c r="E290"/>
  <c r="K289"/>
  <c r="J289"/>
  <c r="I289"/>
  <c r="H289"/>
  <c r="F289"/>
  <c r="F86" s="1"/>
  <c r="E289"/>
  <c r="D289"/>
  <c r="K288"/>
  <c r="J288"/>
  <c r="I288"/>
  <c r="H288"/>
  <c r="F288"/>
  <c r="E288"/>
  <c r="E283" s="1"/>
  <c r="D288"/>
  <c r="K286"/>
  <c r="J286"/>
  <c r="I286"/>
  <c r="H286"/>
  <c r="H283" s="1"/>
  <c r="F286"/>
  <c r="E286"/>
  <c r="D286"/>
  <c r="D283" s="1"/>
  <c r="K285"/>
  <c r="J285"/>
  <c r="I285"/>
  <c r="H285"/>
  <c r="H82" s="1"/>
  <c r="H74" s="1"/>
  <c r="F285"/>
  <c r="E285"/>
  <c r="D285"/>
  <c r="K284"/>
  <c r="H284"/>
  <c r="G284"/>
  <c r="G283" s="1"/>
  <c r="F284"/>
  <c r="E284"/>
  <c r="D284"/>
  <c r="K276"/>
  <c r="J276"/>
  <c r="I276"/>
  <c r="H276"/>
  <c r="G276"/>
  <c r="F276"/>
  <c r="E276"/>
  <c r="D276"/>
  <c r="K270"/>
  <c r="J270"/>
  <c r="I270"/>
  <c r="E270"/>
  <c r="K269"/>
  <c r="H269"/>
  <c r="G269"/>
  <c r="F269"/>
  <c r="E269"/>
  <c r="D269"/>
  <c r="K262"/>
  <c r="J262"/>
  <c r="I262"/>
  <c r="H262"/>
  <c r="G262"/>
  <c r="F262"/>
  <c r="E262"/>
  <c r="D262"/>
  <c r="K255"/>
  <c r="J255"/>
  <c r="I255"/>
  <c r="H255"/>
  <c r="G255"/>
  <c r="F255"/>
  <c r="E255"/>
  <c r="D255"/>
  <c r="K249"/>
  <c r="J249"/>
  <c r="I249"/>
  <c r="J248"/>
  <c r="H248"/>
  <c r="G248"/>
  <c r="F248"/>
  <c r="E248"/>
  <c r="D248"/>
  <c r="I248" s="1"/>
  <c r="K241"/>
  <c r="J241"/>
  <c r="I241"/>
  <c r="H241"/>
  <c r="G241"/>
  <c r="F241"/>
  <c r="E241"/>
  <c r="D241"/>
  <c r="H236"/>
  <c r="G236"/>
  <c r="G89" s="1"/>
  <c r="G74" s="1"/>
  <c r="F236"/>
  <c r="E236"/>
  <c r="D236"/>
  <c r="K235"/>
  <c r="H235"/>
  <c r="G235"/>
  <c r="F235"/>
  <c r="E235"/>
  <c r="E234" s="1"/>
  <c r="H234"/>
  <c r="F234"/>
  <c r="D234"/>
  <c r="H229"/>
  <c r="G229"/>
  <c r="F229"/>
  <c r="E229"/>
  <c r="D229"/>
  <c r="H228"/>
  <c r="G228"/>
  <c r="G227" s="1"/>
  <c r="F228"/>
  <c r="E228"/>
  <c r="D228"/>
  <c r="H227"/>
  <c r="F227"/>
  <c r="E227"/>
  <c r="D227"/>
  <c r="K221"/>
  <c r="J221"/>
  <c r="I221"/>
  <c r="J220"/>
  <c r="H220"/>
  <c r="G220"/>
  <c r="F220"/>
  <c r="E220"/>
  <c r="D220"/>
  <c r="I220" s="1"/>
  <c r="K214"/>
  <c r="J214"/>
  <c r="I214"/>
  <c r="I213"/>
  <c r="H213"/>
  <c r="G213"/>
  <c r="J213" s="1"/>
  <c r="F213"/>
  <c r="E213"/>
  <c r="D213"/>
  <c r="K207"/>
  <c r="J207"/>
  <c r="I207"/>
  <c r="F207"/>
  <c r="F206" s="1"/>
  <c r="I206"/>
  <c r="H206"/>
  <c r="G206"/>
  <c r="J206" s="1"/>
  <c r="E206"/>
  <c r="D206"/>
  <c r="K200"/>
  <c r="J200"/>
  <c r="I200"/>
  <c r="J199"/>
  <c r="H199"/>
  <c r="G199"/>
  <c r="K199" s="1"/>
  <c r="F199"/>
  <c r="E199"/>
  <c r="D199"/>
  <c r="K193"/>
  <c r="J193"/>
  <c r="I193"/>
  <c r="K192"/>
  <c r="H192"/>
  <c r="G192"/>
  <c r="F192"/>
  <c r="E192"/>
  <c r="D192"/>
  <c r="K186"/>
  <c r="J186"/>
  <c r="I186"/>
  <c r="J185"/>
  <c r="H185"/>
  <c r="G185"/>
  <c r="F185"/>
  <c r="I185" s="1"/>
  <c r="E185"/>
  <c r="D185"/>
  <c r="J179"/>
  <c r="I179"/>
  <c r="F179"/>
  <c r="K179" s="1"/>
  <c r="J178"/>
  <c r="H178"/>
  <c r="G178"/>
  <c r="F178"/>
  <c r="E178"/>
  <c r="D178"/>
  <c r="I178" s="1"/>
  <c r="J172"/>
  <c r="I172"/>
  <c r="F172"/>
  <c r="K172" s="1"/>
  <c r="J171"/>
  <c r="H171"/>
  <c r="G171"/>
  <c r="K171" s="1"/>
  <c r="F171"/>
  <c r="E171"/>
  <c r="D171"/>
  <c r="I171" s="1"/>
  <c r="K165"/>
  <c r="J165"/>
  <c r="I165"/>
  <c r="I164"/>
  <c r="H164"/>
  <c r="G164"/>
  <c r="F164"/>
  <c r="E164"/>
  <c r="D164"/>
  <c r="E158"/>
  <c r="E144" s="1"/>
  <c r="D158"/>
  <c r="K157"/>
  <c r="J157"/>
  <c r="I157"/>
  <c r="H157"/>
  <c r="G157"/>
  <c r="F157"/>
  <c r="E157"/>
  <c r="D157"/>
  <c r="K151"/>
  <c r="J151"/>
  <c r="I151"/>
  <c r="J150"/>
  <c r="H150"/>
  <c r="G150"/>
  <c r="K150" s="1"/>
  <c r="F150"/>
  <c r="E150"/>
  <c r="D150"/>
  <c r="I150" s="1"/>
  <c r="E149"/>
  <c r="D149"/>
  <c r="D86" s="1"/>
  <c r="E148"/>
  <c r="D148"/>
  <c r="E146"/>
  <c r="D146"/>
  <c r="E145"/>
  <c r="D145"/>
  <c r="D82" s="1"/>
  <c r="D74" s="1"/>
  <c r="J144"/>
  <c r="H144"/>
  <c r="G144"/>
  <c r="K144" s="1"/>
  <c r="F144"/>
  <c r="D144"/>
  <c r="I144" s="1"/>
  <c r="H143"/>
  <c r="G143"/>
  <c r="F143"/>
  <c r="K137"/>
  <c r="J137"/>
  <c r="I137"/>
  <c r="I136"/>
  <c r="H136"/>
  <c r="G136"/>
  <c r="J136" s="1"/>
  <c r="F136"/>
  <c r="E136"/>
  <c r="D136"/>
  <c r="K130"/>
  <c r="J130"/>
  <c r="I130"/>
  <c r="J129"/>
  <c r="H129"/>
  <c r="G129"/>
  <c r="K129" s="1"/>
  <c r="F129"/>
  <c r="E129"/>
  <c r="D129"/>
  <c r="K123"/>
  <c r="J123"/>
  <c r="I123"/>
  <c r="K122"/>
  <c r="H122"/>
  <c r="G122"/>
  <c r="F122"/>
  <c r="E122"/>
  <c r="D122"/>
  <c r="K116"/>
  <c r="J116"/>
  <c r="I116"/>
  <c r="J115"/>
  <c r="H115"/>
  <c r="G115"/>
  <c r="F115"/>
  <c r="E115"/>
  <c r="D115"/>
  <c r="I115" s="1"/>
  <c r="K109"/>
  <c r="J109"/>
  <c r="I109"/>
  <c r="I108"/>
  <c r="H108"/>
  <c r="G108"/>
  <c r="J108" s="1"/>
  <c r="F108"/>
  <c r="E108"/>
  <c r="D108"/>
  <c r="K102"/>
  <c r="J102"/>
  <c r="I102"/>
  <c r="J101"/>
  <c r="H101"/>
  <c r="G101"/>
  <c r="K101" s="1"/>
  <c r="F101"/>
  <c r="E101"/>
  <c r="D101"/>
  <c r="J95"/>
  <c r="H95"/>
  <c r="H81" s="1"/>
  <c r="G95"/>
  <c r="K95" s="1"/>
  <c r="F95"/>
  <c r="F81" s="1"/>
  <c r="E95"/>
  <c r="D95"/>
  <c r="D81" s="1"/>
  <c r="D24" s="1"/>
  <c r="J94"/>
  <c r="H94"/>
  <c r="G94"/>
  <c r="K94" s="1"/>
  <c r="F94"/>
  <c r="E94"/>
  <c r="D94"/>
  <c r="H93"/>
  <c r="G93"/>
  <c r="F93"/>
  <c r="E93"/>
  <c r="G92"/>
  <c r="F92"/>
  <c r="F35" s="1"/>
  <c r="E92"/>
  <c r="D92"/>
  <c r="J91"/>
  <c r="H91"/>
  <c r="G91"/>
  <c r="F91"/>
  <c r="F41" s="1"/>
  <c r="E91"/>
  <c r="D91"/>
  <c r="I91" s="1"/>
  <c r="H90"/>
  <c r="G90"/>
  <c r="F90"/>
  <c r="F40" s="1"/>
  <c r="D90"/>
  <c r="I90" s="1"/>
  <c r="J89"/>
  <c r="H89"/>
  <c r="F89"/>
  <c r="F74" s="1"/>
  <c r="D89"/>
  <c r="H88"/>
  <c r="F88"/>
  <c r="F87" s="1"/>
  <c r="E88"/>
  <c r="D88"/>
  <c r="H86"/>
  <c r="G86"/>
  <c r="E86"/>
  <c r="F85"/>
  <c r="F36" s="1"/>
  <c r="G84"/>
  <c r="E84"/>
  <c r="E27" s="1"/>
  <c r="H83"/>
  <c r="H75" s="1"/>
  <c r="G83"/>
  <c r="F83"/>
  <c r="E83"/>
  <c r="G82"/>
  <c r="F82"/>
  <c r="G81"/>
  <c r="K81" s="1"/>
  <c r="G76"/>
  <c r="G75"/>
  <c r="H71"/>
  <c r="H65" s="1"/>
  <c r="G71"/>
  <c r="F71"/>
  <c r="E71"/>
  <c r="D71"/>
  <c r="H70"/>
  <c r="G70"/>
  <c r="F70"/>
  <c r="E70"/>
  <c r="D70"/>
  <c r="I70" s="1"/>
  <c r="F69"/>
  <c r="E69"/>
  <c r="H68"/>
  <c r="F68"/>
  <c r="F65" s="1"/>
  <c r="E68"/>
  <c r="D68"/>
  <c r="H67"/>
  <c r="G67"/>
  <c r="F67"/>
  <c r="E67"/>
  <c r="H66"/>
  <c r="G66"/>
  <c r="F66"/>
  <c r="E66"/>
  <c r="E65" s="1"/>
  <c r="D66"/>
  <c r="D65"/>
  <c r="H64"/>
  <c r="G64"/>
  <c r="G21" s="1"/>
  <c r="F64"/>
  <c r="E64"/>
  <c r="E21" s="1"/>
  <c r="D64"/>
  <c r="H63"/>
  <c r="G63"/>
  <c r="I63" s="1"/>
  <c r="F63"/>
  <c r="F58" s="1"/>
  <c r="E63"/>
  <c r="D63"/>
  <c r="H62"/>
  <c r="G62"/>
  <c r="F62"/>
  <c r="E62"/>
  <c r="D62"/>
  <c r="H61"/>
  <c r="G61"/>
  <c r="F61"/>
  <c r="E61"/>
  <c r="E58" s="1"/>
  <c r="D61"/>
  <c r="H60"/>
  <c r="G60"/>
  <c r="F60"/>
  <c r="D60" s="1"/>
  <c r="E60"/>
  <c r="D59"/>
  <c r="H58"/>
  <c r="D58"/>
  <c r="H57"/>
  <c r="G57"/>
  <c r="F57"/>
  <c r="E57"/>
  <c r="D57"/>
  <c r="H56"/>
  <c r="H20" s="1"/>
  <c r="G56"/>
  <c r="F56"/>
  <c r="F20" s="1"/>
  <c r="E56"/>
  <c r="D56"/>
  <c r="D51" s="1"/>
  <c r="H55"/>
  <c r="G55"/>
  <c r="F55"/>
  <c r="E55"/>
  <c r="D55" s="1"/>
  <c r="H54"/>
  <c r="G54"/>
  <c r="F54"/>
  <c r="E54"/>
  <c r="H53"/>
  <c r="G53"/>
  <c r="F53"/>
  <c r="D53" s="1"/>
  <c r="E53"/>
  <c r="D52"/>
  <c r="G51"/>
  <c r="I51" s="1"/>
  <c r="E51"/>
  <c r="H48"/>
  <c r="G48"/>
  <c r="F48"/>
  <c r="E48"/>
  <c r="G47"/>
  <c r="G44" s="1"/>
  <c r="E47"/>
  <c r="H46"/>
  <c r="G46"/>
  <c r="F46"/>
  <c r="E46"/>
  <c r="D46"/>
  <c r="H45"/>
  <c r="G45"/>
  <c r="K45" s="1"/>
  <c r="F45"/>
  <c r="D45"/>
  <c r="H43"/>
  <c r="G43"/>
  <c r="F43"/>
  <c r="E43"/>
  <c r="G42"/>
  <c r="E42"/>
  <c r="D42"/>
  <c r="J41"/>
  <c r="H41"/>
  <c r="G41"/>
  <c r="E41"/>
  <c r="D41"/>
  <c r="I41" s="1"/>
  <c r="H40"/>
  <c r="G40"/>
  <c r="D40"/>
  <c r="I40" s="1"/>
  <c r="H39"/>
  <c r="D39"/>
  <c r="H38"/>
  <c r="E38"/>
  <c r="D38"/>
  <c r="E36"/>
  <c r="E30" s="1"/>
  <c r="F31"/>
  <c r="E31"/>
  <c r="F29"/>
  <c r="E29"/>
  <c r="F28"/>
  <c r="H26"/>
  <c r="H23" s="1"/>
  <c r="F26"/>
  <c r="E26"/>
  <c r="H25"/>
  <c r="F25"/>
  <c r="H24"/>
  <c r="H21"/>
  <c r="F21"/>
  <c r="D21"/>
  <c r="G20"/>
  <c r="E20"/>
  <c r="H17"/>
  <c r="J227" l="1"/>
  <c r="I227"/>
  <c r="K227"/>
  <c r="K74"/>
  <c r="I74"/>
  <c r="J283"/>
  <c r="I283"/>
  <c r="D16"/>
  <c r="H80"/>
  <c r="H73"/>
  <c r="H72" s="1"/>
  <c r="J122"/>
  <c r="I122"/>
  <c r="J235"/>
  <c r="G234"/>
  <c r="G88"/>
  <c r="I235"/>
  <c r="D143"/>
  <c r="I143" s="1"/>
  <c r="D83"/>
  <c r="E143"/>
  <c r="J143" s="1"/>
  <c r="E81"/>
  <c r="J192"/>
  <c r="I192"/>
  <c r="H290"/>
  <c r="H92"/>
  <c r="D43"/>
  <c r="D87"/>
  <c r="D31"/>
  <c r="D30" s="1"/>
  <c r="D503"/>
  <c r="H31"/>
  <c r="H503"/>
  <c r="D552"/>
  <c r="I555"/>
  <c r="K40"/>
  <c r="G58"/>
  <c r="I58" s="1"/>
  <c r="I21"/>
  <c r="J76"/>
  <c r="G80"/>
  <c r="F30"/>
  <c r="D20"/>
  <c r="D25"/>
  <c r="D17" s="1"/>
  <c r="F38"/>
  <c r="F37" s="1"/>
  <c r="F39"/>
  <c r="F17" s="1"/>
  <c r="F42"/>
  <c r="H51"/>
  <c r="I56"/>
  <c r="E74"/>
  <c r="J74" s="1"/>
  <c r="E76"/>
  <c r="F75"/>
  <c r="K75" s="1"/>
  <c r="K91"/>
  <c r="K115"/>
  <c r="J164"/>
  <c r="K185"/>
  <c r="K220"/>
  <c r="K248"/>
  <c r="F552"/>
  <c r="F80"/>
  <c r="F73"/>
  <c r="J228"/>
  <c r="I228"/>
  <c r="I89"/>
  <c r="K89"/>
  <c r="G39"/>
  <c r="I374"/>
  <c r="J374"/>
  <c r="K374"/>
  <c r="J647"/>
  <c r="G556"/>
  <c r="E19"/>
  <c r="F76"/>
  <c r="K76" s="1"/>
  <c r="J81"/>
  <c r="I81"/>
  <c r="I738"/>
  <c r="I736"/>
  <c r="D729"/>
  <c r="I729" s="1"/>
  <c r="K811"/>
  <c r="I811"/>
  <c r="J811"/>
  <c r="K881"/>
  <c r="I881"/>
  <c r="J881"/>
  <c r="K41"/>
  <c r="D37"/>
  <c r="F51"/>
  <c r="I76"/>
  <c r="K90"/>
  <c r="K143"/>
  <c r="K178"/>
  <c r="D80"/>
  <c r="D73"/>
  <c r="J269"/>
  <c r="I269"/>
  <c r="J284"/>
  <c r="I284"/>
  <c r="H731"/>
  <c r="H69"/>
  <c r="I20"/>
  <c r="F24"/>
  <c r="G73"/>
  <c r="K228"/>
  <c r="F283"/>
  <c r="K283" s="1"/>
  <c r="E17"/>
  <c r="J643"/>
  <c r="F730"/>
  <c r="F727" s="1"/>
  <c r="K108"/>
  <c r="K136"/>
  <c r="K164"/>
  <c r="K206"/>
  <c r="K213"/>
  <c r="K291"/>
  <c r="K290" s="1"/>
  <c r="K304"/>
  <c r="I318"/>
  <c r="I319"/>
  <c r="I339"/>
  <c r="K353"/>
  <c r="I367"/>
  <c r="K405"/>
  <c r="I419"/>
  <c r="I440"/>
  <c r="I441"/>
  <c r="I461"/>
  <c r="K477"/>
  <c r="I484"/>
  <c r="K493"/>
  <c r="K496"/>
  <c r="K498"/>
  <c r="K524"/>
  <c r="K538"/>
  <c r="G553"/>
  <c r="G24" s="1"/>
  <c r="G554"/>
  <c r="K555"/>
  <c r="K559"/>
  <c r="K560"/>
  <c r="K566"/>
  <c r="I580"/>
  <c r="K594"/>
  <c r="I629"/>
  <c r="I630"/>
  <c r="I644"/>
  <c r="J645"/>
  <c r="F647"/>
  <c r="F556" s="1"/>
  <c r="F27" s="1"/>
  <c r="F19" s="1"/>
  <c r="K650"/>
  <c r="I664"/>
  <c r="I678"/>
  <c r="K692"/>
  <c r="K693"/>
  <c r="I699"/>
  <c r="K729"/>
  <c r="E733"/>
  <c r="F744"/>
  <c r="J744"/>
  <c r="D748"/>
  <c r="H748"/>
  <c r="F755"/>
  <c r="I769"/>
  <c r="I776"/>
  <c r="I783"/>
  <c r="E791"/>
  <c r="J791" s="1"/>
  <c r="I797"/>
  <c r="J798"/>
  <c r="D807"/>
  <c r="H807"/>
  <c r="J812"/>
  <c r="K818"/>
  <c r="J825"/>
  <c r="I832"/>
  <c r="K846"/>
  <c r="K847"/>
  <c r="G848"/>
  <c r="K860"/>
  <c r="K874"/>
  <c r="J882"/>
  <c r="J888"/>
  <c r="I895"/>
  <c r="I45"/>
  <c r="I94"/>
  <c r="I95"/>
  <c r="I101"/>
  <c r="I129"/>
  <c r="I199"/>
  <c r="I346"/>
  <c r="I426"/>
  <c r="F433"/>
  <c r="I475"/>
  <c r="I486"/>
  <c r="I489"/>
  <c r="I491"/>
  <c r="G504"/>
  <c r="I510"/>
  <c r="I511"/>
  <c r="I517"/>
  <c r="I587"/>
  <c r="D643"/>
  <c r="I643" s="1"/>
  <c r="H643"/>
  <c r="I646"/>
  <c r="I685"/>
  <c r="D733"/>
  <c r="H733"/>
  <c r="G735"/>
  <c r="G737"/>
  <c r="E742"/>
  <c r="I742"/>
  <c r="D791"/>
  <c r="H791"/>
  <c r="G793"/>
  <c r="F794"/>
  <c r="I798"/>
  <c r="F804"/>
  <c r="K804" s="1"/>
  <c r="I812"/>
  <c r="G815"/>
  <c r="I825"/>
  <c r="D850"/>
  <c r="H850"/>
  <c r="I882"/>
  <c r="G885"/>
  <c r="I888"/>
  <c r="K318"/>
  <c r="K319"/>
  <c r="K339"/>
  <c r="K367"/>
  <c r="K419"/>
  <c r="K440"/>
  <c r="K441"/>
  <c r="K461"/>
  <c r="K484"/>
  <c r="K580"/>
  <c r="K629"/>
  <c r="K630"/>
  <c r="K643"/>
  <c r="K644"/>
  <c r="D647"/>
  <c r="D556" s="1"/>
  <c r="D27" s="1"/>
  <c r="H647"/>
  <c r="H556" s="1"/>
  <c r="H27" s="1"/>
  <c r="H19" s="1"/>
  <c r="K699"/>
  <c r="K769"/>
  <c r="K776"/>
  <c r="K783"/>
  <c r="K791"/>
  <c r="G792"/>
  <c r="K797"/>
  <c r="K832"/>
  <c r="K895"/>
  <c r="E90"/>
  <c r="K646"/>
  <c r="G751"/>
  <c r="K798"/>
  <c r="K812"/>
  <c r="K882"/>
  <c r="K24" l="1"/>
  <c r="I24"/>
  <c r="G68"/>
  <c r="G65" s="1"/>
  <c r="I65" s="1"/>
  <c r="G752"/>
  <c r="G748"/>
  <c r="I748" s="1"/>
  <c r="D792"/>
  <c r="D808"/>
  <c r="D745" s="1"/>
  <c r="D804"/>
  <c r="I804" s="1"/>
  <c r="D744"/>
  <c r="D793"/>
  <c r="D794" s="1"/>
  <c r="I554"/>
  <c r="I25" s="1"/>
  <c r="J554"/>
  <c r="K554"/>
  <c r="F23"/>
  <c r="F16"/>
  <c r="H87"/>
  <c r="H42"/>
  <c r="H37" s="1"/>
  <c r="E24"/>
  <c r="E80"/>
  <c r="J80" s="1"/>
  <c r="E73"/>
  <c r="I791"/>
  <c r="K647"/>
  <c r="H792"/>
  <c r="E728"/>
  <c r="E727" s="1"/>
  <c r="E741"/>
  <c r="J741" s="1"/>
  <c r="E45"/>
  <c r="H808"/>
  <c r="H804"/>
  <c r="H744"/>
  <c r="H793"/>
  <c r="H794" s="1"/>
  <c r="J73"/>
  <c r="I73"/>
  <c r="G72"/>
  <c r="K73"/>
  <c r="I556"/>
  <c r="J556"/>
  <c r="K556"/>
  <c r="H30"/>
  <c r="H16"/>
  <c r="I735"/>
  <c r="J735"/>
  <c r="K735"/>
  <c r="G734"/>
  <c r="G728"/>
  <c r="I80"/>
  <c r="K80"/>
  <c r="D75"/>
  <c r="I75" s="1"/>
  <c r="D26"/>
  <c r="I234"/>
  <c r="K234"/>
  <c r="J234"/>
  <c r="J742"/>
  <c r="F72"/>
  <c r="G27"/>
  <c r="G790"/>
  <c r="G794"/>
  <c r="E87"/>
  <c r="E40"/>
  <c r="J90"/>
  <c r="E75"/>
  <c r="J75" s="1"/>
  <c r="I737"/>
  <c r="G26"/>
  <c r="G23" s="1"/>
  <c r="J737"/>
  <c r="K737"/>
  <c r="G730"/>
  <c r="I504"/>
  <c r="J504"/>
  <c r="K504"/>
  <c r="G503"/>
  <c r="G31"/>
  <c r="E792"/>
  <c r="E790"/>
  <c r="F47"/>
  <c r="F741"/>
  <c r="K741" s="1"/>
  <c r="I553"/>
  <c r="J553"/>
  <c r="K553"/>
  <c r="G552"/>
  <c r="I39"/>
  <c r="K39"/>
  <c r="J39"/>
  <c r="I88"/>
  <c r="K88"/>
  <c r="G87"/>
  <c r="G38"/>
  <c r="G16" s="1"/>
  <c r="J88"/>
  <c r="G25"/>
  <c r="K744"/>
  <c r="I16" l="1"/>
  <c r="K23"/>
  <c r="I23"/>
  <c r="I87"/>
  <c r="K87"/>
  <c r="J87"/>
  <c r="D23"/>
  <c r="K72"/>
  <c r="H730"/>
  <c r="H727" s="1"/>
  <c r="H741"/>
  <c r="H47"/>
  <c r="D730"/>
  <c r="D727" s="1"/>
  <c r="D741"/>
  <c r="I741" s="1"/>
  <c r="D47"/>
  <c r="D44" s="1"/>
  <c r="I44" s="1"/>
  <c r="I744"/>
  <c r="I38"/>
  <c r="K38"/>
  <c r="G37"/>
  <c r="J38"/>
  <c r="F44"/>
  <c r="K44" s="1"/>
  <c r="F18"/>
  <c r="I503"/>
  <c r="J503"/>
  <c r="K503"/>
  <c r="I730"/>
  <c r="J730"/>
  <c r="K730"/>
  <c r="E44"/>
  <c r="J44" s="1"/>
  <c r="J45"/>
  <c r="E23"/>
  <c r="J23" s="1"/>
  <c r="E16"/>
  <c r="E15" s="1"/>
  <c r="D790"/>
  <c r="I552"/>
  <c r="J552"/>
  <c r="K552"/>
  <c r="J31"/>
  <c r="I31"/>
  <c r="K31"/>
  <c r="G30"/>
  <c r="K26"/>
  <c r="I26"/>
  <c r="G18"/>
  <c r="J26"/>
  <c r="E37"/>
  <c r="E18"/>
  <c r="J40"/>
  <c r="K27"/>
  <c r="I27"/>
  <c r="J27"/>
  <c r="I734"/>
  <c r="J734"/>
  <c r="K734"/>
  <c r="I745"/>
  <c r="D48"/>
  <c r="D19" s="1"/>
  <c r="D731"/>
  <c r="G731"/>
  <c r="G69"/>
  <c r="G19" s="1"/>
  <c r="H790"/>
  <c r="D72"/>
  <c r="I72" s="1"/>
  <c r="F15"/>
  <c r="K25"/>
  <c r="J25"/>
  <c r="G17"/>
  <c r="J790"/>
  <c r="K790"/>
  <c r="I790"/>
  <c r="I728"/>
  <c r="I727" s="1"/>
  <c r="J728"/>
  <c r="K728"/>
  <c r="G727"/>
  <c r="E72"/>
  <c r="J72" s="1"/>
  <c r="J24"/>
  <c r="I19" l="1"/>
  <c r="J19"/>
  <c r="K19"/>
  <c r="K18"/>
  <c r="J18"/>
  <c r="I37"/>
  <c r="K37"/>
  <c r="J37"/>
  <c r="J30"/>
  <c r="I30"/>
  <c r="K30"/>
  <c r="H18"/>
  <c r="H15" s="1"/>
  <c r="H44"/>
  <c r="K16"/>
  <c r="J727"/>
  <c r="K727"/>
  <c r="D18"/>
  <c r="D15" s="1"/>
  <c r="J16"/>
  <c r="I17"/>
  <c r="K17"/>
  <c r="J17"/>
  <c r="I731"/>
  <c r="J731"/>
  <c r="K731"/>
  <c r="G15"/>
  <c r="I15" l="1"/>
  <c r="J15"/>
  <c r="K15"/>
  <c r="I18"/>
</calcChain>
</file>

<file path=xl/sharedStrings.xml><?xml version="1.0" encoding="utf-8"?>
<sst xmlns="http://schemas.openxmlformats.org/spreadsheetml/2006/main" count="1130" uniqueCount="150">
  <si>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</si>
  <si>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</si>
  <si>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1 квартал 2019г.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</si>
  <si>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</si>
  <si>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</si>
  <si>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</si>
  <si>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</si>
  <si>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</si>
  <si>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</si>
  <si>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</si>
  <si>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</si>
  <si>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</si>
  <si>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</si>
  <si>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</si>
  <si>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</si>
  <si>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</si>
  <si>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</si>
  <si>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</si>
  <si>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</si>
  <si>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</si>
  <si>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</si>
  <si>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</si>
  <si>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</si>
  <si>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</si>
  <si>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</si>
  <si>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</si>
  <si>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</si>
  <si>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</t>
  </si>
  <si>
    <t>министерство строительства и жилищно-куммунаоьного хозяйства Саратовской области</t>
  </si>
  <si>
    <t>орган местного самоуправления</t>
  </si>
  <si>
    <t>организации области               (по согласованию)</t>
  </si>
  <si>
    <t>министерство сельского хозяйства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</si>
  <si>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</si>
  <si>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</si>
  <si>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</si>
  <si>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</si>
  <si>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</si>
  <si>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</si>
  <si>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</si>
  <si>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</si>
  <si>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</si>
  <si>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</si>
  <si>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</si>
  <si>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</si>
  <si>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</si>
  <si>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</si>
  <si>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</si>
  <si>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</si>
  <si>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</si>
  <si>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</si>
  <si>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</si>
  <si>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</si>
  <si>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</si>
  <si>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</si>
  <si>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</si>
  <si>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</si>
  <si>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</si>
  <si>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</si>
  <si>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</si>
  <si>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</si>
  <si>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</si>
  <si>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</si>
  <si>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</si>
  <si>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</si>
  <si>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</si>
  <si>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</si>
  <si>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</si>
  <si>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</si>
  <si>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</si>
  <si>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</si>
  <si>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</si>
  <si>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</si>
  <si>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</si>
  <si>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</si>
  <si>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</si>
  <si>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</si>
  <si>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</si>
  <si>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</si>
  <si>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</si>
  <si>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</si>
  <si>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</si>
  <si>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</si>
  <si>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</si>
  <si>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</si>
  <si>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</si>
  <si>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</si>
  <si>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</si>
  <si>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</si>
  <si>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</si>
  <si>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</si>
  <si>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Региональный прокт 1.1. Приобретение спортивного оборудования и инвентаря для приведения организаций спортивной подготовки в нормативное состояние НАЦПРОЕКТ</t>
  </si>
  <si>
    <t>Региональный проект 1.2. Организация и проведение физкультурных и спортивно-массовых мероприятий (в рамках ФП "Спорт-норма жизнни)</t>
  </si>
  <si>
    <t>Региональный проект 1.4. Проведение спортивных соревнований в системе подготовки спортивного резерва (в рамках ФП "Спорт-норма жизнни)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</si>
  <si>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</si>
  <si>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</si>
  <si>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</si>
  <si>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</si>
  <si>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</si>
  <si>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</si>
  <si>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</si>
  <si>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</si>
  <si>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</si>
  <si>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</si>
  <si>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</si>
  <si>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</si>
  <si>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</si>
  <si>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</si>
  <si>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</si>
  <si>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</si>
  <si>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</si>
  <si>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</si>
  <si>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</si>
  <si>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</si>
  <si>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</si>
  <si>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</si>
  <si>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</si>
  <si>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</si>
  <si>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</si>
  <si>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</si>
  <si>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</si>
  <si>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</si>
  <si>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</si>
  <si>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</si>
  <si>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</si>
  <si>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</si>
  <si>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</si>
  <si>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органы местного самоуправления области (по согласованию</t>
  </si>
  <si>
    <t>органы местного самоуправления</t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</si>
  <si>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</si>
  <si>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</si>
  <si>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Основное мероприятие 4.15. "Приобретение в областную собственность имущественного комплекса ДОЛ "Сосенки"</t>
  </si>
  <si>
    <t>министерство молодежной политики и спорта саратовской области, органы местного самоуправления</t>
  </si>
  <si>
    <t>Основное мероприятие 4.16 «Имущественный взнос некоммерческой организации «Автономная некоммерческая организация «Спортивно-оздоровительный центр «Березка»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</si>
  <si>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</si>
  <si>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министерство строительства и жилищно-куммунаоьного хозяйства Саратовской области, министерство молодежной политики и спорта саратовской области, министерство сельского хозяйства,  органы местного самоуправления</t>
  </si>
  <si>
    <t>министерство молодежной политики и спорта саратовской области</t>
  </si>
  <si>
    <t xml:space="preserve"> органы местного самоуправления</t>
  </si>
  <si>
    <t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 в т.ч.</t>
  </si>
  <si>
    <t>4.1.2. Оснащение объектов спортивной инфраструктуры спортивно-технологическим оборудованием: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</si>
  <si>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</si>
  <si>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</si>
  <si>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  Строительство плавтельного бассейна в р.п Романовка Саратовской области</t>
  </si>
  <si>
    <t xml:space="preserve">  Строительство плавтельного бассейна в р.п Романовка Саратовской области (в рамках достижения соответствующих задач федерального проекта)</t>
  </si>
  <si>
    <t xml:space="preserve">  Дворец водных видов спорта в г. Саратове ( 1 этап строительства)</t>
  </si>
  <si>
    <t xml:space="preserve">  Дворец водных видов спорта в г. Саратове ( врамках достижения соответствующих задач федерального проекта)</t>
  </si>
  <si>
    <t>4.1.5 Обеспечение устойчивого развития сельских территорий (Развитие сети плоскостных спортивных сооружений в сельской местности) в т.ч.</t>
  </si>
  <si>
    <t>4.1.5.1  Развитие сети плоскостных спортивных сооружений в сельской местности (с.Староя Порубежка Пугачевского муниципального р-она)</t>
  </si>
  <si>
    <t>4.1.5.2  Развитие сети плоскостных спортивных сооружений в сельской местности (пос. Заволжский Пугачевского муниципального р-она)</t>
  </si>
  <si>
    <t>4.1.5.3  Развитие сети плоскостных спортивных сооружений в сельской местности (с. Тарлыковка Ровенского  муниципального р-она)</t>
  </si>
  <si>
    <t>Контрольное событие 2.2.7  "Оказание комплексных услуг по продвижению туристического потенциала Саратовской области"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</si>
</sst>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/>
    <xf numFmtId="0" fontId="0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Border="1"/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/>
    <xf numFmtId="164" fontId="3" fillId="0" borderId="5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/>
    <xf numFmtId="164" fontId="3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164" fontId="1" fillId="0" borderId="9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2"/>
  <sheetViews>
    <sheetView tabSelected="1" workbookViewId="0">
      <selection activeCell="F19" sqref="F19"/>
    </sheetView>
  </sheetViews>
  <sheetFormatPr defaultColWidth="16.85546875" defaultRowHeight="15"/>
  <cols>
    <col min="1" max="1" width="18.28515625" style="36" customWidth="1"/>
    <col min="2" max="2" width="16.85546875" style="37"/>
    <col min="3" max="8" width="16.85546875" style="38"/>
    <col min="9" max="10" width="16.85546875" style="36"/>
    <col min="11" max="16384" width="16.85546875" style="3"/>
  </cols>
  <sheetData>
    <row r="1" spans="1:12" s="1" customFormat="1">
      <c r="A1" s="46"/>
      <c r="B1" s="46"/>
      <c r="C1" s="46"/>
      <c r="D1" s="46"/>
      <c r="E1" s="46"/>
      <c r="F1" s="46"/>
      <c r="G1" s="40"/>
      <c r="I1" s="2"/>
      <c r="J1" s="2"/>
    </row>
    <row r="2" spans="1:1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5" customHeight="1">
      <c r="A4" s="48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"/>
    </row>
    <row r="8" spans="1:12">
      <c r="A8" s="5"/>
      <c r="B8" s="6"/>
      <c r="C8" s="7"/>
      <c r="D8" s="7"/>
      <c r="E8" s="7"/>
      <c r="F8" s="7"/>
      <c r="G8" s="7"/>
      <c r="H8" s="7"/>
      <c r="I8" s="8"/>
      <c r="J8" s="8"/>
      <c r="K8" s="1"/>
      <c r="L8" s="1"/>
    </row>
    <row r="9" spans="1:12">
      <c r="A9" s="9"/>
      <c r="B9" s="10"/>
      <c r="C9" s="11"/>
      <c r="D9" s="11"/>
      <c r="E9" s="11"/>
      <c r="F9" s="11"/>
      <c r="G9" s="11"/>
      <c r="H9" s="11"/>
      <c r="I9" s="12"/>
      <c r="J9" s="12"/>
      <c r="K9" s="13" t="s">
        <v>3</v>
      </c>
    </row>
    <row r="10" spans="1:12" ht="15" customHeight="1">
      <c r="A10" s="41" t="s">
        <v>4</v>
      </c>
      <c r="B10" s="50" t="s">
        <v>5</v>
      </c>
      <c r="C10" s="41" t="s">
        <v>6</v>
      </c>
      <c r="D10" s="41" t="s">
        <v>7</v>
      </c>
      <c r="E10" s="41" t="s">
        <v>8</v>
      </c>
      <c r="F10" s="41" t="s">
        <v>9</v>
      </c>
      <c r="G10" s="41" t="s">
        <v>10</v>
      </c>
      <c r="H10" s="41" t="s">
        <v>11</v>
      </c>
      <c r="I10" s="43" t="s">
        <v>12</v>
      </c>
      <c r="J10" s="43"/>
      <c r="K10" s="43"/>
    </row>
    <row r="11" spans="1:12" ht="15" customHeight="1">
      <c r="A11" s="41"/>
      <c r="B11" s="50"/>
      <c r="C11" s="41"/>
      <c r="D11" s="41"/>
      <c r="E11" s="41"/>
      <c r="F11" s="41"/>
      <c r="G11" s="41"/>
      <c r="H11" s="41"/>
      <c r="I11" s="44" t="s">
        <v>13</v>
      </c>
      <c r="J11" s="44" t="s">
        <v>14</v>
      </c>
      <c r="K11" s="44" t="s">
        <v>15</v>
      </c>
    </row>
    <row r="12" spans="1:12">
      <c r="A12" s="41"/>
      <c r="B12" s="50"/>
      <c r="C12" s="41"/>
      <c r="D12" s="41"/>
      <c r="E12" s="41"/>
      <c r="F12" s="41"/>
      <c r="G12" s="41"/>
      <c r="H12" s="41"/>
      <c r="I12" s="44"/>
      <c r="J12" s="44"/>
      <c r="K12" s="44"/>
    </row>
    <row r="13" spans="1:12">
      <c r="A13" s="42"/>
      <c r="B13" s="51"/>
      <c r="C13" s="42"/>
      <c r="D13" s="42"/>
      <c r="E13" s="42"/>
      <c r="F13" s="42"/>
      <c r="G13" s="42"/>
      <c r="H13" s="42"/>
      <c r="I13" s="45"/>
      <c r="J13" s="45"/>
      <c r="K13" s="45"/>
    </row>
    <row r="14" spans="1:1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7</v>
      </c>
      <c r="I14" s="15">
        <v>8</v>
      </c>
      <c r="J14" s="15">
        <v>9</v>
      </c>
      <c r="K14" s="16">
        <v>10</v>
      </c>
    </row>
    <row r="15" spans="1:12" ht="15" customHeight="1">
      <c r="A15" s="52" t="s">
        <v>16</v>
      </c>
      <c r="B15" s="55"/>
      <c r="C15" s="17" t="s">
        <v>17</v>
      </c>
      <c r="D15" s="18">
        <f>D16+D18+D20+D21</f>
        <v>1225684.2000000004</v>
      </c>
      <c r="E15" s="18">
        <f>E16+E18+E20+E21</f>
        <v>1545291.1000000006</v>
      </c>
      <c r="F15" s="18">
        <f>F16+F18+F20+F21</f>
        <v>1132202.4000000001</v>
      </c>
      <c r="G15" s="18">
        <f>G16+G18+G20+G21</f>
        <v>274745.39999999997</v>
      </c>
      <c r="H15" s="18">
        <f>H16+H18+H20+H21</f>
        <v>274767.89999999997</v>
      </c>
      <c r="I15" s="19">
        <f t="shared" ref="I15:I21" si="0">G15/D15*100</f>
        <v>22.415676077084122</v>
      </c>
      <c r="J15" s="19">
        <f>G15/E15*100</f>
        <v>17.779523870939258</v>
      </c>
      <c r="K15" s="19">
        <f>G15/E15*100</f>
        <v>17.779523870939258</v>
      </c>
    </row>
    <row r="16" spans="1:12" ht="30">
      <c r="A16" s="53"/>
      <c r="B16" s="56"/>
      <c r="C16" s="20" t="s">
        <v>18</v>
      </c>
      <c r="D16" s="21">
        <f>D24+D38+D45+D31+D66</f>
        <v>900860.8000000004</v>
      </c>
      <c r="E16" s="21">
        <f t="shared" ref="E16:H16" si="1">E24+E38+E45+E31+E66</f>
        <v>1235550.3000000005</v>
      </c>
      <c r="F16" s="21">
        <f t="shared" si="1"/>
        <v>822461.60000000021</v>
      </c>
      <c r="G16" s="21">
        <f t="shared" si="1"/>
        <v>274745.39999999997</v>
      </c>
      <c r="H16" s="21">
        <f t="shared" si="1"/>
        <v>274767.89999999997</v>
      </c>
      <c r="I16" s="19">
        <f t="shared" si="0"/>
        <v>30.498096931290586</v>
      </c>
      <c r="J16" s="19">
        <f>G16/E16*100</f>
        <v>22.236682715385999</v>
      </c>
      <c r="K16" s="19">
        <f>G16/E16*100</f>
        <v>22.236682715385999</v>
      </c>
    </row>
    <row r="17" spans="1:11" ht="75">
      <c r="A17" s="53"/>
      <c r="B17" s="56"/>
      <c r="C17" s="22" t="s">
        <v>19</v>
      </c>
      <c r="D17" s="21">
        <f t="shared" ref="D17:H19" si="2">D25+D39+D46+D32+D67</f>
        <v>31797.000000000004</v>
      </c>
      <c r="E17" s="21">
        <f t="shared" si="2"/>
        <v>2502.1000000000004</v>
      </c>
      <c r="F17" s="21">
        <f t="shared" si="2"/>
        <v>2502.1000000000004</v>
      </c>
      <c r="G17" s="21">
        <f t="shared" si="2"/>
        <v>0</v>
      </c>
      <c r="H17" s="21">
        <f t="shared" si="2"/>
        <v>0</v>
      </c>
      <c r="I17" s="19">
        <f t="shared" si="0"/>
        <v>0</v>
      </c>
      <c r="J17" s="19">
        <f>G17/E17*100</f>
        <v>0</v>
      </c>
      <c r="K17" s="19">
        <f>G17/F17*100</f>
        <v>0</v>
      </c>
    </row>
    <row r="18" spans="1:11" ht="45">
      <c r="A18" s="53"/>
      <c r="B18" s="56"/>
      <c r="C18" s="20" t="s">
        <v>20</v>
      </c>
      <c r="D18" s="21">
        <f t="shared" si="2"/>
        <v>309740.79999999999</v>
      </c>
      <c r="E18" s="21">
        <f t="shared" si="2"/>
        <v>309740.79999999999</v>
      </c>
      <c r="F18" s="21">
        <f t="shared" si="2"/>
        <v>309740.79999999999</v>
      </c>
      <c r="G18" s="21">
        <f t="shared" si="2"/>
        <v>0</v>
      </c>
      <c r="H18" s="21">
        <f t="shared" si="2"/>
        <v>0</v>
      </c>
      <c r="I18" s="19">
        <f t="shared" si="0"/>
        <v>0</v>
      </c>
      <c r="J18" s="19">
        <f>G18/E18*100</f>
        <v>0</v>
      </c>
      <c r="K18" s="19">
        <f>G18/F18*100</f>
        <v>0</v>
      </c>
    </row>
    <row r="19" spans="1:11" ht="75">
      <c r="A19" s="53"/>
      <c r="B19" s="56"/>
      <c r="C19" s="22" t="s">
        <v>21</v>
      </c>
      <c r="D19" s="21">
        <f t="shared" si="2"/>
        <v>244451.8</v>
      </c>
      <c r="E19" s="21">
        <f t="shared" si="2"/>
        <v>5519.5</v>
      </c>
      <c r="F19" s="21">
        <f t="shared" si="2"/>
        <v>5519.5</v>
      </c>
      <c r="G19" s="21">
        <f t="shared" si="2"/>
        <v>0</v>
      </c>
      <c r="H19" s="21">
        <f t="shared" si="2"/>
        <v>0</v>
      </c>
      <c r="I19" s="21">
        <f t="shared" si="0"/>
        <v>0</v>
      </c>
      <c r="J19" s="19">
        <f>G19/E19*100</f>
        <v>0</v>
      </c>
      <c r="K19" s="19">
        <f>G19/F19*100</f>
        <v>0</v>
      </c>
    </row>
    <row r="20" spans="1:11" ht="45">
      <c r="A20" s="53"/>
      <c r="B20" s="56"/>
      <c r="C20" s="20" t="s">
        <v>22</v>
      </c>
      <c r="D20" s="21">
        <f>D56</f>
        <v>10082.6</v>
      </c>
      <c r="E20" s="21">
        <f t="shared" ref="E20:H20" si="3">E56</f>
        <v>0</v>
      </c>
      <c r="F20" s="21">
        <f t="shared" si="3"/>
        <v>0</v>
      </c>
      <c r="G20" s="21">
        <f t="shared" si="3"/>
        <v>0</v>
      </c>
      <c r="H20" s="21">
        <f t="shared" si="3"/>
        <v>0</v>
      </c>
      <c r="I20" s="19">
        <f t="shared" si="0"/>
        <v>0</v>
      </c>
      <c r="J20" s="19">
        <v>0</v>
      </c>
      <c r="K20" s="19">
        <v>0</v>
      </c>
    </row>
    <row r="21" spans="1:11" ht="45">
      <c r="A21" s="54"/>
      <c r="B21" s="57"/>
      <c r="C21" s="20" t="s">
        <v>23</v>
      </c>
      <c r="D21" s="21">
        <f>D64</f>
        <v>5000</v>
      </c>
      <c r="E21" s="21">
        <f t="shared" ref="E21:H21" si="4">E64</f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19">
        <f t="shared" si="0"/>
        <v>0</v>
      </c>
      <c r="J21" s="19">
        <v>0</v>
      </c>
      <c r="K21" s="19">
        <v>0</v>
      </c>
    </row>
    <row r="22" spans="1:11" ht="15" customHeight="1">
      <c r="A22" s="23"/>
      <c r="B22" s="58" t="s">
        <v>24</v>
      </c>
      <c r="C22" s="59"/>
      <c r="D22" s="59"/>
      <c r="E22" s="59"/>
      <c r="F22" s="60"/>
      <c r="G22" s="39"/>
      <c r="H22" s="24"/>
      <c r="I22" s="19"/>
      <c r="J22" s="19"/>
      <c r="K22" s="19"/>
    </row>
    <row r="23" spans="1:11" ht="15" customHeight="1">
      <c r="A23" s="61"/>
      <c r="B23" s="55" t="s">
        <v>25</v>
      </c>
      <c r="C23" s="17" t="s">
        <v>17</v>
      </c>
      <c r="D23" s="18">
        <f>D24+D26+D28+D29</f>
        <v>978069.90000000037</v>
      </c>
      <c r="E23" s="18">
        <f>E24+E26+E28+E29</f>
        <v>1309547.9000000004</v>
      </c>
      <c r="F23" s="18">
        <f>F24+F26+F28+F29</f>
        <v>909697.80000000028</v>
      </c>
      <c r="G23" s="18">
        <f>G24+G26+G28+G29</f>
        <v>273301.69999999995</v>
      </c>
      <c r="H23" s="18">
        <f>H24+H26+H28+H29</f>
        <v>273301.69999999995</v>
      </c>
      <c r="I23" s="19">
        <f>G23/D23*100</f>
        <v>27.942961949856532</v>
      </c>
      <c r="J23" s="19">
        <f>G23/E23*100</f>
        <v>20.869927705584491</v>
      </c>
      <c r="K23" s="19">
        <f>G23/F23*100</f>
        <v>30.043130806736023</v>
      </c>
    </row>
    <row r="24" spans="1:11" ht="30">
      <c r="A24" s="62"/>
      <c r="B24" s="56"/>
      <c r="C24" s="20" t="s">
        <v>18</v>
      </c>
      <c r="D24" s="21">
        <f>D81+D553+D735</f>
        <v>822848.60000000033</v>
      </c>
      <c r="E24" s="21">
        <f>E81+E553+E735</f>
        <v>1154326.6000000003</v>
      </c>
      <c r="F24" s="21">
        <f>F81+F553+F735</f>
        <v>754476.50000000023</v>
      </c>
      <c r="G24" s="21">
        <f>G81+G553+G735</f>
        <v>273301.69999999995</v>
      </c>
      <c r="H24" s="21">
        <f>H81+H553+H735</f>
        <v>273301.69999999995</v>
      </c>
      <c r="I24" s="19">
        <f>G24/D24*100</f>
        <v>33.214093090758112</v>
      </c>
      <c r="J24" s="19">
        <f>G24/E24*100</f>
        <v>23.676288842343222</v>
      </c>
      <c r="K24" s="19">
        <f>G24/F24*100</f>
        <v>36.224017580401757</v>
      </c>
    </row>
    <row r="25" spans="1:11" ht="75">
      <c r="A25" s="62"/>
      <c r="B25" s="56"/>
      <c r="C25" s="22" t="s">
        <v>19</v>
      </c>
      <c r="D25" s="21">
        <f t="shared" ref="D25:I25" si="5">D82+D507+D554+D736</f>
        <v>30127.200000000004</v>
      </c>
      <c r="E25" s="21">
        <f t="shared" si="5"/>
        <v>1262.4000000000001</v>
      </c>
      <c r="F25" s="21">
        <f t="shared" si="5"/>
        <v>1262.4000000000001</v>
      </c>
      <c r="G25" s="21">
        <f t="shared" si="5"/>
        <v>0</v>
      </c>
      <c r="H25" s="21">
        <f t="shared" si="5"/>
        <v>0</v>
      </c>
      <c r="I25" s="21" t="e">
        <f t="shared" si="5"/>
        <v>#DIV/0!</v>
      </c>
      <c r="J25" s="19">
        <f>G25/E25*100</f>
        <v>0</v>
      </c>
      <c r="K25" s="19">
        <f>G25/F25*100</f>
        <v>0</v>
      </c>
    </row>
    <row r="26" spans="1:11" ht="45">
      <c r="A26" s="62"/>
      <c r="B26" s="56"/>
      <c r="C26" s="20" t="s">
        <v>20</v>
      </c>
      <c r="D26" s="21">
        <f t="shared" ref="D26:H27" si="6">D83+D506+D555+D737</f>
        <v>155221.29999999999</v>
      </c>
      <c r="E26" s="21">
        <f t="shared" si="6"/>
        <v>155221.29999999999</v>
      </c>
      <c r="F26" s="21">
        <f t="shared" si="6"/>
        <v>155221.29999999999</v>
      </c>
      <c r="G26" s="21">
        <f t="shared" si="6"/>
        <v>0</v>
      </c>
      <c r="H26" s="21">
        <f t="shared" si="6"/>
        <v>0</v>
      </c>
      <c r="I26" s="19">
        <f>G26/D26*100</f>
        <v>0</v>
      </c>
      <c r="J26" s="19">
        <f>G26/E26*100</f>
        <v>0</v>
      </c>
      <c r="K26" s="19">
        <f>G26/F26*100</f>
        <v>0</v>
      </c>
    </row>
    <row r="27" spans="1:11" ht="75">
      <c r="A27" s="62"/>
      <c r="B27" s="56"/>
      <c r="C27" s="22" t="s">
        <v>21</v>
      </c>
      <c r="D27" s="21">
        <f t="shared" si="6"/>
        <v>89932.299999999988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19">
        <f>G27/D27*100</f>
        <v>0</v>
      </c>
      <c r="J27" s="19" t="e">
        <f>G27/E27*100</f>
        <v>#DIV/0!</v>
      </c>
      <c r="K27" s="19" t="e">
        <f>G27/F27*100</f>
        <v>#DIV/0!</v>
      </c>
    </row>
    <row r="28" spans="1:11" ht="45">
      <c r="A28" s="62"/>
      <c r="B28" s="56"/>
      <c r="C28" s="20" t="s">
        <v>22</v>
      </c>
      <c r="D28" s="21">
        <v>0</v>
      </c>
      <c r="E28" s="21">
        <v>0</v>
      </c>
      <c r="F28" s="21">
        <f>F85+F508</f>
        <v>0</v>
      </c>
      <c r="G28" s="21">
        <v>0</v>
      </c>
      <c r="H28" s="21">
        <v>0</v>
      </c>
      <c r="I28" s="19">
        <v>0</v>
      </c>
      <c r="J28" s="19">
        <v>0</v>
      </c>
      <c r="K28" s="19">
        <v>0</v>
      </c>
    </row>
    <row r="29" spans="1:11" ht="45">
      <c r="A29" s="62"/>
      <c r="B29" s="57"/>
      <c r="C29" s="20" t="s">
        <v>23</v>
      </c>
      <c r="D29" s="21">
        <v>0</v>
      </c>
      <c r="E29" s="21">
        <f>E78+E509</f>
        <v>0</v>
      </c>
      <c r="F29" s="21">
        <f>F78+F509</f>
        <v>0</v>
      </c>
      <c r="G29" s="21">
        <v>0</v>
      </c>
      <c r="H29" s="21">
        <v>0</v>
      </c>
      <c r="I29" s="19">
        <v>0</v>
      </c>
      <c r="J29" s="19">
        <v>0</v>
      </c>
      <c r="K29" s="19">
        <v>0</v>
      </c>
    </row>
    <row r="30" spans="1:11" ht="15" customHeight="1">
      <c r="A30" s="62"/>
      <c r="B30" s="64" t="s">
        <v>26</v>
      </c>
      <c r="C30" s="17" t="s">
        <v>17</v>
      </c>
      <c r="D30" s="18">
        <f>D31+D33+D35+D36</f>
        <v>725</v>
      </c>
      <c r="E30" s="18">
        <f>E31+E33+E35+E36</f>
        <v>3936.5</v>
      </c>
      <c r="F30" s="18">
        <f>F31+F33+F35+F36</f>
        <v>725</v>
      </c>
      <c r="G30" s="18">
        <f>G31+G33+G35+G36</f>
        <v>348</v>
      </c>
      <c r="H30" s="18">
        <f>H31+H33+H35+H36</f>
        <v>348</v>
      </c>
      <c r="I30" s="19">
        <f>G30/D30*100</f>
        <v>48</v>
      </c>
      <c r="J30" s="19">
        <f>G30/E30*100</f>
        <v>8.840340403912105</v>
      </c>
      <c r="K30" s="19">
        <f>G30/F30*100</f>
        <v>48</v>
      </c>
    </row>
    <row r="31" spans="1:11" ht="30">
      <c r="A31" s="62"/>
      <c r="B31" s="65"/>
      <c r="C31" s="20" t="s">
        <v>18</v>
      </c>
      <c r="D31" s="21">
        <f>D504</f>
        <v>725</v>
      </c>
      <c r="E31" s="21">
        <f>E504</f>
        <v>3936.5</v>
      </c>
      <c r="F31" s="21">
        <f>F504</f>
        <v>725</v>
      </c>
      <c r="G31" s="21">
        <f>G504</f>
        <v>348</v>
      </c>
      <c r="H31" s="21">
        <f>H504</f>
        <v>348</v>
      </c>
      <c r="I31" s="19">
        <f>G31/D31*100</f>
        <v>48</v>
      </c>
      <c r="J31" s="19">
        <f>G31/E31*100</f>
        <v>8.840340403912105</v>
      </c>
      <c r="K31" s="19">
        <f>G31/F31*100</f>
        <v>48</v>
      </c>
    </row>
    <row r="32" spans="1:11" ht="75">
      <c r="A32" s="62"/>
      <c r="B32" s="65"/>
      <c r="C32" s="22" t="s">
        <v>19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9">
        <v>0</v>
      </c>
      <c r="K32" s="19">
        <v>0</v>
      </c>
    </row>
    <row r="33" spans="1:14" ht="45">
      <c r="A33" s="62"/>
      <c r="B33" s="65"/>
      <c r="C33" s="20" t="s">
        <v>20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19">
        <v>0</v>
      </c>
      <c r="J33" s="19">
        <v>0</v>
      </c>
      <c r="K33" s="19">
        <v>0</v>
      </c>
    </row>
    <row r="34" spans="1:14" ht="75">
      <c r="A34" s="62"/>
      <c r="B34" s="65"/>
      <c r="C34" s="22" t="s">
        <v>21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19">
        <v>0</v>
      </c>
      <c r="J34" s="19">
        <v>0</v>
      </c>
      <c r="K34" s="19">
        <v>0</v>
      </c>
    </row>
    <row r="35" spans="1:14" ht="45">
      <c r="A35" s="62"/>
      <c r="B35" s="65"/>
      <c r="C35" s="20" t="s">
        <v>22</v>
      </c>
      <c r="D35" s="21">
        <v>0</v>
      </c>
      <c r="E35" s="21">
        <v>0</v>
      </c>
      <c r="F35" s="21">
        <f>F92+F515</f>
        <v>0</v>
      </c>
      <c r="G35" s="21">
        <v>0</v>
      </c>
      <c r="H35" s="21">
        <v>0</v>
      </c>
      <c r="I35" s="19">
        <v>0</v>
      </c>
      <c r="J35" s="19">
        <v>0</v>
      </c>
      <c r="K35" s="19">
        <v>0</v>
      </c>
    </row>
    <row r="36" spans="1:14" ht="45">
      <c r="A36" s="62"/>
      <c r="B36" s="66"/>
      <c r="C36" s="20" t="s">
        <v>23</v>
      </c>
      <c r="D36" s="21">
        <v>0</v>
      </c>
      <c r="E36" s="21">
        <f>E85+E516</f>
        <v>0</v>
      </c>
      <c r="F36" s="21">
        <f>F85+F516</f>
        <v>0</v>
      </c>
      <c r="G36" s="21">
        <v>0</v>
      </c>
      <c r="H36" s="21">
        <v>0</v>
      </c>
      <c r="I36" s="19">
        <v>0</v>
      </c>
      <c r="J36" s="19">
        <v>0</v>
      </c>
      <c r="K36" s="19">
        <v>0</v>
      </c>
    </row>
    <row r="37" spans="1:14">
      <c r="A37" s="62"/>
      <c r="B37" s="55" t="s">
        <v>27</v>
      </c>
      <c r="C37" s="17" t="s">
        <v>17</v>
      </c>
      <c r="D37" s="18">
        <f>D38+D40+D42+D43</f>
        <v>16633.600000000002</v>
      </c>
      <c r="E37" s="18">
        <f>E38+E40+E42+E43</f>
        <v>16633.600000000002</v>
      </c>
      <c r="F37" s="18">
        <f>F38+F40+F42+F43</f>
        <v>11783.6</v>
      </c>
      <c r="G37" s="18">
        <f>G38+G40+G42+G43</f>
        <v>1095.7</v>
      </c>
      <c r="H37" s="18">
        <f>H38+H40+H42+H43</f>
        <v>1118.2</v>
      </c>
      <c r="I37" s="19">
        <f>G37/D37*100</f>
        <v>6.5872691419776839</v>
      </c>
      <c r="J37" s="19">
        <f>G37/E37*100</f>
        <v>6.5872691419776839</v>
      </c>
      <c r="K37" s="19">
        <f>G37/F37*100</f>
        <v>9.2985165823687161</v>
      </c>
    </row>
    <row r="38" spans="1:14" ht="30">
      <c r="A38" s="62"/>
      <c r="B38" s="56"/>
      <c r="C38" s="20" t="s">
        <v>18</v>
      </c>
      <c r="D38" s="21">
        <f t="shared" ref="D38:H43" si="7">D88</f>
        <v>14593.800000000001</v>
      </c>
      <c r="E38" s="21">
        <f t="shared" si="7"/>
        <v>14593.800000000001</v>
      </c>
      <c r="F38" s="21">
        <f t="shared" si="7"/>
        <v>9743.8000000000011</v>
      </c>
      <c r="G38" s="21">
        <f t="shared" si="7"/>
        <v>1095.7</v>
      </c>
      <c r="H38" s="21">
        <f t="shared" si="7"/>
        <v>1118.2</v>
      </c>
      <c r="I38" s="25">
        <f>G38/D38*100</f>
        <v>7.5079828420288068</v>
      </c>
      <c r="J38" s="25">
        <f>G38/E38*100</f>
        <v>7.5079828420288068</v>
      </c>
      <c r="K38" s="25">
        <f>G38/F38*100</f>
        <v>11.245099447854018</v>
      </c>
    </row>
    <row r="39" spans="1:14" ht="75">
      <c r="A39" s="62"/>
      <c r="B39" s="56"/>
      <c r="C39" s="22" t="s">
        <v>19</v>
      </c>
      <c r="D39" s="21">
        <f>D89</f>
        <v>1239.7</v>
      </c>
      <c r="E39" s="21">
        <f>E89</f>
        <v>1239.7</v>
      </c>
      <c r="F39" s="21">
        <f t="shared" si="7"/>
        <v>1239.7</v>
      </c>
      <c r="G39" s="21">
        <f t="shared" si="7"/>
        <v>0</v>
      </c>
      <c r="H39" s="21">
        <f t="shared" si="7"/>
        <v>0</v>
      </c>
      <c r="I39" s="25">
        <f>G39/D39*100</f>
        <v>0</v>
      </c>
      <c r="J39" s="25">
        <f>G39/E39*100</f>
        <v>0</v>
      </c>
      <c r="K39" s="25">
        <f t="shared" ref="K39:K45" si="8">G39/F39*100</f>
        <v>0</v>
      </c>
    </row>
    <row r="40" spans="1:14" ht="45">
      <c r="A40" s="62"/>
      <c r="B40" s="56"/>
      <c r="C40" s="20" t="s">
        <v>20</v>
      </c>
      <c r="D40" s="21">
        <f t="shared" si="7"/>
        <v>2039.8</v>
      </c>
      <c r="E40" s="21">
        <f t="shared" si="7"/>
        <v>2039.8</v>
      </c>
      <c r="F40" s="21">
        <f t="shared" si="7"/>
        <v>2039.8</v>
      </c>
      <c r="G40" s="21">
        <f t="shared" si="7"/>
        <v>0</v>
      </c>
      <c r="H40" s="21">
        <f t="shared" si="7"/>
        <v>0</v>
      </c>
      <c r="I40" s="25">
        <f>G40/D40*100</f>
        <v>0</v>
      </c>
      <c r="J40" s="25">
        <f>G40/E40*100</f>
        <v>0</v>
      </c>
      <c r="K40" s="25">
        <f t="shared" si="8"/>
        <v>0</v>
      </c>
    </row>
    <row r="41" spans="1:14" ht="75">
      <c r="A41" s="62"/>
      <c r="B41" s="56"/>
      <c r="C41" s="22" t="s">
        <v>21</v>
      </c>
      <c r="D41" s="21">
        <f t="shared" si="7"/>
        <v>2039.8</v>
      </c>
      <c r="E41" s="21">
        <f t="shared" si="7"/>
        <v>2039.8</v>
      </c>
      <c r="F41" s="21">
        <f t="shared" si="7"/>
        <v>2039.8</v>
      </c>
      <c r="G41" s="21">
        <f t="shared" si="7"/>
        <v>0</v>
      </c>
      <c r="H41" s="21">
        <f t="shared" si="7"/>
        <v>0</v>
      </c>
      <c r="I41" s="25">
        <f>G41/D41*100</f>
        <v>0</v>
      </c>
      <c r="J41" s="25">
        <f>G41/E41*100</f>
        <v>0</v>
      </c>
      <c r="K41" s="25">
        <f t="shared" si="8"/>
        <v>0</v>
      </c>
    </row>
    <row r="42" spans="1:14" ht="45">
      <c r="A42" s="62"/>
      <c r="B42" s="56"/>
      <c r="C42" s="20" t="s">
        <v>22</v>
      </c>
      <c r="D42" s="21">
        <f t="shared" si="7"/>
        <v>0</v>
      </c>
      <c r="E42" s="21">
        <f t="shared" si="7"/>
        <v>0</v>
      </c>
      <c r="F42" s="21">
        <f t="shared" si="7"/>
        <v>0</v>
      </c>
      <c r="G42" s="21">
        <f t="shared" si="7"/>
        <v>0</v>
      </c>
      <c r="H42" s="21">
        <f>H92</f>
        <v>0</v>
      </c>
      <c r="I42" s="19">
        <v>0</v>
      </c>
      <c r="J42" s="19">
        <v>0</v>
      </c>
      <c r="K42" s="19">
        <v>0</v>
      </c>
    </row>
    <row r="43" spans="1:14" ht="45">
      <c r="A43" s="62"/>
      <c r="B43" s="57"/>
      <c r="C43" s="20" t="s">
        <v>23</v>
      </c>
      <c r="D43" s="21">
        <f t="shared" si="7"/>
        <v>0</v>
      </c>
      <c r="E43" s="21">
        <f t="shared" si="7"/>
        <v>0</v>
      </c>
      <c r="F43" s="21">
        <f t="shared" si="7"/>
        <v>0</v>
      </c>
      <c r="G43" s="21">
        <f t="shared" si="7"/>
        <v>0</v>
      </c>
      <c r="H43" s="21">
        <f>H93</f>
        <v>0</v>
      </c>
      <c r="I43" s="19">
        <v>0</v>
      </c>
      <c r="J43" s="19">
        <v>0</v>
      </c>
      <c r="K43" s="19">
        <v>0</v>
      </c>
    </row>
    <row r="44" spans="1:14">
      <c r="A44" s="62"/>
      <c r="B44" s="55" t="s">
        <v>28</v>
      </c>
      <c r="C44" s="17" t="s">
        <v>17</v>
      </c>
      <c r="D44" s="18">
        <f>D45+D47+D49+D50</f>
        <v>211263.3</v>
      </c>
      <c r="E44" s="18">
        <f>E45+E47+E49+E50</f>
        <v>211263.3</v>
      </c>
      <c r="F44" s="18">
        <f>F45+F47+F49+F50</f>
        <v>206086.2</v>
      </c>
      <c r="G44" s="18">
        <f>G45+G47+G49+G50</f>
        <v>0</v>
      </c>
      <c r="H44" s="18">
        <f>H45+H47+H49+H50</f>
        <v>0</v>
      </c>
      <c r="I44" s="19">
        <f>G44/D44*100</f>
        <v>0</v>
      </c>
      <c r="J44" s="19">
        <f>G44/E44*100</f>
        <v>0</v>
      </c>
      <c r="K44" s="19">
        <f>G44/F44*100</f>
        <v>0</v>
      </c>
      <c r="L44" s="26"/>
      <c r="M44" s="26"/>
      <c r="N44" s="26"/>
    </row>
    <row r="45" spans="1:14" ht="30">
      <c r="A45" s="62"/>
      <c r="B45" s="56"/>
      <c r="C45" s="20" t="s">
        <v>18</v>
      </c>
      <c r="D45" s="21">
        <f t="shared" ref="D45:H48" si="9">D742</f>
        <v>62263.3</v>
      </c>
      <c r="E45" s="21">
        <f t="shared" si="9"/>
        <v>62263.3</v>
      </c>
      <c r="F45" s="21">
        <f t="shared" si="9"/>
        <v>57086.200000000004</v>
      </c>
      <c r="G45" s="21">
        <f t="shared" si="9"/>
        <v>0</v>
      </c>
      <c r="H45" s="21">
        <f t="shared" si="9"/>
        <v>0</v>
      </c>
      <c r="I45" s="25">
        <f>G45/D45*100</f>
        <v>0</v>
      </c>
      <c r="J45" s="25">
        <f>G45/E45*100</f>
        <v>0</v>
      </c>
      <c r="K45" s="25">
        <f t="shared" si="8"/>
        <v>0</v>
      </c>
    </row>
    <row r="46" spans="1:14" ht="75">
      <c r="A46" s="62"/>
      <c r="B46" s="56"/>
      <c r="C46" s="22" t="s">
        <v>19</v>
      </c>
      <c r="D46" s="21">
        <f t="shared" si="9"/>
        <v>0</v>
      </c>
      <c r="E46" s="21">
        <f t="shared" si="9"/>
        <v>0</v>
      </c>
      <c r="F46" s="21">
        <f t="shared" si="9"/>
        <v>0</v>
      </c>
      <c r="G46" s="21">
        <f t="shared" si="9"/>
        <v>0</v>
      </c>
      <c r="H46" s="21">
        <f t="shared" si="9"/>
        <v>0</v>
      </c>
      <c r="I46" s="25">
        <v>0</v>
      </c>
      <c r="J46" s="25">
        <v>0</v>
      </c>
      <c r="K46" s="25">
        <v>0</v>
      </c>
    </row>
    <row r="47" spans="1:14" ht="45">
      <c r="A47" s="62"/>
      <c r="B47" s="56"/>
      <c r="C47" s="20" t="s">
        <v>20</v>
      </c>
      <c r="D47" s="21">
        <f t="shared" si="9"/>
        <v>149000</v>
      </c>
      <c r="E47" s="21">
        <f t="shared" si="9"/>
        <v>149000</v>
      </c>
      <c r="F47" s="21">
        <f t="shared" si="9"/>
        <v>149000</v>
      </c>
      <c r="G47" s="21">
        <f t="shared" si="9"/>
        <v>0</v>
      </c>
      <c r="H47" s="21">
        <f t="shared" si="9"/>
        <v>0</v>
      </c>
      <c r="I47" s="25">
        <v>0</v>
      </c>
      <c r="J47" s="25">
        <v>0</v>
      </c>
      <c r="K47" s="25">
        <v>0</v>
      </c>
    </row>
    <row r="48" spans="1:14" ht="75">
      <c r="A48" s="62"/>
      <c r="B48" s="56"/>
      <c r="C48" s="22" t="s">
        <v>21</v>
      </c>
      <c r="D48" s="21">
        <f t="shared" si="9"/>
        <v>149000</v>
      </c>
      <c r="E48" s="21">
        <f t="shared" si="9"/>
        <v>0</v>
      </c>
      <c r="F48" s="21">
        <f t="shared" si="9"/>
        <v>0</v>
      </c>
      <c r="G48" s="21">
        <f t="shared" si="9"/>
        <v>0</v>
      </c>
      <c r="H48" s="21">
        <f t="shared" si="9"/>
        <v>0</v>
      </c>
      <c r="I48" s="25">
        <v>0</v>
      </c>
      <c r="J48" s="25">
        <v>0</v>
      </c>
      <c r="K48" s="25">
        <v>0</v>
      </c>
    </row>
    <row r="49" spans="1:11" ht="45">
      <c r="A49" s="62"/>
      <c r="B49" s="56"/>
      <c r="C49" s="20" t="s">
        <v>22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19">
        <v>0</v>
      </c>
      <c r="J49" s="19">
        <v>0</v>
      </c>
      <c r="K49" s="19">
        <v>0</v>
      </c>
    </row>
    <row r="50" spans="1:11" ht="45">
      <c r="A50" s="62"/>
      <c r="B50" s="57"/>
      <c r="C50" s="20" t="s">
        <v>23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19">
        <v>0</v>
      </c>
      <c r="J50" s="19">
        <v>0</v>
      </c>
      <c r="K50" s="19">
        <v>0</v>
      </c>
    </row>
    <row r="51" spans="1:11" ht="15" customHeight="1">
      <c r="A51" s="62"/>
      <c r="B51" s="64" t="s">
        <v>29</v>
      </c>
      <c r="C51" s="17" t="s">
        <v>17</v>
      </c>
      <c r="D51" s="18">
        <f>D52+D54+D56+D57</f>
        <v>10082.6</v>
      </c>
      <c r="E51" s="18">
        <f>E52+E54+E56+E57</f>
        <v>0</v>
      </c>
      <c r="F51" s="18">
        <f>F52+F54+F56+F57</f>
        <v>0</v>
      </c>
      <c r="G51" s="18">
        <f>G52+G54+G56+G57</f>
        <v>0</v>
      </c>
      <c r="H51" s="18">
        <f>H52+H54+H56+H57</f>
        <v>0</v>
      </c>
      <c r="I51" s="19">
        <f>G51/D51*100</f>
        <v>0</v>
      </c>
      <c r="J51" s="19">
        <v>0</v>
      </c>
      <c r="K51" s="19">
        <v>0</v>
      </c>
    </row>
    <row r="52" spans="1:11" ht="30">
      <c r="A52" s="62"/>
      <c r="B52" s="65"/>
      <c r="C52" s="20" t="s">
        <v>18</v>
      </c>
      <c r="D52" s="21">
        <f>E52+F52+H52</f>
        <v>0</v>
      </c>
      <c r="E52" s="21">
        <v>0</v>
      </c>
      <c r="F52" s="21">
        <v>0</v>
      </c>
      <c r="G52" s="21">
        <v>0</v>
      </c>
      <c r="H52" s="21">
        <v>0</v>
      </c>
      <c r="I52" s="19">
        <v>0</v>
      </c>
      <c r="J52" s="19">
        <v>0</v>
      </c>
      <c r="K52" s="19">
        <v>0</v>
      </c>
    </row>
    <row r="53" spans="1:11" ht="75">
      <c r="A53" s="62"/>
      <c r="B53" s="65"/>
      <c r="C53" s="22" t="s">
        <v>19</v>
      </c>
      <c r="D53" s="21">
        <f>E53+F53+H53</f>
        <v>0</v>
      </c>
      <c r="E53" s="21">
        <f t="shared" ref="E53:H55" si="10">E96</f>
        <v>0</v>
      </c>
      <c r="F53" s="21">
        <f t="shared" si="10"/>
        <v>0</v>
      </c>
      <c r="G53" s="21">
        <f t="shared" si="10"/>
        <v>0</v>
      </c>
      <c r="H53" s="21">
        <f t="shared" si="10"/>
        <v>0</v>
      </c>
      <c r="I53" s="19">
        <v>0</v>
      </c>
      <c r="J53" s="19">
        <v>0</v>
      </c>
      <c r="K53" s="19">
        <v>0</v>
      </c>
    </row>
    <row r="54" spans="1:11" ht="45">
      <c r="A54" s="62"/>
      <c r="B54" s="65"/>
      <c r="C54" s="20" t="s">
        <v>20</v>
      </c>
      <c r="D54" s="21"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  <c r="H54" s="21">
        <f t="shared" si="10"/>
        <v>0</v>
      </c>
      <c r="I54" s="19">
        <v>0</v>
      </c>
      <c r="J54" s="19">
        <v>0</v>
      </c>
      <c r="K54" s="19">
        <v>0</v>
      </c>
    </row>
    <row r="55" spans="1:11" ht="75">
      <c r="A55" s="62"/>
      <c r="B55" s="65"/>
      <c r="C55" s="22" t="s">
        <v>21</v>
      </c>
      <c r="D55" s="21">
        <f>E55+F55+H55</f>
        <v>0</v>
      </c>
      <c r="E55" s="21">
        <f t="shared" si="10"/>
        <v>0</v>
      </c>
      <c r="F55" s="21">
        <f t="shared" si="10"/>
        <v>0</v>
      </c>
      <c r="G55" s="21">
        <f t="shared" si="10"/>
        <v>0</v>
      </c>
      <c r="H55" s="21">
        <f t="shared" si="10"/>
        <v>0</v>
      </c>
      <c r="I55" s="19">
        <v>0</v>
      </c>
      <c r="J55" s="19">
        <v>0</v>
      </c>
      <c r="K55" s="19">
        <v>0</v>
      </c>
    </row>
    <row r="56" spans="1:11" ht="45">
      <c r="A56" s="62"/>
      <c r="B56" s="65"/>
      <c r="C56" s="20" t="s">
        <v>22</v>
      </c>
      <c r="D56" s="21">
        <f>D732</f>
        <v>10082.6</v>
      </c>
      <c r="E56" s="21">
        <f>E508+E753</f>
        <v>0</v>
      </c>
      <c r="F56" s="21">
        <f>F508+F753</f>
        <v>0</v>
      </c>
      <c r="G56" s="21">
        <f>G508+G753</f>
        <v>0</v>
      </c>
      <c r="H56" s="21">
        <f>H508+H753</f>
        <v>0</v>
      </c>
      <c r="I56" s="19">
        <f>G56/D56*100</f>
        <v>0</v>
      </c>
      <c r="J56" s="19">
        <v>0</v>
      </c>
      <c r="K56" s="19">
        <v>0</v>
      </c>
    </row>
    <row r="57" spans="1:11" ht="45">
      <c r="A57" s="62"/>
      <c r="B57" s="66"/>
      <c r="C57" s="20" t="s">
        <v>23</v>
      </c>
      <c r="D57" s="21">
        <f>D754</f>
        <v>0</v>
      </c>
      <c r="E57" s="21">
        <f>E754</f>
        <v>0</v>
      </c>
      <c r="F57" s="21">
        <f>F754</f>
        <v>0</v>
      </c>
      <c r="G57" s="21">
        <f>G754</f>
        <v>0</v>
      </c>
      <c r="H57" s="21">
        <f>H754</f>
        <v>0</v>
      </c>
      <c r="I57" s="19">
        <v>0</v>
      </c>
      <c r="J57" s="19">
        <v>0</v>
      </c>
      <c r="K57" s="19">
        <v>0</v>
      </c>
    </row>
    <row r="58" spans="1:11" ht="15" customHeight="1">
      <c r="A58" s="62"/>
      <c r="B58" s="64" t="s">
        <v>30</v>
      </c>
      <c r="C58" s="17" t="s">
        <v>17</v>
      </c>
      <c r="D58" s="18">
        <f>D59+D61+D63+D64</f>
        <v>5000</v>
      </c>
      <c r="E58" s="18">
        <f>E59+E61+E63+E64</f>
        <v>0</v>
      </c>
      <c r="F58" s="18">
        <f>F59+F61+F63+F64</f>
        <v>0</v>
      </c>
      <c r="G58" s="18">
        <f>G59+G61+G63+G64</f>
        <v>0</v>
      </c>
      <c r="H58" s="18">
        <f>H59+H61+H63+H64</f>
        <v>0</v>
      </c>
      <c r="I58" s="19">
        <f>G58/D58*100</f>
        <v>0</v>
      </c>
      <c r="J58" s="19">
        <v>0</v>
      </c>
      <c r="K58" s="19">
        <v>0</v>
      </c>
    </row>
    <row r="59" spans="1:11" ht="30">
      <c r="A59" s="62"/>
      <c r="B59" s="65"/>
      <c r="C59" s="20" t="s">
        <v>18</v>
      </c>
      <c r="D59" s="21">
        <f>E59+F59+H59</f>
        <v>0</v>
      </c>
      <c r="E59" s="21">
        <v>0</v>
      </c>
      <c r="F59" s="21">
        <v>0</v>
      </c>
      <c r="G59" s="21">
        <v>0</v>
      </c>
      <c r="H59" s="21">
        <v>0</v>
      </c>
      <c r="I59" s="19">
        <v>0</v>
      </c>
      <c r="J59" s="19">
        <v>0</v>
      </c>
      <c r="K59" s="19">
        <v>0</v>
      </c>
    </row>
    <row r="60" spans="1:11" ht="75">
      <c r="A60" s="62"/>
      <c r="B60" s="65"/>
      <c r="C60" s="22" t="s">
        <v>19</v>
      </c>
      <c r="D60" s="21">
        <f>E60+F60+H60</f>
        <v>0</v>
      </c>
      <c r="E60" s="21">
        <f t="shared" ref="E60:H62" si="11">E103</f>
        <v>0</v>
      </c>
      <c r="F60" s="21">
        <f t="shared" si="11"/>
        <v>0</v>
      </c>
      <c r="G60" s="21">
        <f t="shared" si="11"/>
        <v>0</v>
      </c>
      <c r="H60" s="21">
        <f t="shared" si="11"/>
        <v>0</v>
      </c>
      <c r="I60" s="19">
        <v>0</v>
      </c>
      <c r="J60" s="19">
        <v>0</v>
      </c>
      <c r="K60" s="19">
        <v>0</v>
      </c>
    </row>
    <row r="61" spans="1:11" ht="45">
      <c r="A61" s="62"/>
      <c r="B61" s="65"/>
      <c r="C61" s="20" t="s">
        <v>20</v>
      </c>
      <c r="D61" s="21">
        <f>D765</f>
        <v>0</v>
      </c>
      <c r="E61" s="21">
        <f t="shared" si="11"/>
        <v>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19">
        <v>0</v>
      </c>
      <c r="J61" s="19">
        <v>0</v>
      </c>
      <c r="K61" s="19">
        <v>0</v>
      </c>
    </row>
    <row r="62" spans="1:11" ht="75">
      <c r="A62" s="62"/>
      <c r="B62" s="65"/>
      <c r="C62" s="22" t="s">
        <v>21</v>
      </c>
      <c r="D62" s="21">
        <f>E62+F62+H62</f>
        <v>0</v>
      </c>
      <c r="E62" s="21">
        <f t="shared" si="11"/>
        <v>0</v>
      </c>
      <c r="F62" s="21">
        <f t="shared" si="11"/>
        <v>0</v>
      </c>
      <c r="G62" s="21">
        <f t="shared" si="11"/>
        <v>0</v>
      </c>
      <c r="H62" s="21">
        <f t="shared" si="11"/>
        <v>0</v>
      </c>
      <c r="I62" s="19">
        <v>0</v>
      </c>
      <c r="J62" s="19">
        <v>0</v>
      </c>
      <c r="K62" s="19">
        <v>0</v>
      </c>
    </row>
    <row r="63" spans="1:11" ht="45">
      <c r="A63" s="62"/>
      <c r="B63" s="65"/>
      <c r="C63" s="20" t="s">
        <v>22</v>
      </c>
      <c r="D63" s="21">
        <f>D515+D767</f>
        <v>0</v>
      </c>
      <c r="E63" s="21">
        <f>E515+E767</f>
        <v>0</v>
      </c>
      <c r="F63" s="21">
        <f>F515+F767</f>
        <v>0</v>
      </c>
      <c r="G63" s="21">
        <f>G515+G767</f>
        <v>0</v>
      </c>
      <c r="H63" s="21">
        <f>H515+H767</f>
        <v>0</v>
      </c>
      <c r="I63" s="19" t="e">
        <f>G63/D63*100</f>
        <v>#DIV/0!</v>
      </c>
      <c r="J63" s="19">
        <v>0</v>
      </c>
      <c r="K63" s="19">
        <v>0</v>
      </c>
    </row>
    <row r="64" spans="1:11" ht="45">
      <c r="A64" s="62"/>
      <c r="B64" s="66"/>
      <c r="C64" s="20" t="s">
        <v>23</v>
      </c>
      <c r="D64" s="21">
        <f>D768</f>
        <v>5000</v>
      </c>
      <c r="E64" s="21">
        <f>E768</f>
        <v>0</v>
      </c>
      <c r="F64" s="21">
        <f>F768</f>
        <v>0</v>
      </c>
      <c r="G64" s="21">
        <f>G768</f>
        <v>0</v>
      </c>
      <c r="H64" s="21">
        <f>H768</f>
        <v>0</v>
      </c>
      <c r="I64" s="19">
        <v>0</v>
      </c>
      <c r="J64" s="19">
        <v>0</v>
      </c>
      <c r="K64" s="19">
        <v>0</v>
      </c>
    </row>
    <row r="65" spans="1:14">
      <c r="A65" s="62"/>
      <c r="B65" s="64" t="s">
        <v>31</v>
      </c>
      <c r="C65" s="17" t="s">
        <v>17</v>
      </c>
      <c r="D65" s="18">
        <f>D66+D68+D70+D71</f>
        <v>3909.7999999999997</v>
      </c>
      <c r="E65" s="18">
        <f>E66+E68+E70+E71</f>
        <v>3909.7999999999997</v>
      </c>
      <c r="F65" s="18">
        <f>F66+F68+F70+F71</f>
        <v>3909.7999999999997</v>
      </c>
      <c r="G65" s="18">
        <f>G66+G68+G70+G71</f>
        <v>0</v>
      </c>
      <c r="H65" s="18">
        <f>H66+H68+H70+H71</f>
        <v>0</v>
      </c>
      <c r="I65" s="19">
        <f>G65/D65*100</f>
        <v>0</v>
      </c>
      <c r="J65" s="19">
        <v>0</v>
      </c>
      <c r="K65" s="19">
        <v>0</v>
      </c>
    </row>
    <row r="66" spans="1:14" ht="30">
      <c r="A66" s="62"/>
      <c r="B66" s="65"/>
      <c r="C66" s="20" t="s">
        <v>18</v>
      </c>
      <c r="D66" s="21">
        <f>D749</f>
        <v>430.1</v>
      </c>
      <c r="E66" s="21">
        <f t="shared" ref="E66:H66" si="12">E749</f>
        <v>430.1</v>
      </c>
      <c r="F66" s="21">
        <f t="shared" si="12"/>
        <v>430.1</v>
      </c>
      <c r="G66" s="21">
        <f t="shared" si="12"/>
        <v>0</v>
      </c>
      <c r="H66" s="21">
        <f t="shared" si="12"/>
        <v>0</v>
      </c>
      <c r="I66" s="19">
        <v>0</v>
      </c>
      <c r="J66" s="19">
        <v>0</v>
      </c>
      <c r="K66" s="19">
        <v>0</v>
      </c>
    </row>
    <row r="67" spans="1:14" ht="75">
      <c r="A67" s="62"/>
      <c r="B67" s="65"/>
      <c r="C67" s="22" t="s">
        <v>19</v>
      </c>
      <c r="D67" s="21">
        <f t="shared" ref="D67:H71" si="13">D750</f>
        <v>430.1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  <c r="I67" s="19">
        <v>0</v>
      </c>
      <c r="J67" s="19">
        <v>0</v>
      </c>
      <c r="K67" s="19">
        <v>0</v>
      </c>
    </row>
    <row r="68" spans="1:14" ht="45">
      <c r="A68" s="62"/>
      <c r="B68" s="65"/>
      <c r="C68" s="20" t="s">
        <v>20</v>
      </c>
      <c r="D68" s="21">
        <f t="shared" si="13"/>
        <v>3479.7</v>
      </c>
      <c r="E68" s="21">
        <f t="shared" si="13"/>
        <v>3479.7</v>
      </c>
      <c r="F68" s="21">
        <f t="shared" si="13"/>
        <v>3479.7</v>
      </c>
      <c r="G68" s="21">
        <f t="shared" si="13"/>
        <v>0</v>
      </c>
      <c r="H68" s="21">
        <f t="shared" si="13"/>
        <v>0</v>
      </c>
      <c r="I68" s="19">
        <v>0</v>
      </c>
      <c r="J68" s="19">
        <v>0</v>
      </c>
      <c r="K68" s="19">
        <v>0</v>
      </c>
    </row>
    <row r="69" spans="1:14" ht="75">
      <c r="A69" s="62"/>
      <c r="B69" s="65"/>
      <c r="C69" s="22" t="s">
        <v>21</v>
      </c>
      <c r="D69" s="21">
        <f t="shared" si="13"/>
        <v>3479.7</v>
      </c>
      <c r="E69" s="21">
        <f t="shared" si="13"/>
        <v>3479.7</v>
      </c>
      <c r="F69" s="21">
        <f t="shared" si="13"/>
        <v>3479.7</v>
      </c>
      <c r="G69" s="21">
        <f t="shared" si="13"/>
        <v>0</v>
      </c>
      <c r="H69" s="21">
        <f t="shared" si="13"/>
        <v>0</v>
      </c>
      <c r="I69" s="19">
        <v>0</v>
      </c>
      <c r="J69" s="19">
        <v>0</v>
      </c>
      <c r="K69" s="19">
        <v>0</v>
      </c>
    </row>
    <row r="70" spans="1:14" ht="45">
      <c r="A70" s="62"/>
      <c r="B70" s="65"/>
      <c r="C70" s="20" t="s">
        <v>22</v>
      </c>
      <c r="D70" s="21">
        <f t="shared" si="13"/>
        <v>0</v>
      </c>
      <c r="E70" s="21">
        <f t="shared" si="13"/>
        <v>0</v>
      </c>
      <c r="F70" s="21">
        <f t="shared" si="13"/>
        <v>0</v>
      </c>
      <c r="G70" s="21">
        <f t="shared" si="13"/>
        <v>0</v>
      </c>
      <c r="H70" s="21">
        <f t="shared" si="13"/>
        <v>0</v>
      </c>
      <c r="I70" s="19" t="e">
        <f>G70/D70*100</f>
        <v>#DIV/0!</v>
      </c>
      <c r="J70" s="19">
        <v>0</v>
      </c>
      <c r="K70" s="19">
        <v>0</v>
      </c>
    </row>
    <row r="71" spans="1:14" ht="45">
      <c r="A71" s="63"/>
      <c r="B71" s="66"/>
      <c r="C71" s="20" t="s">
        <v>23</v>
      </c>
      <c r="D71" s="21">
        <f t="shared" si="13"/>
        <v>0</v>
      </c>
      <c r="E71" s="21">
        <f t="shared" si="13"/>
        <v>0</v>
      </c>
      <c r="F71" s="21">
        <f t="shared" si="13"/>
        <v>0</v>
      </c>
      <c r="G71" s="21">
        <f t="shared" si="13"/>
        <v>0</v>
      </c>
      <c r="H71" s="21">
        <f t="shared" si="13"/>
        <v>0</v>
      </c>
      <c r="I71" s="19">
        <v>0</v>
      </c>
      <c r="J71" s="19">
        <v>0</v>
      </c>
      <c r="K71" s="19">
        <v>0</v>
      </c>
    </row>
    <row r="72" spans="1:14">
      <c r="A72" s="67" t="s">
        <v>32</v>
      </c>
      <c r="B72" s="55" t="s">
        <v>33</v>
      </c>
      <c r="C72" s="17" t="s">
        <v>17</v>
      </c>
      <c r="D72" s="18">
        <f>D73+D75+D77+D78</f>
        <v>838584.10000000033</v>
      </c>
      <c r="E72" s="18">
        <f>E73+E75+E77+E78</f>
        <v>1102606.7000000002</v>
      </c>
      <c r="F72" s="18">
        <f>F73+F75+F77+F78</f>
        <v>765700.10000000033</v>
      </c>
      <c r="G72" s="18">
        <f>G73+G75+G77+G78</f>
        <v>269324.89999999997</v>
      </c>
      <c r="H72" s="18">
        <f>H73+H75+H77+H78</f>
        <v>269347.39999999997</v>
      </c>
      <c r="I72" s="19">
        <f>G72/D72*100</f>
        <v>32.116623723249688</v>
      </c>
      <c r="J72" s="19">
        <f>G72/E72*100</f>
        <v>24.426198389688718</v>
      </c>
      <c r="K72" s="19">
        <f>G72/F72*100</f>
        <v>35.173679616863026</v>
      </c>
      <c r="L72" s="26"/>
      <c r="M72" s="26"/>
      <c r="N72" s="26"/>
    </row>
    <row r="73" spans="1:14" ht="30">
      <c r="A73" s="68"/>
      <c r="B73" s="56"/>
      <c r="C73" s="20" t="s">
        <v>18</v>
      </c>
      <c r="D73" s="21">
        <f t="shared" ref="D73:H76" si="14">D81+D88</f>
        <v>774685.30000000028</v>
      </c>
      <c r="E73" s="21">
        <f t="shared" si="14"/>
        <v>1038707.9000000003</v>
      </c>
      <c r="F73" s="21">
        <f t="shared" si="14"/>
        <v>701801.30000000028</v>
      </c>
      <c r="G73" s="21">
        <f t="shared" si="14"/>
        <v>269324.89999999997</v>
      </c>
      <c r="H73" s="21">
        <f t="shared" si="14"/>
        <v>269347.39999999997</v>
      </c>
      <c r="I73" s="19">
        <f>G73/D73*100</f>
        <v>34.765717124101855</v>
      </c>
      <c r="J73" s="19">
        <f>G73/E73*100</f>
        <v>25.928839089410978</v>
      </c>
      <c r="K73" s="19">
        <f>G73/F73*100</f>
        <v>38.376232702903209</v>
      </c>
    </row>
    <row r="74" spans="1:14" ht="75">
      <c r="A74" s="68"/>
      <c r="B74" s="56"/>
      <c r="C74" s="22" t="s">
        <v>19</v>
      </c>
      <c r="D74" s="21">
        <f t="shared" si="14"/>
        <v>2502.1000000000004</v>
      </c>
      <c r="E74" s="21">
        <f t="shared" si="14"/>
        <v>2502.1000000000004</v>
      </c>
      <c r="F74" s="21">
        <f t="shared" si="14"/>
        <v>2502.1000000000004</v>
      </c>
      <c r="G74" s="21">
        <f t="shared" si="14"/>
        <v>0</v>
      </c>
      <c r="H74" s="21">
        <f t="shared" si="14"/>
        <v>0</v>
      </c>
      <c r="I74" s="19">
        <f>G74/D74*100</f>
        <v>0</v>
      </c>
      <c r="J74" s="19">
        <f>G74/E74*100</f>
        <v>0</v>
      </c>
      <c r="K74" s="19">
        <f>G74/F74*100</f>
        <v>0</v>
      </c>
    </row>
    <row r="75" spans="1:14" ht="45">
      <c r="A75" s="68"/>
      <c r="B75" s="56"/>
      <c r="C75" s="20" t="s">
        <v>20</v>
      </c>
      <c r="D75" s="21">
        <f t="shared" si="14"/>
        <v>63898.8</v>
      </c>
      <c r="E75" s="21">
        <f t="shared" si="14"/>
        <v>63898.8</v>
      </c>
      <c r="F75" s="21">
        <f t="shared" si="14"/>
        <v>63898.8</v>
      </c>
      <c r="G75" s="21">
        <f t="shared" si="14"/>
        <v>0</v>
      </c>
      <c r="H75" s="21">
        <f t="shared" si="14"/>
        <v>0</v>
      </c>
      <c r="I75" s="19">
        <f>G75/D75*100</f>
        <v>0</v>
      </c>
      <c r="J75" s="19">
        <f>G75/E75*100</f>
        <v>0</v>
      </c>
      <c r="K75" s="19">
        <f>G75/F75*100</f>
        <v>0</v>
      </c>
    </row>
    <row r="76" spans="1:14" ht="75">
      <c r="A76" s="68"/>
      <c r="B76" s="56"/>
      <c r="C76" s="22" t="s">
        <v>21</v>
      </c>
      <c r="D76" s="21">
        <f t="shared" si="14"/>
        <v>2039.8</v>
      </c>
      <c r="E76" s="21">
        <f t="shared" si="14"/>
        <v>2039.8</v>
      </c>
      <c r="F76" s="21">
        <f t="shared" si="14"/>
        <v>2039.8</v>
      </c>
      <c r="G76" s="21">
        <f t="shared" si="14"/>
        <v>0</v>
      </c>
      <c r="H76" s="21">
        <f t="shared" si="14"/>
        <v>0</v>
      </c>
      <c r="I76" s="19">
        <f>G76/D76*100</f>
        <v>0</v>
      </c>
      <c r="J76" s="19">
        <f>G76/E76*100</f>
        <v>0</v>
      </c>
      <c r="K76" s="19">
        <f>G76/F76*100</f>
        <v>0</v>
      </c>
    </row>
    <row r="77" spans="1:14" ht="45">
      <c r="A77" s="68"/>
      <c r="B77" s="56"/>
      <c r="C77" s="20" t="s">
        <v>22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19">
        <v>0</v>
      </c>
      <c r="J77" s="19">
        <v>0</v>
      </c>
      <c r="K77" s="19">
        <v>0</v>
      </c>
    </row>
    <row r="78" spans="1:14" ht="45">
      <c r="A78" s="69"/>
      <c r="B78" s="57"/>
      <c r="C78" s="20" t="s">
        <v>23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19">
        <v>0</v>
      </c>
      <c r="J78" s="19">
        <v>0</v>
      </c>
      <c r="K78" s="19">
        <v>0</v>
      </c>
    </row>
    <row r="79" spans="1:14">
      <c r="A79" s="23"/>
      <c r="B79" s="58" t="s">
        <v>24</v>
      </c>
      <c r="C79" s="59"/>
      <c r="D79" s="59"/>
      <c r="E79" s="59"/>
      <c r="F79" s="60"/>
      <c r="G79" s="39"/>
      <c r="H79" s="24"/>
      <c r="I79" s="19"/>
      <c r="J79" s="19"/>
      <c r="K79" s="19"/>
    </row>
    <row r="80" spans="1:14">
      <c r="A80" s="61"/>
      <c r="B80" s="55" t="s">
        <v>34</v>
      </c>
      <c r="C80" s="27" t="s">
        <v>35</v>
      </c>
      <c r="D80" s="18">
        <f>D81+D83+D85+D86</f>
        <v>821950.50000000023</v>
      </c>
      <c r="E80" s="18">
        <f>E81+E83+E85+E86</f>
        <v>1085973.1000000001</v>
      </c>
      <c r="F80" s="18">
        <f>F81+F83+F85+F86</f>
        <v>753916.50000000023</v>
      </c>
      <c r="G80" s="18">
        <f>G81+G83+G85+G86</f>
        <v>268229.19999999995</v>
      </c>
      <c r="H80" s="18">
        <f>H81+H83+H85+H86</f>
        <v>268229.19999999995</v>
      </c>
      <c r="I80" s="19">
        <f>G80/D80*100</f>
        <v>32.633254678961798</v>
      </c>
      <c r="J80" s="19">
        <f>G80/E80*100</f>
        <v>24.699433162755131</v>
      </c>
      <c r="K80" s="19">
        <f>G80/F80*100</f>
        <v>35.578104471781671</v>
      </c>
    </row>
    <row r="81" spans="1:11" ht="30">
      <c r="A81" s="62"/>
      <c r="B81" s="56"/>
      <c r="C81" s="28" t="s">
        <v>18</v>
      </c>
      <c r="D81" s="21">
        <f>D95+D144+D228+D284+D319+D368+D441+D462+D469+D483+D490+D497</f>
        <v>760091.50000000023</v>
      </c>
      <c r="E81" s="21">
        <f t="shared" ref="E81:H81" si="15">E95+E144+E228+E284+E319+E368+E441+E462+E469+E483+E490+E497</f>
        <v>1024114.1000000002</v>
      </c>
      <c r="F81" s="21">
        <f t="shared" si="15"/>
        <v>692057.50000000023</v>
      </c>
      <c r="G81" s="21">
        <f t="shared" si="15"/>
        <v>268229.19999999995</v>
      </c>
      <c r="H81" s="21">
        <f t="shared" si="15"/>
        <v>268229.19999999995</v>
      </c>
      <c r="I81" s="25">
        <f>G81/D81*100</f>
        <v>35.289067171518148</v>
      </c>
      <c r="J81" s="25">
        <f>G81/E81*100</f>
        <v>26.191339422042901</v>
      </c>
      <c r="K81" s="25">
        <f>G81/F81*100</f>
        <v>38.758224569490231</v>
      </c>
    </row>
    <row r="82" spans="1:11" ht="75">
      <c r="A82" s="62"/>
      <c r="B82" s="56"/>
      <c r="C82" s="29" t="s">
        <v>19</v>
      </c>
      <c r="D82" s="21">
        <f t="shared" ref="D82:H83" si="16">D96+D145+D229+D285+D320+D369+D442+D463+D470+D484</f>
        <v>1262.4000000000001</v>
      </c>
      <c r="E82" s="21">
        <f t="shared" si="16"/>
        <v>1262.4000000000001</v>
      </c>
      <c r="F82" s="21">
        <f t="shared" si="16"/>
        <v>1262.4000000000001</v>
      </c>
      <c r="G82" s="21">
        <f t="shared" si="16"/>
        <v>0</v>
      </c>
      <c r="H82" s="21">
        <f t="shared" si="16"/>
        <v>0</v>
      </c>
      <c r="I82" s="25">
        <v>0</v>
      </c>
      <c r="J82" s="25">
        <v>0</v>
      </c>
      <c r="K82" s="25">
        <v>0</v>
      </c>
    </row>
    <row r="83" spans="1:11" ht="45">
      <c r="A83" s="62"/>
      <c r="B83" s="56"/>
      <c r="C83" s="28" t="s">
        <v>20</v>
      </c>
      <c r="D83" s="21">
        <f t="shared" si="16"/>
        <v>61859</v>
      </c>
      <c r="E83" s="21">
        <f t="shared" si="16"/>
        <v>61859</v>
      </c>
      <c r="F83" s="21">
        <f t="shared" si="16"/>
        <v>61859</v>
      </c>
      <c r="G83" s="21">
        <f t="shared" si="16"/>
        <v>0</v>
      </c>
      <c r="H83" s="21">
        <f t="shared" si="16"/>
        <v>0</v>
      </c>
      <c r="I83" s="25">
        <v>0</v>
      </c>
      <c r="J83" s="25">
        <v>0</v>
      </c>
      <c r="K83" s="25">
        <v>0</v>
      </c>
    </row>
    <row r="84" spans="1:11" ht="75">
      <c r="A84" s="62"/>
      <c r="B84" s="56"/>
      <c r="C84" s="29" t="s">
        <v>21</v>
      </c>
      <c r="D84" s="21">
        <f>D322+D472</f>
        <v>0</v>
      </c>
      <c r="E84" s="21">
        <f>E322+E472</f>
        <v>0</v>
      </c>
      <c r="F84" s="21">
        <f>F322+F472</f>
        <v>0</v>
      </c>
      <c r="G84" s="21">
        <f>G322+G472</f>
        <v>0</v>
      </c>
      <c r="H84" s="21">
        <f>H322+H472</f>
        <v>0</v>
      </c>
      <c r="I84" s="25">
        <v>0</v>
      </c>
      <c r="J84" s="25">
        <v>0</v>
      </c>
      <c r="K84" s="25">
        <v>0</v>
      </c>
    </row>
    <row r="85" spans="1:11" ht="45">
      <c r="A85" s="62"/>
      <c r="B85" s="56"/>
      <c r="C85" s="28" t="s">
        <v>22</v>
      </c>
      <c r="D85" s="21">
        <v>0</v>
      </c>
      <c r="E85" s="21">
        <v>0</v>
      </c>
      <c r="F85" s="21">
        <f>F99+F148+F232+F288+F323+F372+F445+F466+F473</f>
        <v>0</v>
      </c>
      <c r="G85" s="21">
        <v>0</v>
      </c>
      <c r="H85" s="21">
        <v>0</v>
      </c>
      <c r="I85" s="19">
        <v>0</v>
      </c>
      <c r="J85" s="19">
        <v>0</v>
      </c>
      <c r="K85" s="19">
        <v>0</v>
      </c>
    </row>
    <row r="86" spans="1:11" ht="45">
      <c r="A86" s="62"/>
      <c r="B86" s="57"/>
      <c r="C86" s="28" t="s">
        <v>23</v>
      </c>
      <c r="D86" s="21">
        <f>D100+D149+D233+D289+D324+D373+D446+D467+D474</f>
        <v>0</v>
      </c>
      <c r="E86" s="21">
        <f>E100+E149+E233+E289+E324+E373+E446+E467+E474</f>
        <v>0</v>
      </c>
      <c r="F86" s="21">
        <f>F100+F149+F233+F289+F324+F373+F446+F467+F474</f>
        <v>0</v>
      </c>
      <c r="G86" s="21">
        <f>G100+G149+G233+G289+G324+G373+G446+G467+G474</f>
        <v>0</v>
      </c>
      <c r="H86" s="21">
        <f>H100+H149+H233+H289+H324+H373+H446+H467+H474</f>
        <v>0</v>
      </c>
      <c r="I86" s="19">
        <v>0</v>
      </c>
      <c r="J86" s="19">
        <v>0</v>
      </c>
      <c r="K86" s="19">
        <v>0</v>
      </c>
    </row>
    <row r="87" spans="1:11" ht="15" customHeight="1">
      <c r="A87" s="62"/>
      <c r="B87" s="55" t="s">
        <v>36</v>
      </c>
      <c r="C87" s="27" t="s">
        <v>35</v>
      </c>
      <c r="D87" s="18">
        <f>D88+D90+D92+D93</f>
        <v>16633.600000000002</v>
      </c>
      <c r="E87" s="18">
        <f>E88+E90+E92+E93</f>
        <v>16633.600000000002</v>
      </c>
      <c r="F87" s="18">
        <f>F88+F90+F92+F93</f>
        <v>11783.6</v>
      </c>
      <c r="G87" s="18">
        <f>G88+G90+G92+G93</f>
        <v>1095.7</v>
      </c>
      <c r="H87" s="18">
        <f>H88+H90+H92+H93</f>
        <v>1118.2</v>
      </c>
      <c r="I87" s="19">
        <f>G87/D87*100</f>
        <v>6.5872691419776839</v>
      </c>
      <c r="J87" s="19">
        <f>G87/E87*100</f>
        <v>6.5872691419776839</v>
      </c>
      <c r="K87" s="19">
        <f>G87/F87*100</f>
        <v>9.2985165823687161</v>
      </c>
    </row>
    <row r="88" spans="1:11" ht="30">
      <c r="A88" s="62"/>
      <c r="B88" s="56"/>
      <c r="C88" s="28" t="s">
        <v>18</v>
      </c>
      <c r="D88" s="21">
        <f t="shared" ref="D88:H93" si="17">D235+D291+D375+D476</f>
        <v>14593.800000000001</v>
      </c>
      <c r="E88" s="21">
        <f t="shared" si="17"/>
        <v>14593.800000000001</v>
      </c>
      <c r="F88" s="21">
        <f t="shared" si="17"/>
        <v>9743.8000000000011</v>
      </c>
      <c r="G88" s="21">
        <f t="shared" si="17"/>
        <v>1095.7</v>
      </c>
      <c r="H88" s="21">
        <f t="shared" si="17"/>
        <v>1118.2</v>
      </c>
      <c r="I88" s="25">
        <f>G88/D88*100</f>
        <v>7.5079828420288068</v>
      </c>
      <c r="J88" s="25">
        <f>G88/E88*100</f>
        <v>7.5079828420288068</v>
      </c>
      <c r="K88" s="25">
        <f>G88/F88*100</f>
        <v>11.245099447854018</v>
      </c>
    </row>
    <row r="89" spans="1:11" ht="75">
      <c r="A89" s="62"/>
      <c r="B89" s="56"/>
      <c r="C89" s="29" t="s">
        <v>19</v>
      </c>
      <c r="D89" s="21">
        <f t="shared" si="17"/>
        <v>1239.7</v>
      </c>
      <c r="E89" s="21">
        <f t="shared" si="17"/>
        <v>1239.7</v>
      </c>
      <c r="F89" s="21">
        <f t="shared" si="17"/>
        <v>1239.7</v>
      </c>
      <c r="G89" s="21">
        <f t="shared" si="17"/>
        <v>0</v>
      </c>
      <c r="H89" s="21">
        <f t="shared" si="17"/>
        <v>0</v>
      </c>
      <c r="I89" s="25">
        <f>G89/D89*100</f>
        <v>0</v>
      </c>
      <c r="J89" s="25">
        <f>G89/E89*100</f>
        <v>0</v>
      </c>
      <c r="K89" s="25">
        <f>G89/F89*100</f>
        <v>0</v>
      </c>
    </row>
    <row r="90" spans="1:11" ht="45">
      <c r="A90" s="62"/>
      <c r="B90" s="56"/>
      <c r="C90" s="28" t="s">
        <v>20</v>
      </c>
      <c r="D90" s="21">
        <f t="shared" si="17"/>
        <v>2039.8</v>
      </c>
      <c r="E90" s="21">
        <f t="shared" si="17"/>
        <v>2039.8</v>
      </c>
      <c r="F90" s="21">
        <f t="shared" si="17"/>
        <v>2039.8</v>
      </c>
      <c r="G90" s="21">
        <f t="shared" si="17"/>
        <v>0</v>
      </c>
      <c r="H90" s="21">
        <f t="shared" si="17"/>
        <v>0</v>
      </c>
      <c r="I90" s="25">
        <f>G90/D90*100</f>
        <v>0</v>
      </c>
      <c r="J90" s="25">
        <f>G90/E90*100</f>
        <v>0</v>
      </c>
      <c r="K90" s="25">
        <f>G90/F90*100</f>
        <v>0</v>
      </c>
    </row>
    <row r="91" spans="1:11" ht="75">
      <c r="A91" s="62"/>
      <c r="B91" s="56"/>
      <c r="C91" s="29" t="s">
        <v>21</v>
      </c>
      <c r="D91" s="21">
        <f t="shared" si="17"/>
        <v>2039.8</v>
      </c>
      <c r="E91" s="21">
        <f t="shared" si="17"/>
        <v>2039.8</v>
      </c>
      <c r="F91" s="21">
        <f t="shared" si="17"/>
        <v>2039.8</v>
      </c>
      <c r="G91" s="21">
        <f t="shared" si="17"/>
        <v>0</v>
      </c>
      <c r="H91" s="21">
        <f t="shared" si="17"/>
        <v>0</v>
      </c>
      <c r="I91" s="25">
        <f>G91/D91*100</f>
        <v>0</v>
      </c>
      <c r="J91" s="25">
        <f>G91/E91*100</f>
        <v>0</v>
      </c>
      <c r="K91" s="25">
        <f>G91/F91*100</f>
        <v>0</v>
      </c>
    </row>
    <row r="92" spans="1:11" ht="45">
      <c r="A92" s="62"/>
      <c r="B92" s="56"/>
      <c r="C92" s="28" t="s">
        <v>22</v>
      </c>
      <c r="D92" s="21">
        <f t="shared" si="17"/>
        <v>0</v>
      </c>
      <c r="E92" s="21">
        <f t="shared" si="17"/>
        <v>0</v>
      </c>
      <c r="F92" s="21">
        <f t="shared" si="17"/>
        <v>0</v>
      </c>
      <c r="G92" s="21">
        <f t="shared" si="17"/>
        <v>0</v>
      </c>
      <c r="H92" s="21">
        <f t="shared" si="17"/>
        <v>0</v>
      </c>
      <c r="I92" s="25">
        <v>0</v>
      </c>
      <c r="J92" s="25">
        <v>0</v>
      </c>
      <c r="K92" s="25">
        <v>0</v>
      </c>
    </row>
    <row r="93" spans="1:11" ht="45">
      <c r="A93" s="62"/>
      <c r="B93" s="57"/>
      <c r="C93" s="28" t="s">
        <v>23</v>
      </c>
      <c r="D93" s="21">
        <f t="shared" si="17"/>
        <v>0</v>
      </c>
      <c r="E93" s="21">
        <f t="shared" si="17"/>
        <v>0</v>
      </c>
      <c r="F93" s="21">
        <f t="shared" si="17"/>
        <v>0</v>
      </c>
      <c r="G93" s="21">
        <f t="shared" si="17"/>
        <v>0</v>
      </c>
      <c r="H93" s="21">
        <f t="shared" si="17"/>
        <v>0</v>
      </c>
      <c r="I93" s="25">
        <v>0</v>
      </c>
      <c r="J93" s="25">
        <v>0</v>
      </c>
      <c r="K93" s="25">
        <v>0</v>
      </c>
    </row>
    <row r="94" spans="1:11" ht="15" customHeight="1">
      <c r="A94" s="67" t="s">
        <v>37</v>
      </c>
      <c r="B94" s="55" t="s">
        <v>34</v>
      </c>
      <c r="C94" s="27" t="s">
        <v>17</v>
      </c>
      <c r="D94" s="18">
        <f>D95+D97+D99+D100</f>
        <v>499</v>
      </c>
      <c r="E94" s="18">
        <f>E95+E97+E99+E100</f>
        <v>499</v>
      </c>
      <c r="F94" s="18">
        <f>F95+F97+F99+F100</f>
        <v>499</v>
      </c>
      <c r="G94" s="18">
        <f>G95+G97+G99+G100</f>
        <v>110</v>
      </c>
      <c r="H94" s="18">
        <f>H95+H97+H99+H100</f>
        <v>110</v>
      </c>
      <c r="I94" s="19">
        <f>G94/D94*100</f>
        <v>22.044088176352705</v>
      </c>
      <c r="J94" s="19">
        <f>G94/E94*100</f>
        <v>22.044088176352705</v>
      </c>
      <c r="K94" s="19">
        <f>G94/F94*100</f>
        <v>22.044088176352705</v>
      </c>
    </row>
    <row r="95" spans="1:11" ht="30">
      <c r="A95" s="68"/>
      <c r="B95" s="56"/>
      <c r="C95" s="28" t="s">
        <v>18</v>
      </c>
      <c r="D95" s="21">
        <f>D109+D116+D123+D130+D137+D102</f>
        <v>499</v>
      </c>
      <c r="E95" s="21">
        <f>E109+E116+E123+E130+E137+E102</f>
        <v>499</v>
      </c>
      <c r="F95" s="21">
        <f>F109+F116+F123+F130+F137+F102</f>
        <v>499</v>
      </c>
      <c r="G95" s="21">
        <f>G109+G116+G123+G130+G137+G102</f>
        <v>110</v>
      </c>
      <c r="H95" s="21">
        <f>H109+H116+H123+H130+H137+H102</f>
        <v>110</v>
      </c>
      <c r="I95" s="25">
        <f>G95/D95*100</f>
        <v>22.044088176352705</v>
      </c>
      <c r="J95" s="25">
        <f>G95/E95*100</f>
        <v>22.044088176352705</v>
      </c>
      <c r="K95" s="25">
        <f>G95/F95*100</f>
        <v>22.044088176352705</v>
      </c>
    </row>
    <row r="96" spans="1:11" ht="75">
      <c r="A96" s="68"/>
      <c r="B96" s="56"/>
      <c r="C96" s="29" t="s">
        <v>19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5">
        <v>0</v>
      </c>
      <c r="J96" s="25">
        <v>0</v>
      </c>
      <c r="K96" s="25">
        <v>0</v>
      </c>
    </row>
    <row r="97" spans="1:11" ht="45">
      <c r="A97" s="68"/>
      <c r="B97" s="56"/>
      <c r="C97" s="28" t="s">
        <v>20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19">
        <v>0</v>
      </c>
      <c r="J97" s="19">
        <v>0</v>
      </c>
      <c r="K97" s="19">
        <v>0</v>
      </c>
    </row>
    <row r="98" spans="1:11" ht="75">
      <c r="A98" s="68"/>
      <c r="B98" s="56"/>
      <c r="C98" s="29" t="s">
        <v>21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19">
        <v>0</v>
      </c>
      <c r="J98" s="19">
        <v>0</v>
      </c>
      <c r="K98" s="19">
        <v>0</v>
      </c>
    </row>
    <row r="99" spans="1:11" ht="45">
      <c r="A99" s="68"/>
      <c r="B99" s="56"/>
      <c r="C99" s="28" t="s">
        <v>22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19">
        <v>0</v>
      </c>
      <c r="J99" s="19">
        <v>0</v>
      </c>
      <c r="K99" s="19">
        <v>0</v>
      </c>
    </row>
    <row r="100" spans="1:11" ht="45">
      <c r="A100" s="69"/>
      <c r="B100" s="57"/>
      <c r="C100" s="28" t="s">
        <v>23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19">
        <v>0</v>
      </c>
      <c r="J100" s="19">
        <v>0</v>
      </c>
      <c r="K100" s="19">
        <v>0</v>
      </c>
    </row>
    <row r="101" spans="1:11" ht="15" customHeight="1">
      <c r="A101" s="70" t="s">
        <v>38</v>
      </c>
      <c r="B101" s="55" t="s">
        <v>34</v>
      </c>
      <c r="C101" s="27" t="s">
        <v>17</v>
      </c>
      <c r="D101" s="18">
        <f>D102+D104+D106+D107</f>
        <v>50</v>
      </c>
      <c r="E101" s="18">
        <f>E102+E104+E106+E107</f>
        <v>50</v>
      </c>
      <c r="F101" s="18">
        <f>F102+F104+F106+F107</f>
        <v>50</v>
      </c>
      <c r="G101" s="18">
        <f>G102+G104+G106+G107</f>
        <v>6</v>
      </c>
      <c r="H101" s="18">
        <f>H102+H104+H106+H107</f>
        <v>6</v>
      </c>
      <c r="I101" s="19">
        <f>G101/D101*100</f>
        <v>12</v>
      </c>
      <c r="J101" s="19">
        <f>G101/E101*100</f>
        <v>12</v>
      </c>
      <c r="K101" s="19">
        <f>G101/F101*100</f>
        <v>12</v>
      </c>
    </row>
    <row r="102" spans="1:11" ht="30">
      <c r="A102" s="71"/>
      <c r="B102" s="56"/>
      <c r="C102" s="28" t="s">
        <v>18</v>
      </c>
      <c r="D102" s="21">
        <v>50</v>
      </c>
      <c r="E102" s="21">
        <v>50</v>
      </c>
      <c r="F102" s="21">
        <v>50</v>
      </c>
      <c r="G102" s="21">
        <v>6</v>
      </c>
      <c r="H102" s="21">
        <v>6</v>
      </c>
      <c r="I102" s="25">
        <f>G102/D102*100</f>
        <v>12</v>
      </c>
      <c r="J102" s="25">
        <f>G102/E102*100</f>
        <v>12</v>
      </c>
      <c r="K102" s="25">
        <f>G102/F102*100</f>
        <v>12</v>
      </c>
    </row>
    <row r="103" spans="1:11" ht="75">
      <c r="A103" s="71"/>
      <c r="B103" s="56"/>
      <c r="C103" s="29" t="s">
        <v>19</v>
      </c>
      <c r="D103" s="21">
        <v>0</v>
      </c>
      <c r="E103" s="21"/>
      <c r="F103" s="21">
        <v>0</v>
      </c>
      <c r="G103" s="21">
        <v>0</v>
      </c>
      <c r="H103" s="21">
        <v>0</v>
      </c>
      <c r="I103" s="25">
        <v>0</v>
      </c>
      <c r="J103" s="25">
        <v>0</v>
      </c>
      <c r="K103" s="25">
        <v>0</v>
      </c>
    </row>
    <row r="104" spans="1:11" ht="45">
      <c r="A104" s="71"/>
      <c r="B104" s="56"/>
      <c r="C104" s="28" t="s">
        <v>20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</row>
    <row r="105" spans="1:11" ht="75">
      <c r="A105" s="71"/>
      <c r="B105" s="56"/>
      <c r="C105" s="29" t="s">
        <v>21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</row>
    <row r="106" spans="1:11" ht="45">
      <c r="A106" s="71"/>
      <c r="B106" s="56"/>
      <c r="C106" s="28" t="s">
        <v>22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ht="45">
      <c r="A107" s="72"/>
      <c r="B107" s="57"/>
      <c r="C107" s="28" t="s">
        <v>23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ht="15" customHeight="1">
      <c r="A108" s="52" t="s">
        <v>39</v>
      </c>
      <c r="B108" s="55" t="s">
        <v>34</v>
      </c>
      <c r="C108" s="27" t="s">
        <v>17</v>
      </c>
      <c r="D108" s="18">
        <f>D109+D111+D113+D114</f>
        <v>44</v>
      </c>
      <c r="E108" s="18">
        <f>E109+E111+E113+E114</f>
        <v>44</v>
      </c>
      <c r="F108" s="18">
        <f>F109+F111+F113+F114</f>
        <v>44</v>
      </c>
      <c r="G108" s="18">
        <f>G109+G111+G113+G114</f>
        <v>44</v>
      </c>
      <c r="H108" s="18">
        <f>H109+H111+H113+H114</f>
        <v>44</v>
      </c>
      <c r="I108" s="19">
        <f>G108/D108*100</f>
        <v>100</v>
      </c>
      <c r="J108" s="19">
        <f>G108/E108*100</f>
        <v>100</v>
      </c>
      <c r="K108" s="19">
        <f>G108/F108*100</f>
        <v>100</v>
      </c>
    </row>
    <row r="109" spans="1:11" ht="30">
      <c r="A109" s="53"/>
      <c r="B109" s="56"/>
      <c r="C109" s="28" t="s">
        <v>18</v>
      </c>
      <c r="D109" s="21">
        <v>44</v>
      </c>
      <c r="E109" s="21">
        <v>44</v>
      </c>
      <c r="F109" s="21">
        <v>44</v>
      </c>
      <c r="G109" s="21">
        <v>44</v>
      </c>
      <c r="H109" s="21">
        <v>44</v>
      </c>
      <c r="I109" s="25">
        <f>G109/D109*100</f>
        <v>100</v>
      </c>
      <c r="J109" s="25">
        <f>G109/E109*100</f>
        <v>100</v>
      </c>
      <c r="K109" s="25">
        <f>G109/F109*100</f>
        <v>100</v>
      </c>
    </row>
    <row r="110" spans="1:11" ht="75">
      <c r="A110" s="53"/>
      <c r="B110" s="56"/>
      <c r="C110" s="29" t="s">
        <v>19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5">
        <v>0</v>
      </c>
      <c r="J110" s="25">
        <v>0</v>
      </c>
      <c r="K110" s="25">
        <v>0</v>
      </c>
    </row>
    <row r="111" spans="1:11" ht="45">
      <c r="A111" s="53"/>
      <c r="B111" s="56"/>
      <c r="C111" s="28" t="s">
        <v>20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 ht="75">
      <c r="A112" s="53"/>
      <c r="B112" s="56"/>
      <c r="C112" s="29" t="s">
        <v>21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 ht="45">
      <c r="A113" s="53"/>
      <c r="B113" s="56"/>
      <c r="C113" s="28" t="s">
        <v>22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</row>
    <row r="114" spans="1:11" ht="45">
      <c r="A114" s="54"/>
      <c r="B114" s="57"/>
      <c r="C114" s="28" t="s">
        <v>23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</row>
    <row r="115" spans="1:11" ht="15" customHeight="1">
      <c r="A115" s="52" t="s">
        <v>40</v>
      </c>
      <c r="B115" s="55" t="s">
        <v>34</v>
      </c>
      <c r="C115" s="27" t="s">
        <v>17</v>
      </c>
      <c r="D115" s="18">
        <f>D116+D118+D120+D121</f>
        <v>185</v>
      </c>
      <c r="E115" s="18">
        <f>E116+E118+E120+E121</f>
        <v>185</v>
      </c>
      <c r="F115" s="18">
        <f>F116+F118+F120+F121</f>
        <v>185</v>
      </c>
      <c r="G115" s="18">
        <f>G116+G118+G120+G121</f>
        <v>54.5</v>
      </c>
      <c r="H115" s="18">
        <f>H116+H118+H120+H121</f>
        <v>54.5</v>
      </c>
      <c r="I115" s="19">
        <f>G115/D115*100</f>
        <v>29.45945945945946</v>
      </c>
      <c r="J115" s="19">
        <f>G115/E115*100</f>
        <v>29.45945945945946</v>
      </c>
      <c r="K115" s="19">
        <f>G115/F115*100</f>
        <v>29.45945945945946</v>
      </c>
    </row>
    <row r="116" spans="1:11" ht="30">
      <c r="A116" s="53"/>
      <c r="B116" s="56"/>
      <c r="C116" s="28" t="s">
        <v>18</v>
      </c>
      <c r="D116" s="21">
        <v>185</v>
      </c>
      <c r="E116" s="21">
        <v>185</v>
      </c>
      <c r="F116" s="21">
        <v>185</v>
      </c>
      <c r="G116" s="21">
        <v>54.5</v>
      </c>
      <c r="H116" s="21">
        <v>54.5</v>
      </c>
      <c r="I116" s="25">
        <f>G116/D116*100</f>
        <v>29.45945945945946</v>
      </c>
      <c r="J116" s="25">
        <f>G116/E116*100</f>
        <v>29.45945945945946</v>
      </c>
      <c r="K116" s="25">
        <f>G116/F116*100</f>
        <v>29.45945945945946</v>
      </c>
    </row>
    <row r="117" spans="1:11" ht="75">
      <c r="A117" s="53"/>
      <c r="B117" s="56"/>
      <c r="C117" s="29" t="s">
        <v>19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</row>
    <row r="118" spans="1:11" ht="45">
      <c r="A118" s="53"/>
      <c r="B118" s="56"/>
      <c r="C118" s="28" t="s">
        <v>20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 ht="75">
      <c r="A119" s="53"/>
      <c r="B119" s="56"/>
      <c r="C119" s="29" t="s">
        <v>21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 ht="45">
      <c r="A120" s="53"/>
      <c r="B120" s="56"/>
      <c r="C120" s="28" t="s">
        <v>22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ht="45">
      <c r="A121" s="54"/>
      <c r="B121" s="57"/>
      <c r="C121" s="28" t="s">
        <v>23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 ht="15" customHeight="1">
      <c r="A122" s="52" t="s">
        <v>41</v>
      </c>
      <c r="B122" s="55" t="s">
        <v>34</v>
      </c>
      <c r="C122" s="27" t="s">
        <v>17</v>
      </c>
      <c r="D122" s="18">
        <f>D123+D125+D127+D128</f>
        <v>59</v>
      </c>
      <c r="E122" s="18">
        <f>E123+E125+E127+E128</f>
        <v>59</v>
      </c>
      <c r="F122" s="18">
        <f>F123+F125+F127+F128</f>
        <v>59</v>
      </c>
      <c r="G122" s="18">
        <f>G123+G125+G127+G128</f>
        <v>0</v>
      </c>
      <c r="H122" s="18">
        <f>H123+H125+H127+H128</f>
        <v>0</v>
      </c>
      <c r="I122" s="19">
        <f>G122/D122*100</f>
        <v>0</v>
      </c>
      <c r="J122" s="19">
        <f>G122/E122*100</f>
        <v>0</v>
      </c>
      <c r="K122" s="19">
        <f>G122/F122*100</f>
        <v>0</v>
      </c>
    </row>
    <row r="123" spans="1:11" ht="30">
      <c r="A123" s="53"/>
      <c r="B123" s="56"/>
      <c r="C123" s="28" t="s">
        <v>18</v>
      </c>
      <c r="D123" s="21">
        <v>59</v>
      </c>
      <c r="E123" s="21">
        <v>59</v>
      </c>
      <c r="F123" s="21">
        <v>59</v>
      </c>
      <c r="G123" s="21">
        <v>0</v>
      </c>
      <c r="H123" s="21">
        <v>0</v>
      </c>
      <c r="I123" s="25">
        <f>G123/D123*100</f>
        <v>0</v>
      </c>
      <c r="J123" s="25">
        <f>G123/E123*100</f>
        <v>0</v>
      </c>
      <c r="K123" s="25">
        <f>G123/F123*100</f>
        <v>0</v>
      </c>
    </row>
    <row r="124" spans="1:11" ht="75">
      <c r="A124" s="53"/>
      <c r="B124" s="56"/>
      <c r="C124" s="29" t="s">
        <v>19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ht="45">
      <c r="A125" s="53"/>
      <c r="B125" s="56"/>
      <c r="C125" s="28" t="s">
        <v>20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 ht="75">
      <c r="A126" s="53"/>
      <c r="B126" s="56"/>
      <c r="C126" s="29" t="s">
        <v>21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 ht="45">
      <c r="A127" s="53"/>
      <c r="B127" s="56"/>
      <c r="C127" s="28" t="s">
        <v>22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ht="45">
      <c r="A128" s="54"/>
      <c r="B128" s="57"/>
      <c r="C128" s="28" t="s">
        <v>23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ht="15" customHeight="1">
      <c r="A129" s="70" t="s">
        <v>42</v>
      </c>
      <c r="B129" s="55" t="s">
        <v>34</v>
      </c>
      <c r="C129" s="27" t="s">
        <v>17</v>
      </c>
      <c r="D129" s="18">
        <f>D130+D132+D134+D135</f>
        <v>150</v>
      </c>
      <c r="E129" s="18">
        <f>E130+E132+E134+E135</f>
        <v>150</v>
      </c>
      <c r="F129" s="18">
        <f>F130+F132+F134+F135</f>
        <v>150</v>
      </c>
      <c r="G129" s="18">
        <f>G130+G132+G134+G135</f>
        <v>0</v>
      </c>
      <c r="H129" s="18">
        <f>H130+H132+H134+H135</f>
        <v>0</v>
      </c>
      <c r="I129" s="19">
        <f>G129/D129*100</f>
        <v>0</v>
      </c>
      <c r="J129" s="19">
        <f>G129/E129*100</f>
        <v>0</v>
      </c>
      <c r="K129" s="19">
        <f>G129/F129*100</f>
        <v>0</v>
      </c>
    </row>
    <row r="130" spans="1:11" ht="30">
      <c r="A130" s="71"/>
      <c r="B130" s="56"/>
      <c r="C130" s="28" t="s">
        <v>18</v>
      </c>
      <c r="D130" s="21">
        <v>150</v>
      </c>
      <c r="E130" s="21">
        <v>150</v>
      </c>
      <c r="F130" s="21">
        <v>150</v>
      </c>
      <c r="G130" s="21">
        <v>0</v>
      </c>
      <c r="H130" s="21">
        <v>0</v>
      </c>
      <c r="I130" s="25">
        <f>G130/D130*100</f>
        <v>0</v>
      </c>
      <c r="J130" s="25">
        <f>G130/E130*100</f>
        <v>0</v>
      </c>
      <c r="K130" s="25">
        <f>G130/F130*100</f>
        <v>0</v>
      </c>
    </row>
    <row r="131" spans="1:11" ht="75">
      <c r="A131" s="71"/>
      <c r="B131" s="56"/>
      <c r="C131" s="29" t="s">
        <v>19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ht="45">
      <c r="A132" s="71"/>
      <c r="B132" s="56"/>
      <c r="C132" s="28" t="s">
        <v>20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</row>
    <row r="133" spans="1:11" ht="75">
      <c r="A133" s="71"/>
      <c r="B133" s="56"/>
      <c r="C133" s="29" t="s">
        <v>21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</row>
    <row r="134" spans="1:11" ht="45">
      <c r="A134" s="71"/>
      <c r="B134" s="56"/>
      <c r="C134" s="28" t="s">
        <v>22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</row>
    <row r="135" spans="1:11" ht="45">
      <c r="A135" s="72"/>
      <c r="B135" s="57"/>
      <c r="C135" s="28" t="s">
        <v>23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</row>
    <row r="136" spans="1:11" ht="15" customHeight="1">
      <c r="A136" s="70" t="s">
        <v>43</v>
      </c>
      <c r="B136" s="55" t="s">
        <v>34</v>
      </c>
      <c r="C136" s="27" t="s">
        <v>17</v>
      </c>
      <c r="D136" s="18">
        <f>D137+D139+D141+D142</f>
        <v>11</v>
      </c>
      <c r="E136" s="18">
        <f>E137+E139+E141+E142</f>
        <v>11</v>
      </c>
      <c r="F136" s="18">
        <f>F137+F139+F141+F142</f>
        <v>11</v>
      </c>
      <c r="G136" s="18">
        <f>G137+G139+G141+G142</f>
        <v>5.5</v>
      </c>
      <c r="H136" s="18">
        <f>H137+H139+H141+H142</f>
        <v>5.5</v>
      </c>
      <c r="I136" s="19">
        <f>G136/D136*100</f>
        <v>50</v>
      </c>
      <c r="J136" s="19">
        <f>G136/E136*100</f>
        <v>50</v>
      </c>
      <c r="K136" s="19">
        <f>G136/F136*100</f>
        <v>50</v>
      </c>
    </row>
    <row r="137" spans="1:11" ht="30">
      <c r="A137" s="71"/>
      <c r="B137" s="56"/>
      <c r="C137" s="28" t="s">
        <v>18</v>
      </c>
      <c r="D137" s="21">
        <v>11</v>
      </c>
      <c r="E137" s="21">
        <v>11</v>
      </c>
      <c r="F137" s="21">
        <v>11</v>
      </c>
      <c r="G137" s="21">
        <v>5.5</v>
      </c>
      <c r="H137" s="21">
        <v>5.5</v>
      </c>
      <c r="I137" s="25">
        <f>G137/D137*100</f>
        <v>50</v>
      </c>
      <c r="J137" s="25">
        <f>G137/E137*100</f>
        <v>50</v>
      </c>
      <c r="K137" s="25">
        <f>G137/F137*100</f>
        <v>50</v>
      </c>
    </row>
    <row r="138" spans="1:11" ht="75">
      <c r="A138" s="71"/>
      <c r="B138" s="56"/>
      <c r="C138" s="29" t="s">
        <v>19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ht="45">
      <c r="A139" s="71"/>
      <c r="B139" s="56"/>
      <c r="C139" s="28" t="s">
        <v>20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ht="75">
      <c r="A140" s="71"/>
      <c r="B140" s="56"/>
      <c r="C140" s="29" t="s">
        <v>21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</row>
    <row r="141" spans="1:11" ht="45">
      <c r="A141" s="71"/>
      <c r="B141" s="56"/>
      <c r="C141" s="28" t="s">
        <v>22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 ht="45">
      <c r="A142" s="72"/>
      <c r="B142" s="57"/>
      <c r="C142" s="28" t="s">
        <v>23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</row>
    <row r="143" spans="1:11" ht="15" customHeight="1">
      <c r="A143" s="67" t="s">
        <v>44</v>
      </c>
      <c r="B143" s="55" t="s">
        <v>45</v>
      </c>
      <c r="C143" s="27" t="s">
        <v>17</v>
      </c>
      <c r="D143" s="18">
        <f>D144+D146+D148+D149</f>
        <v>2231.3000000000002</v>
      </c>
      <c r="E143" s="18">
        <f>E144+E146+E148+E149</f>
        <v>2231.3000000000002</v>
      </c>
      <c r="F143" s="18">
        <f>F144+F146+F148+F149</f>
        <v>10549.4</v>
      </c>
      <c r="G143" s="18">
        <f>G144+G146+G148+G149</f>
        <v>4037.4</v>
      </c>
      <c r="H143" s="18">
        <f>H144+H146+H148+H149</f>
        <v>4037.4</v>
      </c>
      <c r="I143" s="19">
        <f>G143/D143*100</f>
        <v>180.94384439564379</v>
      </c>
      <c r="J143" s="19">
        <f>G143/E143*100</f>
        <v>180.94384439564379</v>
      </c>
      <c r="K143" s="19">
        <f>G143/F143*100</f>
        <v>38.271370883652153</v>
      </c>
    </row>
    <row r="144" spans="1:11" ht="30">
      <c r="A144" s="68"/>
      <c r="B144" s="56"/>
      <c r="C144" s="28" t="s">
        <v>18</v>
      </c>
      <c r="D144" s="21">
        <f>D151+D158+D165+D172+D179+D186+D193+D200+D207+D214+D221</f>
        <v>2231.3000000000002</v>
      </c>
      <c r="E144" s="21">
        <f t="shared" ref="E144:F144" si="18">E151+E158+E165+E172+E179+E186+E193+E200+E207+E214+E221</f>
        <v>2231.3000000000002</v>
      </c>
      <c r="F144" s="21">
        <f t="shared" si="18"/>
        <v>10549.4</v>
      </c>
      <c r="G144" s="21">
        <f>G151+G158+G165+G172+G179+G186+G193+G200+G207+G214+G221</f>
        <v>4037.4</v>
      </c>
      <c r="H144" s="21">
        <f>H151+H158+H165+H172+H179+H186+H193+H200+H207+H214+H221</f>
        <v>4037.4</v>
      </c>
      <c r="I144" s="25">
        <f>G144/D144*100</f>
        <v>180.94384439564379</v>
      </c>
      <c r="J144" s="25">
        <f>G144/E144*100</f>
        <v>180.94384439564379</v>
      </c>
      <c r="K144" s="25">
        <f>G144/F144*100</f>
        <v>38.271370883652153</v>
      </c>
    </row>
    <row r="145" spans="1:11" ht="75">
      <c r="A145" s="68"/>
      <c r="B145" s="56"/>
      <c r="C145" s="29" t="s">
        <v>19</v>
      </c>
      <c r="D145" s="21">
        <f>D152+D159+D166+D173+D180+D187+D194+D201+D208</f>
        <v>0</v>
      </c>
      <c r="E145" s="21">
        <f>E152+E159+E166+E173+E180+E187+E194+E201+E208</f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</row>
    <row r="146" spans="1:11" ht="45">
      <c r="A146" s="68"/>
      <c r="B146" s="56"/>
      <c r="C146" s="28" t="s">
        <v>20</v>
      </c>
      <c r="D146" s="21">
        <f>D153+D160+D167+D174+D181+D188+D195+D202+D209</f>
        <v>0</v>
      </c>
      <c r="E146" s="21">
        <f>E153+E160+E167+E174+E181+E188+E195+E202+E209</f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</row>
    <row r="147" spans="1:11" ht="75">
      <c r="A147" s="68"/>
      <c r="B147" s="56"/>
      <c r="C147" s="29" t="s">
        <v>21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</row>
    <row r="148" spans="1:11" ht="45">
      <c r="A148" s="68"/>
      <c r="B148" s="56"/>
      <c r="C148" s="28" t="s">
        <v>22</v>
      </c>
      <c r="D148" s="21">
        <f>D155+D162+D169+D176+D183+D190+D197+D204+D211</f>
        <v>0</v>
      </c>
      <c r="E148" s="21">
        <f>E155+E162+E169+E176+E183+E190+E197+E204+E211</f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</row>
    <row r="149" spans="1:11" ht="45">
      <c r="A149" s="69"/>
      <c r="B149" s="57"/>
      <c r="C149" s="28" t="s">
        <v>23</v>
      </c>
      <c r="D149" s="21">
        <f>D156+D163+D170+D177+D184+D191+D198+D205+D212</f>
        <v>0</v>
      </c>
      <c r="E149" s="21">
        <f>E156+E163+E170+E177+E184+E191+E198+E205+E212</f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</row>
    <row r="150" spans="1:11" ht="15" customHeight="1">
      <c r="A150" s="52" t="s">
        <v>46</v>
      </c>
      <c r="B150" s="55" t="s">
        <v>34</v>
      </c>
      <c r="C150" s="27" t="s">
        <v>17</v>
      </c>
      <c r="D150" s="18">
        <f>D151+D153+D155+D156</f>
        <v>0</v>
      </c>
      <c r="E150" s="18">
        <f>E151+E153+E155+E156</f>
        <v>0</v>
      </c>
      <c r="F150" s="18">
        <f>F151+F153+F155+F156</f>
        <v>100</v>
      </c>
      <c r="G150" s="18">
        <f>G151+G153+G155+G156</f>
        <v>0</v>
      </c>
      <c r="H150" s="18">
        <f>H151+H153+H155+H156</f>
        <v>0</v>
      </c>
      <c r="I150" s="19" t="e">
        <f>G150/D150*100</f>
        <v>#DIV/0!</v>
      </c>
      <c r="J150" s="19" t="e">
        <f>G150/E150*100</f>
        <v>#DIV/0!</v>
      </c>
      <c r="K150" s="19">
        <f>G150/F150*100</f>
        <v>0</v>
      </c>
    </row>
    <row r="151" spans="1:11" ht="30">
      <c r="A151" s="53"/>
      <c r="B151" s="56"/>
      <c r="C151" s="28" t="s">
        <v>18</v>
      </c>
      <c r="D151" s="21">
        <v>0</v>
      </c>
      <c r="E151" s="21">
        <v>0</v>
      </c>
      <c r="F151" s="21">
        <v>100</v>
      </c>
      <c r="G151" s="21">
        <v>0</v>
      </c>
      <c r="H151" s="21">
        <v>0</v>
      </c>
      <c r="I151" s="25" t="e">
        <f>G151/D151*100</f>
        <v>#DIV/0!</v>
      </c>
      <c r="J151" s="25" t="e">
        <f>G151/E151*100</f>
        <v>#DIV/0!</v>
      </c>
      <c r="K151" s="25">
        <f>G151/F151*100</f>
        <v>0</v>
      </c>
    </row>
    <row r="152" spans="1:11" ht="75">
      <c r="A152" s="53"/>
      <c r="B152" s="56"/>
      <c r="C152" s="29" t="s">
        <v>19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</row>
    <row r="153" spans="1:11" ht="45">
      <c r="A153" s="53"/>
      <c r="B153" s="56"/>
      <c r="C153" s="28" t="s">
        <v>20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</row>
    <row r="154" spans="1:11" ht="75">
      <c r="A154" s="53"/>
      <c r="B154" s="56"/>
      <c r="C154" s="29" t="s">
        <v>21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</row>
    <row r="155" spans="1:11" ht="45">
      <c r="A155" s="53"/>
      <c r="B155" s="56"/>
      <c r="C155" s="28" t="s">
        <v>22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</row>
    <row r="156" spans="1:11" ht="45">
      <c r="A156" s="54"/>
      <c r="B156" s="57"/>
      <c r="C156" s="28" t="s">
        <v>23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</row>
    <row r="157" spans="1:11" ht="15" customHeight="1">
      <c r="A157" s="52" t="s">
        <v>47</v>
      </c>
      <c r="B157" s="55" t="s">
        <v>34</v>
      </c>
      <c r="C157" s="27" t="s">
        <v>17</v>
      </c>
      <c r="D157" s="18">
        <f t="shared" ref="D157:K157" si="19">D158+D160+D162+D163</f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</row>
    <row r="158" spans="1:11" ht="30">
      <c r="A158" s="53"/>
      <c r="B158" s="56"/>
      <c r="C158" s="28" t="s">
        <v>18</v>
      </c>
      <c r="D158" s="21">
        <f>10-10</f>
        <v>0</v>
      </c>
      <c r="E158" s="21">
        <f>10-10</f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</row>
    <row r="159" spans="1:11" ht="75">
      <c r="A159" s="53"/>
      <c r="B159" s="56"/>
      <c r="C159" s="29" t="s">
        <v>19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</row>
    <row r="160" spans="1:11" ht="45">
      <c r="A160" s="53"/>
      <c r="B160" s="56"/>
      <c r="C160" s="28" t="s">
        <v>20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</row>
    <row r="161" spans="1:11" ht="75">
      <c r="A161" s="53"/>
      <c r="B161" s="56"/>
      <c r="C161" s="29" t="s">
        <v>21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</row>
    <row r="162" spans="1:11" ht="45">
      <c r="A162" s="53"/>
      <c r="B162" s="56"/>
      <c r="C162" s="28" t="s">
        <v>22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</row>
    <row r="163" spans="1:11" ht="45">
      <c r="A163" s="54"/>
      <c r="B163" s="57"/>
      <c r="C163" s="28" t="s">
        <v>23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</row>
    <row r="164" spans="1:11" ht="15" customHeight="1">
      <c r="A164" s="52" t="s">
        <v>48</v>
      </c>
      <c r="B164" s="55" t="s">
        <v>34</v>
      </c>
      <c r="C164" s="27" t="s">
        <v>17</v>
      </c>
      <c r="D164" s="18">
        <f>D165+D167+D169+D170</f>
        <v>0</v>
      </c>
      <c r="E164" s="18">
        <f>E165+E167+E169+E170</f>
        <v>0</v>
      </c>
      <c r="F164" s="18">
        <f>F165+F167+F169+F170</f>
        <v>120</v>
      </c>
      <c r="G164" s="18">
        <f>G165+G167+G169+G170</f>
        <v>100</v>
      </c>
      <c r="H164" s="18">
        <f>H165+H167+H169+H170</f>
        <v>100</v>
      </c>
      <c r="I164" s="19" t="e">
        <f>G164/D164*100</f>
        <v>#DIV/0!</v>
      </c>
      <c r="J164" s="19" t="e">
        <f>G164/E164*100</f>
        <v>#DIV/0!</v>
      </c>
      <c r="K164" s="19">
        <f>G164/F164*100</f>
        <v>83.333333333333343</v>
      </c>
    </row>
    <row r="165" spans="1:11" ht="30">
      <c r="A165" s="53"/>
      <c r="B165" s="56"/>
      <c r="C165" s="28" t="s">
        <v>18</v>
      </c>
      <c r="D165" s="21">
        <v>0</v>
      </c>
      <c r="E165" s="21">
        <v>0</v>
      </c>
      <c r="F165" s="21">
        <v>120</v>
      </c>
      <c r="G165" s="21">
        <v>100</v>
      </c>
      <c r="H165" s="21">
        <v>100</v>
      </c>
      <c r="I165" s="25" t="e">
        <f>G165/D165*100</f>
        <v>#DIV/0!</v>
      </c>
      <c r="J165" s="25" t="e">
        <f>G165/E165*100</f>
        <v>#DIV/0!</v>
      </c>
      <c r="K165" s="25">
        <f>G165/F165*100</f>
        <v>83.333333333333343</v>
      </c>
    </row>
    <row r="166" spans="1:11" ht="75">
      <c r="A166" s="53"/>
      <c r="B166" s="56"/>
      <c r="C166" s="29" t="s">
        <v>19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</row>
    <row r="167" spans="1:11" ht="45">
      <c r="A167" s="53"/>
      <c r="B167" s="56"/>
      <c r="C167" s="28" t="s">
        <v>20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</row>
    <row r="168" spans="1:11" ht="75">
      <c r="A168" s="53"/>
      <c r="B168" s="56"/>
      <c r="C168" s="29" t="s">
        <v>21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</row>
    <row r="169" spans="1:11" ht="45">
      <c r="A169" s="53"/>
      <c r="B169" s="56"/>
      <c r="C169" s="28" t="s">
        <v>22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</row>
    <row r="170" spans="1:11" ht="45">
      <c r="A170" s="54"/>
      <c r="B170" s="57"/>
      <c r="C170" s="28" t="s">
        <v>23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</row>
    <row r="171" spans="1:11" ht="15" customHeight="1">
      <c r="A171" s="73" t="s">
        <v>49</v>
      </c>
      <c r="B171" s="55" t="s">
        <v>34</v>
      </c>
      <c r="C171" s="27" t="s">
        <v>17</v>
      </c>
      <c r="D171" s="18">
        <f>D172+D174+D176+D177</f>
        <v>0</v>
      </c>
      <c r="E171" s="18">
        <f>E172+E174+E176+E177</f>
        <v>0</v>
      </c>
      <c r="F171" s="18">
        <f>F172+F174+F176+F177</f>
        <v>400</v>
      </c>
      <c r="G171" s="18">
        <f>G172+G174+G176+G177</f>
        <v>398.1</v>
      </c>
      <c r="H171" s="18">
        <f>H172+H174+H176+H177</f>
        <v>398.1</v>
      </c>
      <c r="I171" s="19" t="e">
        <f>G171/D171*100</f>
        <v>#DIV/0!</v>
      </c>
      <c r="J171" s="19" t="e">
        <f>G171/E171*100</f>
        <v>#DIV/0!</v>
      </c>
      <c r="K171" s="19">
        <f>G171/F171*100</f>
        <v>99.525000000000006</v>
      </c>
    </row>
    <row r="172" spans="1:11" ht="30">
      <c r="A172" s="74"/>
      <c r="B172" s="56"/>
      <c r="C172" s="28" t="s">
        <v>18</v>
      </c>
      <c r="D172" s="21">
        <v>0</v>
      </c>
      <c r="E172" s="21">
        <v>0</v>
      </c>
      <c r="F172" s="21">
        <f>500-500+400</f>
        <v>400</v>
      </c>
      <c r="G172" s="21">
        <v>398.1</v>
      </c>
      <c r="H172" s="21">
        <v>398.1</v>
      </c>
      <c r="I172" s="25" t="e">
        <f>G172/D172*100</f>
        <v>#DIV/0!</v>
      </c>
      <c r="J172" s="25" t="e">
        <f>G172/E172*100</f>
        <v>#DIV/0!</v>
      </c>
      <c r="K172" s="25">
        <f>G172/F172*100</f>
        <v>99.525000000000006</v>
      </c>
    </row>
    <row r="173" spans="1:11" ht="75">
      <c r="A173" s="74"/>
      <c r="B173" s="56"/>
      <c r="C173" s="29" t="s">
        <v>19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</row>
    <row r="174" spans="1:11" ht="45">
      <c r="A174" s="74"/>
      <c r="B174" s="56"/>
      <c r="C174" s="28" t="s">
        <v>20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</row>
    <row r="175" spans="1:11" ht="75">
      <c r="A175" s="74"/>
      <c r="B175" s="56"/>
      <c r="C175" s="29" t="s">
        <v>21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</row>
    <row r="176" spans="1:11" ht="45">
      <c r="A176" s="74"/>
      <c r="B176" s="56"/>
      <c r="C176" s="28" t="s">
        <v>22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</row>
    <row r="177" spans="1:11" ht="45">
      <c r="A177" s="75"/>
      <c r="B177" s="57"/>
      <c r="C177" s="28" t="s">
        <v>23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</row>
    <row r="178" spans="1:11" ht="15" customHeight="1">
      <c r="A178" s="73" t="s">
        <v>50</v>
      </c>
      <c r="B178" s="55" t="s">
        <v>25</v>
      </c>
      <c r="C178" s="27" t="s">
        <v>17</v>
      </c>
      <c r="D178" s="18">
        <f>D179+D181+D183+D184</f>
        <v>0</v>
      </c>
      <c r="E178" s="18">
        <f>E179+E181+E183+E184</f>
        <v>0</v>
      </c>
      <c r="F178" s="18">
        <f>F179+F181+F183+F184</f>
        <v>2006.6000000000004</v>
      </c>
      <c r="G178" s="18">
        <f>G179+G181+G183+G184</f>
        <v>1674.2</v>
      </c>
      <c r="H178" s="18">
        <f>H179+H181+H183+H184</f>
        <v>1674.2</v>
      </c>
      <c r="I178" s="19" t="e">
        <f>G178/D178*100</f>
        <v>#DIV/0!</v>
      </c>
      <c r="J178" s="19" t="e">
        <f>G178/E178*100</f>
        <v>#DIV/0!</v>
      </c>
      <c r="K178" s="19">
        <f>G178/F178*100</f>
        <v>83.434665603508407</v>
      </c>
    </row>
    <row r="179" spans="1:11" ht="30">
      <c r="A179" s="74"/>
      <c r="B179" s="56"/>
      <c r="C179" s="28" t="s">
        <v>18</v>
      </c>
      <c r="D179" s="21">
        <v>0</v>
      </c>
      <c r="E179" s="21">
        <v>0</v>
      </c>
      <c r="F179" s="21">
        <f>4406.6-2000-400</f>
        <v>2006.6000000000004</v>
      </c>
      <c r="G179" s="21">
        <v>1674.2</v>
      </c>
      <c r="H179" s="21">
        <v>1674.2</v>
      </c>
      <c r="I179" s="25" t="e">
        <f>G179/D179*100</f>
        <v>#DIV/0!</v>
      </c>
      <c r="J179" s="25" t="e">
        <f>G179/E179*100</f>
        <v>#DIV/0!</v>
      </c>
      <c r="K179" s="25">
        <f>G179/F179*100</f>
        <v>83.434665603508407</v>
      </c>
    </row>
    <row r="180" spans="1:11" ht="75">
      <c r="A180" s="74"/>
      <c r="B180" s="56"/>
      <c r="C180" s="29" t="s">
        <v>19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</row>
    <row r="181" spans="1:11" ht="45">
      <c r="A181" s="74"/>
      <c r="B181" s="56"/>
      <c r="C181" s="28" t="s">
        <v>20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</row>
    <row r="182" spans="1:11" ht="75">
      <c r="A182" s="74"/>
      <c r="B182" s="56"/>
      <c r="C182" s="29" t="s">
        <v>21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</row>
    <row r="183" spans="1:11" ht="45">
      <c r="A183" s="74"/>
      <c r="B183" s="56"/>
      <c r="C183" s="28" t="s">
        <v>22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</row>
    <row r="184" spans="1:11" ht="45">
      <c r="A184" s="75"/>
      <c r="B184" s="57"/>
      <c r="C184" s="28" t="s">
        <v>23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</row>
    <row r="185" spans="1:11" ht="15" customHeight="1">
      <c r="A185" s="73" t="s">
        <v>51</v>
      </c>
      <c r="B185" s="55" t="s">
        <v>25</v>
      </c>
      <c r="C185" s="27" t="s">
        <v>17</v>
      </c>
      <c r="D185" s="18">
        <f>D186+D188+D190+D191</f>
        <v>0</v>
      </c>
      <c r="E185" s="18">
        <f>E186+E188+E190+E191</f>
        <v>0</v>
      </c>
      <c r="F185" s="18">
        <f>F186+F188+F190+F191</f>
        <v>100</v>
      </c>
      <c r="G185" s="18">
        <f>G186+G188+G190+G191</f>
        <v>0</v>
      </c>
      <c r="H185" s="18">
        <f>H186+H188+H190+H191</f>
        <v>0</v>
      </c>
      <c r="I185" s="25" t="e">
        <f t="shared" ref="I185:K186" si="20">F185/D185*100</f>
        <v>#DIV/0!</v>
      </c>
      <c r="J185" s="19" t="e">
        <f t="shared" si="20"/>
        <v>#DIV/0!</v>
      </c>
      <c r="K185" s="19">
        <f t="shared" si="20"/>
        <v>0</v>
      </c>
    </row>
    <row r="186" spans="1:11" ht="30">
      <c r="A186" s="74"/>
      <c r="B186" s="56"/>
      <c r="C186" s="28" t="s">
        <v>18</v>
      </c>
      <c r="D186" s="21">
        <v>0</v>
      </c>
      <c r="E186" s="21">
        <v>0</v>
      </c>
      <c r="F186" s="21">
        <v>100</v>
      </c>
      <c r="G186" s="21">
        <v>0</v>
      </c>
      <c r="H186" s="21">
        <v>0</v>
      </c>
      <c r="I186" s="25" t="e">
        <f t="shared" si="20"/>
        <v>#DIV/0!</v>
      </c>
      <c r="J186" s="25" t="e">
        <f t="shared" si="20"/>
        <v>#DIV/0!</v>
      </c>
      <c r="K186" s="25">
        <f t="shared" si="20"/>
        <v>0</v>
      </c>
    </row>
    <row r="187" spans="1:11" ht="75">
      <c r="A187" s="74"/>
      <c r="B187" s="56"/>
      <c r="C187" s="29" t="s">
        <v>19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</row>
    <row r="188" spans="1:11" ht="45">
      <c r="A188" s="74"/>
      <c r="B188" s="56"/>
      <c r="C188" s="28" t="s">
        <v>20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</row>
    <row r="189" spans="1:11" ht="75">
      <c r="A189" s="74"/>
      <c r="B189" s="56"/>
      <c r="C189" s="29" t="s">
        <v>21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</row>
    <row r="190" spans="1:11" ht="45">
      <c r="A190" s="74"/>
      <c r="B190" s="56"/>
      <c r="C190" s="28" t="s">
        <v>22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</row>
    <row r="191" spans="1:11" ht="45">
      <c r="A191" s="75"/>
      <c r="B191" s="57"/>
      <c r="C191" s="28" t="s">
        <v>23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</row>
    <row r="192" spans="1:11" ht="15" customHeight="1">
      <c r="A192" s="76" t="s">
        <v>52</v>
      </c>
      <c r="B192" s="55" t="s">
        <v>34</v>
      </c>
      <c r="C192" s="28" t="s">
        <v>17</v>
      </c>
      <c r="D192" s="18">
        <f>D193+D195+D197+D198</f>
        <v>0</v>
      </c>
      <c r="E192" s="18">
        <f>E193+E195+E197+E198</f>
        <v>0</v>
      </c>
      <c r="F192" s="18">
        <f>F193+F195+F197+F198</f>
        <v>1440</v>
      </c>
      <c r="G192" s="18">
        <f>G193+G195+G197+G198</f>
        <v>410.1</v>
      </c>
      <c r="H192" s="18">
        <f>H193+H195+H197+H198</f>
        <v>410.1</v>
      </c>
      <c r="I192" s="19" t="e">
        <f>G192/D192*100</f>
        <v>#DIV/0!</v>
      </c>
      <c r="J192" s="19" t="e">
        <f>G192/E192*100</f>
        <v>#DIV/0!</v>
      </c>
      <c r="K192" s="19">
        <f>G192/F192*100</f>
        <v>28.479166666666668</v>
      </c>
    </row>
    <row r="193" spans="1:11" ht="30">
      <c r="A193" s="77"/>
      <c r="B193" s="56"/>
      <c r="C193" s="28" t="s">
        <v>18</v>
      </c>
      <c r="D193" s="21">
        <v>0</v>
      </c>
      <c r="E193" s="21">
        <v>0</v>
      </c>
      <c r="F193" s="21">
        <v>1440</v>
      </c>
      <c r="G193" s="21">
        <v>410.1</v>
      </c>
      <c r="H193" s="21">
        <v>410.1</v>
      </c>
      <c r="I193" s="25" t="e">
        <f>G193/D193*100</f>
        <v>#DIV/0!</v>
      </c>
      <c r="J193" s="25" t="e">
        <f>G193/E193*100</f>
        <v>#DIV/0!</v>
      </c>
      <c r="K193" s="25">
        <f>G193/F193*100</f>
        <v>28.479166666666668</v>
      </c>
    </row>
    <row r="194" spans="1:11" ht="75">
      <c r="A194" s="77"/>
      <c r="B194" s="56"/>
      <c r="C194" s="29" t="s">
        <v>19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pans="1:11" ht="45">
      <c r="A195" s="77"/>
      <c r="B195" s="56"/>
      <c r="C195" s="28" t="s">
        <v>20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</row>
    <row r="196" spans="1:11" ht="75">
      <c r="A196" s="77"/>
      <c r="B196" s="56"/>
      <c r="C196" s="29" t="s">
        <v>21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</row>
    <row r="197" spans="1:11" ht="45">
      <c r="A197" s="77"/>
      <c r="B197" s="56"/>
      <c r="C197" s="28" t="s">
        <v>22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</row>
    <row r="198" spans="1:11" ht="45">
      <c r="A198" s="78"/>
      <c r="B198" s="57"/>
      <c r="C198" s="28" t="s">
        <v>23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</row>
    <row r="199" spans="1:11" ht="15" customHeight="1">
      <c r="A199" s="76" t="s">
        <v>53</v>
      </c>
      <c r="B199" s="55" t="s">
        <v>34</v>
      </c>
      <c r="C199" s="27" t="s">
        <v>17</v>
      </c>
      <c r="D199" s="18">
        <f>D200+D202+D204+D205</f>
        <v>0</v>
      </c>
      <c r="E199" s="18">
        <f>E200+E202+E204+E205</f>
        <v>0</v>
      </c>
      <c r="F199" s="18">
        <f>F200+F202+F204+F205</f>
        <v>2101.5</v>
      </c>
      <c r="G199" s="18">
        <f>G200+G202+G204+G205</f>
        <v>456.7</v>
      </c>
      <c r="H199" s="18">
        <f>H200+H202+H204+H205</f>
        <v>456.7</v>
      </c>
      <c r="I199" s="19" t="e">
        <f>G199/D199*100</f>
        <v>#DIV/0!</v>
      </c>
      <c r="J199" s="19" t="e">
        <f>G199/E199*100</f>
        <v>#DIV/0!</v>
      </c>
      <c r="K199" s="19">
        <f>G199/F199*100</f>
        <v>21.732096121817747</v>
      </c>
    </row>
    <row r="200" spans="1:11" ht="30">
      <c r="A200" s="77"/>
      <c r="B200" s="56"/>
      <c r="C200" s="28" t="s">
        <v>18</v>
      </c>
      <c r="D200" s="21">
        <v>0</v>
      </c>
      <c r="E200" s="21">
        <v>0</v>
      </c>
      <c r="F200" s="21">
        <v>2101.5</v>
      </c>
      <c r="G200" s="21">
        <v>456.7</v>
      </c>
      <c r="H200" s="21">
        <v>456.7</v>
      </c>
      <c r="I200" s="25" t="e">
        <f>G200/D200*100</f>
        <v>#DIV/0!</v>
      </c>
      <c r="J200" s="25" t="e">
        <f>G200/E200*100</f>
        <v>#DIV/0!</v>
      </c>
      <c r="K200" s="25">
        <f>G200/F200*100</f>
        <v>21.732096121817747</v>
      </c>
    </row>
    <row r="201" spans="1:11" ht="75">
      <c r="A201" s="77"/>
      <c r="B201" s="56"/>
      <c r="C201" s="29" t="s">
        <v>19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45">
      <c r="A202" s="77"/>
      <c r="B202" s="56"/>
      <c r="C202" s="28" t="s">
        <v>20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75">
      <c r="A203" s="77"/>
      <c r="B203" s="56"/>
      <c r="C203" s="29" t="s">
        <v>21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</row>
    <row r="204" spans="1:11" ht="45">
      <c r="A204" s="77"/>
      <c r="B204" s="56"/>
      <c r="C204" s="28" t="s">
        <v>22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45">
      <c r="A205" s="78"/>
      <c r="B205" s="57"/>
      <c r="C205" s="28" t="s">
        <v>23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ht="15" customHeight="1">
      <c r="A206" s="76" t="s">
        <v>54</v>
      </c>
      <c r="B206" s="55" t="s">
        <v>34</v>
      </c>
      <c r="C206" s="27" t="s">
        <v>17</v>
      </c>
      <c r="D206" s="18">
        <f>D207+D209+D211+D212</f>
        <v>0</v>
      </c>
      <c r="E206" s="18">
        <f>E207+E209+E211+E212</f>
        <v>0</v>
      </c>
      <c r="F206" s="18">
        <f>F207+F209+F211+F212</f>
        <v>2050</v>
      </c>
      <c r="G206" s="18">
        <f>G207+G209+G211+G212</f>
        <v>440.5</v>
      </c>
      <c r="H206" s="18">
        <f>H207+H209+H211+H212</f>
        <v>440.5</v>
      </c>
      <c r="I206" s="19" t="e">
        <f>G206/D206*100</f>
        <v>#DIV/0!</v>
      </c>
      <c r="J206" s="19" t="e">
        <f>G206/E206*100</f>
        <v>#DIV/0!</v>
      </c>
      <c r="K206" s="19">
        <f>G206/F206*100</f>
        <v>21.487804878048781</v>
      </c>
    </row>
    <row r="207" spans="1:11" ht="30">
      <c r="A207" s="77"/>
      <c r="B207" s="56"/>
      <c r="C207" s="28" t="s">
        <v>18</v>
      </c>
      <c r="D207" s="21">
        <v>0</v>
      </c>
      <c r="E207" s="21">
        <v>0</v>
      </c>
      <c r="F207" s="21">
        <f>3500-950-500</f>
        <v>2050</v>
      </c>
      <c r="G207" s="21">
        <v>440.5</v>
      </c>
      <c r="H207" s="21">
        <v>440.5</v>
      </c>
      <c r="I207" s="25" t="e">
        <f>G207/D207*100</f>
        <v>#DIV/0!</v>
      </c>
      <c r="J207" s="25" t="e">
        <f>G207/E207*100</f>
        <v>#DIV/0!</v>
      </c>
      <c r="K207" s="25">
        <f>G207/F207*100</f>
        <v>21.487804878048781</v>
      </c>
    </row>
    <row r="208" spans="1:11" ht="75">
      <c r="A208" s="77"/>
      <c r="B208" s="56"/>
      <c r="C208" s="29" t="s">
        <v>19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45">
      <c r="A209" s="77"/>
      <c r="B209" s="56"/>
      <c r="C209" s="28" t="s">
        <v>20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 ht="75">
      <c r="A210" s="77"/>
      <c r="B210" s="56"/>
      <c r="C210" s="29" t="s">
        <v>21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</row>
    <row r="211" spans="1:11" ht="45">
      <c r="A211" s="77"/>
      <c r="B211" s="56"/>
      <c r="C211" s="28" t="s">
        <v>22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45">
      <c r="A212" s="78"/>
      <c r="B212" s="57"/>
      <c r="C212" s="28" t="s">
        <v>23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15" customHeight="1">
      <c r="A213" s="79" t="s">
        <v>55</v>
      </c>
      <c r="B213" s="55" t="s">
        <v>34</v>
      </c>
      <c r="C213" s="27" t="s">
        <v>17</v>
      </c>
      <c r="D213" s="18">
        <f>D214+D216+D218+D219</f>
        <v>334</v>
      </c>
      <c r="E213" s="18">
        <f>E214+E216+E218+E219</f>
        <v>334</v>
      </c>
      <c r="F213" s="18">
        <f>F214+F216+F218+F219</f>
        <v>334</v>
      </c>
      <c r="G213" s="18">
        <f>G214+G216+G218+G219</f>
        <v>83.5</v>
      </c>
      <c r="H213" s="18">
        <f>H214+H216+H218+H219</f>
        <v>83.5</v>
      </c>
      <c r="I213" s="19">
        <f>G213/D213*100</f>
        <v>25</v>
      </c>
      <c r="J213" s="19">
        <f>G213/E213*100</f>
        <v>25</v>
      </c>
      <c r="K213" s="19">
        <f>G213/F213*100</f>
        <v>25</v>
      </c>
    </row>
    <row r="214" spans="1:11" ht="30">
      <c r="A214" s="80"/>
      <c r="B214" s="56"/>
      <c r="C214" s="28" t="s">
        <v>18</v>
      </c>
      <c r="D214" s="21">
        <v>334</v>
      </c>
      <c r="E214" s="21">
        <v>334</v>
      </c>
      <c r="F214" s="21">
        <v>334</v>
      </c>
      <c r="G214" s="21">
        <v>83.5</v>
      </c>
      <c r="H214" s="21">
        <v>83.5</v>
      </c>
      <c r="I214" s="25">
        <f>G214/D214*100</f>
        <v>25</v>
      </c>
      <c r="J214" s="25">
        <f>G214/E214*100</f>
        <v>25</v>
      </c>
      <c r="K214" s="25">
        <f>G214/F214*100</f>
        <v>25</v>
      </c>
    </row>
    <row r="215" spans="1:11" ht="75">
      <c r="A215" s="80"/>
      <c r="B215" s="56"/>
      <c r="C215" s="29" t="s">
        <v>19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</row>
    <row r="216" spans="1:11" ht="45">
      <c r="A216" s="80"/>
      <c r="B216" s="56"/>
      <c r="C216" s="28" t="s">
        <v>20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</row>
    <row r="217" spans="1:11" ht="75">
      <c r="A217" s="80"/>
      <c r="B217" s="56"/>
      <c r="C217" s="29" t="s">
        <v>21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</row>
    <row r="218" spans="1:11" ht="45">
      <c r="A218" s="80"/>
      <c r="B218" s="56"/>
      <c r="C218" s="28" t="s">
        <v>22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</row>
    <row r="219" spans="1:11" ht="45">
      <c r="A219" s="81"/>
      <c r="B219" s="57"/>
      <c r="C219" s="28" t="s">
        <v>23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</row>
    <row r="220" spans="1:11" ht="15" customHeight="1">
      <c r="A220" s="79" t="s">
        <v>56</v>
      </c>
      <c r="B220" s="55" t="s">
        <v>57</v>
      </c>
      <c r="C220" s="27" t="s">
        <v>17</v>
      </c>
      <c r="D220" s="18">
        <f>D221+D223+D225+D226</f>
        <v>1897.3</v>
      </c>
      <c r="E220" s="18">
        <f>E221+E223+E225+E226</f>
        <v>1897.3</v>
      </c>
      <c r="F220" s="18">
        <f>F221+F223+F225+F226</f>
        <v>1897.3</v>
      </c>
      <c r="G220" s="18">
        <f>G221+G223+G225+G226</f>
        <v>474.3</v>
      </c>
      <c r="H220" s="18">
        <f>H221+H223+H225+H226</f>
        <v>474.3</v>
      </c>
      <c r="I220" s="19">
        <f>G220/D220*100</f>
        <v>24.99868233805935</v>
      </c>
      <c r="J220" s="19">
        <f>G220/E220*100</f>
        <v>24.99868233805935</v>
      </c>
      <c r="K220" s="19">
        <f>G220/F220*100</f>
        <v>24.99868233805935</v>
      </c>
    </row>
    <row r="221" spans="1:11" ht="30">
      <c r="A221" s="80"/>
      <c r="B221" s="56"/>
      <c r="C221" s="28" t="s">
        <v>18</v>
      </c>
      <c r="D221" s="21">
        <v>1897.3</v>
      </c>
      <c r="E221" s="21">
        <v>1897.3</v>
      </c>
      <c r="F221" s="21">
        <v>1897.3</v>
      </c>
      <c r="G221" s="21">
        <v>474.3</v>
      </c>
      <c r="H221" s="21">
        <v>474.3</v>
      </c>
      <c r="I221" s="25">
        <f>G221/D221*100</f>
        <v>24.99868233805935</v>
      </c>
      <c r="J221" s="25">
        <f>G221/E221*100</f>
        <v>24.99868233805935</v>
      </c>
      <c r="K221" s="25">
        <f>G221/F221*100</f>
        <v>24.99868233805935</v>
      </c>
    </row>
    <row r="222" spans="1:11" ht="75">
      <c r="A222" s="80"/>
      <c r="B222" s="56"/>
      <c r="C222" s="29" t="s">
        <v>19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</row>
    <row r="223" spans="1:11" ht="45">
      <c r="A223" s="80"/>
      <c r="B223" s="56"/>
      <c r="C223" s="28" t="s">
        <v>20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</row>
    <row r="224" spans="1:11" ht="75">
      <c r="A224" s="80"/>
      <c r="B224" s="56"/>
      <c r="C224" s="29" t="s">
        <v>21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</row>
    <row r="225" spans="1:11" ht="45">
      <c r="A225" s="80"/>
      <c r="B225" s="56"/>
      <c r="C225" s="28" t="s">
        <v>22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</row>
    <row r="226" spans="1:11" ht="45">
      <c r="A226" s="81"/>
      <c r="B226" s="57"/>
      <c r="C226" s="28" t="s">
        <v>23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</row>
    <row r="227" spans="1:11" s="31" customFormat="1" ht="15" customHeight="1">
      <c r="A227" s="82" t="s">
        <v>58</v>
      </c>
      <c r="B227" s="55" t="s">
        <v>25</v>
      </c>
      <c r="C227" s="30" t="s">
        <v>17</v>
      </c>
      <c r="D227" s="18">
        <f>D228+D230+D232+D233</f>
        <v>15000</v>
      </c>
      <c r="E227" s="18">
        <f>E228+E230+E232+E233</f>
        <v>25000</v>
      </c>
      <c r="F227" s="18">
        <f>F228+F230+F232+F233</f>
        <v>15000</v>
      </c>
      <c r="G227" s="18">
        <f>G228+G230+G232+G233</f>
        <v>3750</v>
      </c>
      <c r="H227" s="18">
        <f>H228+H230+H232+H233</f>
        <v>3750</v>
      </c>
      <c r="I227" s="19">
        <f>G227/D227*100</f>
        <v>25</v>
      </c>
      <c r="J227" s="19">
        <f>G227/E227*100</f>
        <v>15</v>
      </c>
      <c r="K227" s="19">
        <f>G227/F227*100</f>
        <v>25</v>
      </c>
    </row>
    <row r="228" spans="1:11" ht="30">
      <c r="A228" s="83"/>
      <c r="B228" s="56"/>
      <c r="C228" s="28" t="s">
        <v>18</v>
      </c>
      <c r="D228" s="21">
        <f t="shared" ref="D228:H229" si="21">D242+D256+D270</f>
        <v>15000</v>
      </c>
      <c r="E228" s="21">
        <f t="shared" si="21"/>
        <v>25000</v>
      </c>
      <c r="F228" s="21">
        <f t="shared" si="21"/>
        <v>15000</v>
      </c>
      <c r="G228" s="21">
        <f t="shared" si="21"/>
        <v>3750</v>
      </c>
      <c r="H228" s="21">
        <f t="shared" si="21"/>
        <v>3750</v>
      </c>
      <c r="I228" s="25">
        <f>G228/D228*100</f>
        <v>25</v>
      </c>
      <c r="J228" s="25">
        <f>G228/E228*100</f>
        <v>15</v>
      </c>
      <c r="K228" s="25">
        <f>G228/F228*100</f>
        <v>25</v>
      </c>
    </row>
    <row r="229" spans="1:11" ht="75">
      <c r="A229" s="83"/>
      <c r="B229" s="56"/>
      <c r="C229" s="29" t="s">
        <v>19</v>
      </c>
      <c r="D229" s="21">
        <f t="shared" si="21"/>
        <v>0</v>
      </c>
      <c r="E229" s="21">
        <f t="shared" si="21"/>
        <v>0</v>
      </c>
      <c r="F229" s="21">
        <f t="shared" si="21"/>
        <v>0</v>
      </c>
      <c r="G229" s="21">
        <f t="shared" si="21"/>
        <v>0</v>
      </c>
      <c r="H229" s="21">
        <f t="shared" si="21"/>
        <v>0</v>
      </c>
      <c r="I229" s="21">
        <v>0</v>
      </c>
      <c r="J229" s="21">
        <v>0</v>
      </c>
      <c r="K229" s="21">
        <v>0</v>
      </c>
    </row>
    <row r="230" spans="1:11" ht="45">
      <c r="A230" s="83"/>
      <c r="B230" s="56"/>
      <c r="C230" s="28" t="s">
        <v>20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</row>
    <row r="231" spans="1:11" ht="75">
      <c r="A231" s="83"/>
      <c r="B231" s="56"/>
      <c r="C231" s="29" t="s">
        <v>21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</row>
    <row r="232" spans="1:11" ht="45">
      <c r="A232" s="83"/>
      <c r="B232" s="56"/>
      <c r="C232" s="28" t="s">
        <v>22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</row>
    <row r="233" spans="1:11" ht="45">
      <c r="A233" s="83"/>
      <c r="B233" s="57"/>
      <c r="C233" s="28" t="s">
        <v>23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</row>
    <row r="234" spans="1:11" ht="15" customHeight="1">
      <c r="A234" s="83"/>
      <c r="B234" s="55" t="s">
        <v>27</v>
      </c>
      <c r="C234" s="27" t="s">
        <v>17</v>
      </c>
      <c r="D234" s="18">
        <f>D235+D237+D239+D240</f>
        <v>5000</v>
      </c>
      <c r="E234" s="18">
        <f>E235+E237+E239+E240</f>
        <v>5000</v>
      </c>
      <c r="F234" s="18">
        <f>F235+F237+F239+F240</f>
        <v>4000</v>
      </c>
      <c r="G234" s="18">
        <f>G235+G237+G239+G240</f>
        <v>1035.7</v>
      </c>
      <c r="H234" s="18">
        <f>H235+H237+H239+H240</f>
        <v>1058.2</v>
      </c>
      <c r="I234" s="19">
        <f>G234/D234*100</f>
        <v>20.714000000000002</v>
      </c>
      <c r="J234" s="19">
        <f>G234/E234*100</f>
        <v>20.714000000000002</v>
      </c>
      <c r="K234" s="19">
        <f>G234/F234*100</f>
        <v>25.892500000000002</v>
      </c>
    </row>
    <row r="235" spans="1:11" ht="30">
      <c r="A235" s="83"/>
      <c r="B235" s="56"/>
      <c r="C235" s="28" t="s">
        <v>18</v>
      </c>
      <c r="D235" s="21">
        <v>5000</v>
      </c>
      <c r="E235" s="21">
        <f t="shared" ref="D235:I236" si="22">E249+E263</f>
        <v>5000</v>
      </c>
      <c r="F235" s="21">
        <f t="shared" si="22"/>
        <v>4000</v>
      </c>
      <c r="G235" s="21">
        <f t="shared" si="22"/>
        <v>1035.7</v>
      </c>
      <c r="H235" s="21">
        <f t="shared" si="22"/>
        <v>1058.2</v>
      </c>
      <c r="I235" s="25">
        <f>G235/D235*100</f>
        <v>20.714000000000002</v>
      </c>
      <c r="J235" s="25">
        <f>G235/E235*100</f>
        <v>20.714000000000002</v>
      </c>
      <c r="K235" s="25">
        <f>G235/F235*100</f>
        <v>25.892500000000002</v>
      </c>
    </row>
    <row r="236" spans="1:11" ht="75">
      <c r="A236" s="83"/>
      <c r="B236" s="56"/>
      <c r="C236" s="29" t="s">
        <v>19</v>
      </c>
      <c r="D236" s="21">
        <f t="shared" si="22"/>
        <v>0</v>
      </c>
      <c r="E236" s="21">
        <f t="shared" si="22"/>
        <v>0</v>
      </c>
      <c r="F236" s="21">
        <f t="shared" si="22"/>
        <v>0</v>
      </c>
      <c r="G236" s="21">
        <f t="shared" si="22"/>
        <v>0</v>
      </c>
      <c r="H236" s="21">
        <f t="shared" si="22"/>
        <v>0</v>
      </c>
      <c r="I236" s="21">
        <v>0</v>
      </c>
      <c r="J236" s="21">
        <v>0</v>
      </c>
      <c r="K236" s="21">
        <v>0</v>
      </c>
    </row>
    <row r="237" spans="1:11" ht="45">
      <c r="A237" s="83"/>
      <c r="B237" s="56"/>
      <c r="C237" s="28" t="s">
        <v>20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</row>
    <row r="238" spans="1:11" ht="75">
      <c r="A238" s="83"/>
      <c r="B238" s="56"/>
      <c r="C238" s="29" t="s">
        <v>21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</row>
    <row r="239" spans="1:11" ht="45">
      <c r="A239" s="83"/>
      <c r="B239" s="56"/>
      <c r="C239" s="28" t="s">
        <v>22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</row>
    <row r="240" spans="1:11" ht="45">
      <c r="A240" s="84"/>
      <c r="B240" s="57"/>
      <c r="C240" s="28" t="s">
        <v>23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</row>
    <row r="241" spans="1:11" ht="15" customHeight="1">
      <c r="A241" s="85" t="s">
        <v>59</v>
      </c>
      <c r="B241" s="55" t="s">
        <v>60</v>
      </c>
      <c r="C241" s="27" t="s">
        <v>17</v>
      </c>
      <c r="D241" s="18">
        <f t="shared" ref="D241:K241" si="23">D242+D244+D246+D247</f>
        <v>0</v>
      </c>
      <c r="E241" s="18">
        <f t="shared" si="23"/>
        <v>0</v>
      </c>
      <c r="F241" s="18">
        <f t="shared" si="23"/>
        <v>0</v>
      </c>
      <c r="G241" s="18">
        <f t="shared" si="23"/>
        <v>0</v>
      </c>
      <c r="H241" s="18">
        <f t="shared" si="23"/>
        <v>0</v>
      </c>
      <c r="I241" s="18">
        <f t="shared" si="23"/>
        <v>0</v>
      </c>
      <c r="J241" s="18">
        <f t="shared" si="23"/>
        <v>0</v>
      </c>
      <c r="K241" s="18">
        <f t="shared" si="23"/>
        <v>0</v>
      </c>
    </row>
    <row r="242" spans="1:11" ht="30">
      <c r="A242" s="86"/>
      <c r="B242" s="56"/>
      <c r="C242" s="28" t="s">
        <v>18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</row>
    <row r="243" spans="1:11" ht="75">
      <c r="A243" s="86"/>
      <c r="B243" s="56"/>
      <c r="C243" s="29" t="s">
        <v>19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</row>
    <row r="244" spans="1:11" ht="45">
      <c r="A244" s="86"/>
      <c r="B244" s="56"/>
      <c r="C244" s="28" t="s">
        <v>20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</row>
    <row r="245" spans="1:11" ht="75">
      <c r="A245" s="86"/>
      <c r="B245" s="56"/>
      <c r="C245" s="29" t="s">
        <v>21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</row>
    <row r="246" spans="1:11" ht="45">
      <c r="A246" s="86"/>
      <c r="B246" s="56"/>
      <c r="C246" s="28" t="s">
        <v>22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</row>
    <row r="247" spans="1:11" ht="45">
      <c r="A247" s="86"/>
      <c r="B247" s="57"/>
      <c r="C247" s="28" t="s">
        <v>23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</row>
    <row r="248" spans="1:11" ht="15" customHeight="1">
      <c r="A248" s="86"/>
      <c r="B248" s="55" t="s">
        <v>27</v>
      </c>
      <c r="C248" s="27" t="s">
        <v>17</v>
      </c>
      <c r="D248" s="18">
        <f>D249+D251+D253+D254</f>
        <v>6096.5</v>
      </c>
      <c r="E248" s="18">
        <f>E249+E251+E253+E254</f>
        <v>5000</v>
      </c>
      <c r="F248" s="18">
        <f>F249+F251+F253+F254</f>
        <v>4000</v>
      </c>
      <c r="G248" s="18">
        <f>G249+G251+G253+G254</f>
        <v>1035.7</v>
      </c>
      <c r="H248" s="18">
        <f>H249+H251+H253+H254</f>
        <v>1058.2</v>
      </c>
      <c r="I248" s="19">
        <f>G248/D248*100</f>
        <v>16.988435987861887</v>
      </c>
      <c r="J248" s="19">
        <f>G248/E248*100</f>
        <v>20.714000000000002</v>
      </c>
      <c r="K248" s="19">
        <f>G248/F248*100</f>
        <v>25.892500000000002</v>
      </c>
    </row>
    <row r="249" spans="1:11" ht="30">
      <c r="A249" s="86"/>
      <c r="B249" s="56"/>
      <c r="C249" s="28" t="s">
        <v>18</v>
      </c>
      <c r="D249" s="21">
        <v>6096.5</v>
      </c>
      <c r="E249" s="21">
        <v>5000</v>
      </c>
      <c r="F249" s="21">
        <v>4000</v>
      </c>
      <c r="G249" s="21">
        <v>1035.7</v>
      </c>
      <c r="H249" s="21">
        <v>1058.2</v>
      </c>
      <c r="I249" s="25">
        <f>G249/D249*100</f>
        <v>16.988435987861887</v>
      </c>
      <c r="J249" s="25">
        <f>G249/E249*100</f>
        <v>20.714000000000002</v>
      </c>
      <c r="K249" s="25">
        <f>G249/F249*100</f>
        <v>25.892500000000002</v>
      </c>
    </row>
    <row r="250" spans="1:11" ht="75">
      <c r="A250" s="86"/>
      <c r="B250" s="56"/>
      <c r="C250" s="29" t="s">
        <v>19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</row>
    <row r="251" spans="1:11" ht="45">
      <c r="A251" s="86"/>
      <c r="B251" s="56"/>
      <c r="C251" s="28" t="s">
        <v>20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</row>
    <row r="252" spans="1:11" ht="75">
      <c r="A252" s="86"/>
      <c r="B252" s="56"/>
      <c r="C252" s="29" t="s">
        <v>21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</row>
    <row r="253" spans="1:11" ht="45">
      <c r="A253" s="86"/>
      <c r="B253" s="56"/>
      <c r="C253" s="28" t="s">
        <v>22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</row>
    <row r="254" spans="1:11" ht="45">
      <c r="A254" s="87"/>
      <c r="B254" s="57"/>
      <c r="C254" s="28" t="s">
        <v>23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</row>
    <row r="255" spans="1:11" ht="15" customHeight="1">
      <c r="A255" s="85" t="s">
        <v>61</v>
      </c>
      <c r="B255" s="55" t="s">
        <v>34</v>
      </c>
      <c r="C255" s="28" t="s">
        <v>17</v>
      </c>
      <c r="D255" s="21">
        <f t="shared" ref="D255:K255" si="24">D256+D258+D260+D261</f>
        <v>0</v>
      </c>
      <c r="E255" s="21">
        <f t="shared" si="24"/>
        <v>0</v>
      </c>
      <c r="F255" s="21">
        <f t="shared" si="24"/>
        <v>0</v>
      </c>
      <c r="G255" s="21">
        <f t="shared" si="24"/>
        <v>0</v>
      </c>
      <c r="H255" s="21">
        <f t="shared" si="24"/>
        <v>0</v>
      </c>
      <c r="I255" s="21">
        <f t="shared" si="24"/>
        <v>0</v>
      </c>
      <c r="J255" s="21">
        <f t="shared" si="24"/>
        <v>0</v>
      </c>
      <c r="K255" s="21">
        <f t="shared" si="24"/>
        <v>0</v>
      </c>
    </row>
    <row r="256" spans="1:11" ht="30">
      <c r="A256" s="86"/>
      <c r="B256" s="56"/>
      <c r="C256" s="28" t="s">
        <v>18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</row>
    <row r="257" spans="1:11" ht="75">
      <c r="A257" s="86"/>
      <c r="B257" s="56"/>
      <c r="C257" s="29" t="s">
        <v>19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</row>
    <row r="258" spans="1:11" ht="45">
      <c r="A258" s="86"/>
      <c r="B258" s="56"/>
      <c r="C258" s="28" t="s">
        <v>20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</row>
    <row r="259" spans="1:11" ht="75">
      <c r="A259" s="86"/>
      <c r="B259" s="56"/>
      <c r="C259" s="29" t="s">
        <v>21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</row>
    <row r="260" spans="1:11" ht="45">
      <c r="A260" s="86"/>
      <c r="B260" s="56"/>
      <c r="C260" s="28" t="s">
        <v>22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</row>
    <row r="261" spans="1:11" ht="45">
      <c r="A261" s="86"/>
      <c r="B261" s="57"/>
      <c r="C261" s="28" t="s">
        <v>23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</row>
    <row r="262" spans="1:11" ht="15" customHeight="1">
      <c r="A262" s="86"/>
      <c r="B262" s="55" t="s">
        <v>27</v>
      </c>
      <c r="C262" s="28" t="s">
        <v>17</v>
      </c>
      <c r="D262" s="21">
        <f t="shared" ref="D262:K262" si="25">D263+D265+D267+D268</f>
        <v>0</v>
      </c>
      <c r="E262" s="21">
        <f t="shared" si="25"/>
        <v>0</v>
      </c>
      <c r="F262" s="21">
        <f t="shared" si="25"/>
        <v>0</v>
      </c>
      <c r="G262" s="21">
        <f t="shared" si="25"/>
        <v>0</v>
      </c>
      <c r="H262" s="21">
        <f t="shared" si="25"/>
        <v>0</v>
      </c>
      <c r="I262" s="21">
        <f t="shared" si="25"/>
        <v>0</v>
      </c>
      <c r="J262" s="21">
        <f t="shared" si="25"/>
        <v>0</v>
      </c>
      <c r="K262" s="21">
        <f t="shared" si="25"/>
        <v>0</v>
      </c>
    </row>
    <row r="263" spans="1:11" ht="30">
      <c r="A263" s="86"/>
      <c r="B263" s="56"/>
      <c r="C263" s="28" t="s">
        <v>18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</row>
    <row r="264" spans="1:11" ht="75">
      <c r="A264" s="86"/>
      <c r="B264" s="56"/>
      <c r="C264" s="29" t="s">
        <v>19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</row>
    <row r="265" spans="1:11" ht="45">
      <c r="A265" s="86"/>
      <c r="B265" s="56"/>
      <c r="C265" s="28" t="s">
        <v>20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</row>
    <row r="266" spans="1:11" ht="75">
      <c r="A266" s="86"/>
      <c r="B266" s="56"/>
      <c r="C266" s="29" t="s">
        <v>21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</row>
    <row r="267" spans="1:11" ht="45">
      <c r="A267" s="86"/>
      <c r="B267" s="56"/>
      <c r="C267" s="28" t="s">
        <v>22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</row>
    <row r="268" spans="1:11" ht="45">
      <c r="A268" s="87"/>
      <c r="B268" s="57"/>
      <c r="C268" s="28" t="s">
        <v>23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</row>
    <row r="269" spans="1:11" ht="15" customHeight="1">
      <c r="A269" s="91" t="s">
        <v>62</v>
      </c>
      <c r="B269" s="55" t="s">
        <v>25</v>
      </c>
      <c r="C269" s="27" t="s">
        <v>17</v>
      </c>
      <c r="D269" s="18">
        <f>D270+D272+D274+D275</f>
        <v>15000</v>
      </c>
      <c r="E269" s="18">
        <f>E270+E272+E274+E275</f>
        <v>25000</v>
      </c>
      <c r="F269" s="18">
        <f>F270+F272+F274+F275</f>
        <v>15000</v>
      </c>
      <c r="G269" s="18">
        <f>G270+G272+G274+G275</f>
        <v>3750</v>
      </c>
      <c r="H269" s="18">
        <f>H270+H272+H274+H275</f>
        <v>3750</v>
      </c>
      <c r="I269" s="19">
        <f>G269/D269*100</f>
        <v>25</v>
      </c>
      <c r="J269" s="19">
        <f>G269/E269*100</f>
        <v>15</v>
      </c>
      <c r="K269" s="19">
        <f>G269/F269*100</f>
        <v>25</v>
      </c>
    </row>
    <row r="270" spans="1:11" ht="30">
      <c r="A270" s="92"/>
      <c r="B270" s="56"/>
      <c r="C270" s="28" t="s">
        <v>18</v>
      </c>
      <c r="D270" s="21">
        <v>15000</v>
      </c>
      <c r="E270" s="21">
        <f>15000+10000</f>
        <v>25000</v>
      </c>
      <c r="F270" s="21">
        <v>15000</v>
      </c>
      <c r="G270" s="21">
        <v>3750</v>
      </c>
      <c r="H270" s="21">
        <v>3750</v>
      </c>
      <c r="I270" s="25">
        <f>G270/D270*100</f>
        <v>25</v>
      </c>
      <c r="J270" s="25">
        <f>G270/E270*100</f>
        <v>15</v>
      </c>
      <c r="K270" s="25">
        <f>G270/F270*100</f>
        <v>25</v>
      </c>
    </row>
    <row r="271" spans="1:11" ht="75">
      <c r="A271" s="92"/>
      <c r="B271" s="56"/>
      <c r="C271" s="29" t="s">
        <v>19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</row>
    <row r="272" spans="1:11" ht="45">
      <c r="A272" s="92"/>
      <c r="B272" s="56"/>
      <c r="C272" s="28" t="s">
        <v>20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</row>
    <row r="273" spans="1:11" ht="75">
      <c r="A273" s="92"/>
      <c r="B273" s="56"/>
      <c r="C273" s="29" t="s">
        <v>21</v>
      </c>
      <c r="D273" s="21">
        <v>0</v>
      </c>
      <c r="E273" s="21">
        <v>0</v>
      </c>
      <c r="F273" s="21">
        <v>0</v>
      </c>
      <c r="G273" s="21"/>
      <c r="H273" s="21">
        <v>0</v>
      </c>
      <c r="I273" s="21">
        <v>0</v>
      </c>
      <c r="J273" s="21">
        <v>0</v>
      </c>
      <c r="K273" s="21">
        <v>0</v>
      </c>
    </row>
    <row r="274" spans="1:11" ht="45">
      <c r="A274" s="92"/>
      <c r="B274" s="56"/>
      <c r="C274" s="28" t="s">
        <v>22</v>
      </c>
      <c r="D274" s="21">
        <v>0</v>
      </c>
      <c r="E274" s="21">
        <v>0</v>
      </c>
      <c r="F274" s="21">
        <v>0</v>
      </c>
      <c r="G274" s="21"/>
      <c r="H274" s="21">
        <v>0</v>
      </c>
      <c r="I274" s="21">
        <v>0</v>
      </c>
      <c r="J274" s="21">
        <v>0</v>
      </c>
      <c r="K274" s="21">
        <v>0</v>
      </c>
    </row>
    <row r="275" spans="1:11" ht="45">
      <c r="A275" s="92"/>
      <c r="B275" s="57"/>
      <c r="C275" s="28" t="s">
        <v>23</v>
      </c>
      <c r="D275" s="21">
        <v>0</v>
      </c>
      <c r="E275" s="21">
        <v>0</v>
      </c>
      <c r="F275" s="21">
        <v>0</v>
      </c>
      <c r="G275" s="21"/>
      <c r="H275" s="21">
        <v>0</v>
      </c>
      <c r="I275" s="21">
        <v>0</v>
      </c>
      <c r="J275" s="21">
        <v>0</v>
      </c>
      <c r="K275" s="21">
        <v>0</v>
      </c>
    </row>
    <row r="276" spans="1:11" ht="15" customHeight="1">
      <c r="A276" s="92"/>
      <c r="B276" s="55" t="s">
        <v>27</v>
      </c>
      <c r="C276" s="28" t="s">
        <v>17</v>
      </c>
      <c r="D276" s="21">
        <f t="shared" ref="D276:K276" si="26">D277+D279+D281+D282</f>
        <v>0</v>
      </c>
      <c r="E276" s="21">
        <f t="shared" si="26"/>
        <v>0</v>
      </c>
      <c r="F276" s="21">
        <f t="shared" si="26"/>
        <v>0</v>
      </c>
      <c r="G276" s="21">
        <f t="shared" si="26"/>
        <v>0</v>
      </c>
      <c r="H276" s="21">
        <f t="shared" si="26"/>
        <v>0</v>
      </c>
      <c r="I276" s="21">
        <f t="shared" si="26"/>
        <v>0</v>
      </c>
      <c r="J276" s="21">
        <f t="shared" si="26"/>
        <v>0</v>
      </c>
      <c r="K276" s="21">
        <f t="shared" si="26"/>
        <v>0</v>
      </c>
    </row>
    <row r="277" spans="1:11" ht="30">
      <c r="A277" s="92"/>
      <c r="B277" s="56"/>
      <c r="C277" s="28" t="s">
        <v>18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</row>
    <row r="278" spans="1:11" ht="75">
      <c r="A278" s="92"/>
      <c r="B278" s="56"/>
      <c r="C278" s="29" t="s">
        <v>19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</row>
    <row r="279" spans="1:11" ht="45">
      <c r="A279" s="92"/>
      <c r="B279" s="56"/>
      <c r="C279" s="28" t="s">
        <v>20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</row>
    <row r="280" spans="1:11" ht="75">
      <c r="A280" s="92"/>
      <c r="B280" s="56"/>
      <c r="C280" s="29" t="s">
        <v>21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</row>
    <row r="281" spans="1:11" ht="45">
      <c r="A281" s="92"/>
      <c r="B281" s="56"/>
      <c r="C281" s="28" t="s">
        <v>22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</row>
    <row r="282" spans="1:11" ht="45">
      <c r="A282" s="93"/>
      <c r="B282" s="57"/>
      <c r="C282" s="28" t="s">
        <v>23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</row>
    <row r="283" spans="1:11" ht="15" customHeight="1">
      <c r="A283" s="82" t="s">
        <v>63</v>
      </c>
      <c r="B283" s="55" t="s">
        <v>57</v>
      </c>
      <c r="C283" s="27" t="s">
        <v>17</v>
      </c>
      <c r="D283" s="18">
        <f>D284+D286+D288+D289</f>
        <v>100</v>
      </c>
      <c r="E283" s="18">
        <f>E284+E286+E288+E289</f>
        <v>100</v>
      </c>
      <c r="F283" s="18">
        <f>F284+F286+F288+F289</f>
        <v>100</v>
      </c>
      <c r="G283" s="18">
        <f>G284+G286+G288+G289</f>
        <v>0</v>
      </c>
      <c r="H283" s="18">
        <f>H284+H286+H288+H289</f>
        <v>0</v>
      </c>
      <c r="I283" s="19">
        <f>G283/D283*100</f>
        <v>0</v>
      </c>
      <c r="J283" s="19">
        <f>G283/E283*100</f>
        <v>0</v>
      </c>
      <c r="K283" s="19">
        <f>G283/F283*100</f>
        <v>0</v>
      </c>
    </row>
    <row r="284" spans="1:11" ht="30">
      <c r="A284" s="83"/>
      <c r="B284" s="56"/>
      <c r="C284" s="28" t="s">
        <v>18</v>
      </c>
      <c r="D284" s="21">
        <f t="shared" ref="D284:K286" si="27">D298+D305</f>
        <v>100</v>
      </c>
      <c r="E284" s="21">
        <f t="shared" si="27"/>
        <v>100</v>
      </c>
      <c r="F284" s="21">
        <f t="shared" si="27"/>
        <v>100</v>
      </c>
      <c r="G284" s="21">
        <f t="shared" si="27"/>
        <v>0</v>
      </c>
      <c r="H284" s="21">
        <f t="shared" si="27"/>
        <v>0</v>
      </c>
      <c r="I284" s="25">
        <f>G284/D284*100</f>
        <v>0</v>
      </c>
      <c r="J284" s="25">
        <f>G284/E284*100</f>
        <v>0</v>
      </c>
      <c r="K284" s="25">
        <f>G284/F284*100</f>
        <v>0</v>
      </c>
    </row>
    <row r="285" spans="1:11" ht="75">
      <c r="A285" s="83"/>
      <c r="B285" s="56"/>
      <c r="C285" s="29" t="s">
        <v>19</v>
      </c>
      <c r="D285" s="21">
        <f t="shared" si="27"/>
        <v>0</v>
      </c>
      <c r="E285" s="21">
        <f t="shared" si="27"/>
        <v>0</v>
      </c>
      <c r="F285" s="21">
        <f t="shared" si="27"/>
        <v>0</v>
      </c>
      <c r="G285" s="21">
        <v>0</v>
      </c>
      <c r="H285" s="21">
        <f t="shared" si="27"/>
        <v>0</v>
      </c>
      <c r="I285" s="21">
        <f t="shared" si="27"/>
        <v>0</v>
      </c>
      <c r="J285" s="21">
        <f t="shared" si="27"/>
        <v>0</v>
      </c>
      <c r="K285" s="21">
        <f t="shared" si="27"/>
        <v>0</v>
      </c>
    </row>
    <row r="286" spans="1:11" ht="45">
      <c r="A286" s="83"/>
      <c r="B286" s="56"/>
      <c r="C286" s="28" t="s">
        <v>20</v>
      </c>
      <c r="D286" s="21">
        <f t="shared" si="27"/>
        <v>0</v>
      </c>
      <c r="E286" s="21">
        <f t="shared" si="27"/>
        <v>0</v>
      </c>
      <c r="F286" s="21">
        <f t="shared" si="27"/>
        <v>0</v>
      </c>
      <c r="G286" s="21">
        <v>0</v>
      </c>
      <c r="H286" s="21">
        <f t="shared" si="27"/>
        <v>0</v>
      </c>
      <c r="I286" s="21">
        <f t="shared" si="27"/>
        <v>0</v>
      </c>
      <c r="J286" s="21">
        <f t="shared" si="27"/>
        <v>0</v>
      </c>
      <c r="K286" s="21">
        <f t="shared" si="27"/>
        <v>0</v>
      </c>
    </row>
    <row r="287" spans="1:11" ht="75">
      <c r="A287" s="83"/>
      <c r="B287" s="56"/>
      <c r="C287" s="29" t="s">
        <v>21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</row>
    <row r="288" spans="1:11" ht="45">
      <c r="A288" s="83"/>
      <c r="B288" s="56"/>
      <c r="C288" s="28" t="s">
        <v>22</v>
      </c>
      <c r="D288" s="21">
        <f t="shared" ref="D288:K289" si="28">D302+D309</f>
        <v>0</v>
      </c>
      <c r="E288" s="21">
        <f t="shared" si="28"/>
        <v>0</v>
      </c>
      <c r="F288" s="21">
        <f t="shared" si="28"/>
        <v>0</v>
      </c>
      <c r="G288" s="21">
        <v>0</v>
      </c>
      <c r="H288" s="21">
        <f t="shared" si="28"/>
        <v>0</v>
      </c>
      <c r="I288" s="21">
        <f t="shared" si="28"/>
        <v>0</v>
      </c>
      <c r="J288" s="21">
        <f t="shared" si="28"/>
        <v>0</v>
      </c>
      <c r="K288" s="21">
        <f t="shared" si="28"/>
        <v>0</v>
      </c>
    </row>
    <row r="289" spans="1:11" ht="45">
      <c r="A289" s="83"/>
      <c r="B289" s="57"/>
      <c r="C289" s="28" t="s">
        <v>23</v>
      </c>
      <c r="D289" s="21">
        <f t="shared" si="28"/>
        <v>0</v>
      </c>
      <c r="E289" s="21">
        <f t="shared" si="28"/>
        <v>0</v>
      </c>
      <c r="F289" s="21">
        <f t="shared" si="28"/>
        <v>0</v>
      </c>
      <c r="G289" s="21">
        <v>0</v>
      </c>
      <c r="H289" s="21">
        <f t="shared" si="28"/>
        <v>0</v>
      </c>
      <c r="I289" s="21">
        <f t="shared" si="28"/>
        <v>0</v>
      </c>
      <c r="J289" s="21">
        <f t="shared" si="28"/>
        <v>0</v>
      </c>
      <c r="K289" s="21">
        <f t="shared" si="28"/>
        <v>0</v>
      </c>
    </row>
    <row r="290" spans="1:11" ht="15" customHeight="1">
      <c r="A290" s="83"/>
      <c r="B290" s="55" t="s">
        <v>27</v>
      </c>
      <c r="C290" s="28" t="s">
        <v>17</v>
      </c>
      <c r="D290" s="21">
        <f t="shared" ref="D290:K290" si="29">D291+D293+D295+D296</f>
        <v>1700</v>
      </c>
      <c r="E290" s="21">
        <f t="shared" si="29"/>
        <v>1700</v>
      </c>
      <c r="F290" s="21">
        <f t="shared" si="29"/>
        <v>850</v>
      </c>
      <c r="G290" s="21">
        <f t="shared" si="29"/>
        <v>0</v>
      </c>
      <c r="H290" s="21">
        <f t="shared" si="29"/>
        <v>0</v>
      </c>
      <c r="I290" s="21">
        <f t="shared" si="29"/>
        <v>10.188235294117646</v>
      </c>
      <c r="J290" s="21">
        <f t="shared" si="29"/>
        <v>10.188235294117646</v>
      </c>
      <c r="K290" s="21">
        <f t="shared" si="29"/>
        <v>20.376470588235293</v>
      </c>
    </row>
    <row r="291" spans="1:11" ht="30">
      <c r="A291" s="83"/>
      <c r="B291" s="56"/>
      <c r="C291" s="28" t="s">
        <v>18</v>
      </c>
      <c r="D291" s="21">
        <f t="shared" ref="D291:K292" si="30">D312</f>
        <v>1700</v>
      </c>
      <c r="E291" s="21">
        <f t="shared" si="30"/>
        <v>1700</v>
      </c>
      <c r="F291" s="21">
        <f t="shared" si="30"/>
        <v>850</v>
      </c>
      <c r="G291" s="21">
        <v>0</v>
      </c>
      <c r="H291" s="21">
        <v>0</v>
      </c>
      <c r="I291" s="21">
        <f t="shared" si="30"/>
        <v>10.188235294117646</v>
      </c>
      <c r="J291" s="21">
        <f t="shared" si="30"/>
        <v>10.188235294117646</v>
      </c>
      <c r="K291" s="21">
        <f t="shared" si="30"/>
        <v>20.376470588235293</v>
      </c>
    </row>
    <row r="292" spans="1:11" ht="75">
      <c r="A292" s="83"/>
      <c r="B292" s="56"/>
      <c r="C292" s="29" t="s">
        <v>19</v>
      </c>
      <c r="D292" s="21">
        <f t="shared" si="30"/>
        <v>0</v>
      </c>
      <c r="E292" s="21">
        <f t="shared" si="30"/>
        <v>0</v>
      </c>
      <c r="F292" s="21">
        <f t="shared" si="30"/>
        <v>0</v>
      </c>
      <c r="G292" s="21">
        <v>0</v>
      </c>
      <c r="H292" s="21">
        <f t="shared" si="30"/>
        <v>0</v>
      </c>
      <c r="I292" s="21">
        <f t="shared" si="30"/>
        <v>0</v>
      </c>
      <c r="J292" s="21">
        <f t="shared" si="30"/>
        <v>0</v>
      </c>
      <c r="K292" s="21">
        <f t="shared" si="30"/>
        <v>0</v>
      </c>
    </row>
    <row r="293" spans="1:11" ht="45">
      <c r="A293" s="83"/>
      <c r="B293" s="56"/>
      <c r="C293" s="28" t="s">
        <v>20</v>
      </c>
      <c r="D293" s="21">
        <f>D307+D314</f>
        <v>0</v>
      </c>
      <c r="E293" s="21">
        <f>E307+E314</f>
        <v>0</v>
      </c>
      <c r="F293" s="21">
        <f>F307+F314</f>
        <v>0</v>
      </c>
      <c r="G293" s="21">
        <v>0</v>
      </c>
      <c r="H293" s="21">
        <f>H307+H314</f>
        <v>0</v>
      </c>
      <c r="I293" s="21">
        <f>I307+I314</f>
        <v>0</v>
      </c>
      <c r="J293" s="21">
        <f>J307+J314</f>
        <v>0</v>
      </c>
      <c r="K293" s="21">
        <f>K307+K314</f>
        <v>0</v>
      </c>
    </row>
    <row r="294" spans="1:11" ht="75">
      <c r="A294" s="83"/>
      <c r="B294" s="56"/>
      <c r="C294" s="29" t="s">
        <v>21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</row>
    <row r="295" spans="1:11" ht="45">
      <c r="A295" s="83"/>
      <c r="B295" s="56"/>
      <c r="C295" s="28" t="s">
        <v>22</v>
      </c>
      <c r="D295" s="21">
        <f t="shared" ref="D295:K296" si="31">D309+D316</f>
        <v>0</v>
      </c>
      <c r="E295" s="21">
        <f t="shared" si="31"/>
        <v>0</v>
      </c>
      <c r="F295" s="21">
        <f t="shared" si="31"/>
        <v>0</v>
      </c>
      <c r="G295" s="21">
        <v>0</v>
      </c>
      <c r="H295" s="21">
        <f t="shared" si="31"/>
        <v>0</v>
      </c>
      <c r="I295" s="21">
        <f t="shared" si="31"/>
        <v>0</v>
      </c>
      <c r="J295" s="21">
        <f t="shared" si="31"/>
        <v>0</v>
      </c>
      <c r="K295" s="21">
        <f t="shared" si="31"/>
        <v>0</v>
      </c>
    </row>
    <row r="296" spans="1:11" ht="45">
      <c r="A296" s="84"/>
      <c r="B296" s="57"/>
      <c r="C296" s="28" t="s">
        <v>23</v>
      </c>
      <c r="D296" s="21">
        <f t="shared" si="31"/>
        <v>0</v>
      </c>
      <c r="E296" s="21">
        <f t="shared" si="31"/>
        <v>0</v>
      </c>
      <c r="F296" s="21">
        <f t="shared" si="31"/>
        <v>0</v>
      </c>
      <c r="G296" s="21">
        <v>0</v>
      </c>
      <c r="H296" s="21">
        <f t="shared" si="31"/>
        <v>0</v>
      </c>
      <c r="I296" s="21">
        <f t="shared" si="31"/>
        <v>0</v>
      </c>
      <c r="J296" s="21">
        <f t="shared" si="31"/>
        <v>0</v>
      </c>
      <c r="K296" s="21">
        <f t="shared" si="31"/>
        <v>0</v>
      </c>
    </row>
    <row r="297" spans="1:11" ht="15" customHeight="1">
      <c r="A297" s="52" t="s">
        <v>64</v>
      </c>
      <c r="B297" s="55" t="s">
        <v>25</v>
      </c>
      <c r="C297" s="28" t="s">
        <v>17</v>
      </c>
      <c r="D297" s="21">
        <f t="shared" ref="D297:K297" si="32">D298+D300+D302+D303</f>
        <v>0</v>
      </c>
      <c r="E297" s="21">
        <f t="shared" si="32"/>
        <v>0</v>
      </c>
      <c r="F297" s="21">
        <f t="shared" si="32"/>
        <v>0</v>
      </c>
      <c r="G297" s="21">
        <f t="shared" si="32"/>
        <v>0</v>
      </c>
      <c r="H297" s="21">
        <f t="shared" si="32"/>
        <v>0</v>
      </c>
      <c r="I297" s="21">
        <f t="shared" si="32"/>
        <v>0</v>
      </c>
      <c r="J297" s="21">
        <f t="shared" si="32"/>
        <v>0</v>
      </c>
      <c r="K297" s="21">
        <f t="shared" si="32"/>
        <v>0</v>
      </c>
    </row>
    <row r="298" spans="1:11" ht="30">
      <c r="A298" s="53"/>
      <c r="B298" s="56"/>
      <c r="C298" s="28" t="s">
        <v>18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</row>
    <row r="299" spans="1:11" ht="75">
      <c r="A299" s="53"/>
      <c r="B299" s="56"/>
      <c r="C299" s="29" t="s">
        <v>19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</row>
    <row r="300" spans="1:11" ht="45">
      <c r="A300" s="53"/>
      <c r="B300" s="56"/>
      <c r="C300" s="28" t="s">
        <v>20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</row>
    <row r="301" spans="1:11" ht="75">
      <c r="A301" s="53"/>
      <c r="B301" s="56"/>
      <c r="C301" s="29" t="s">
        <v>21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</row>
    <row r="302" spans="1:11" ht="45">
      <c r="A302" s="53"/>
      <c r="B302" s="56"/>
      <c r="C302" s="28" t="s">
        <v>22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</row>
    <row r="303" spans="1:11" ht="45">
      <c r="A303" s="54"/>
      <c r="B303" s="57"/>
      <c r="C303" s="28" t="s">
        <v>23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</row>
    <row r="304" spans="1:11" ht="15" customHeight="1">
      <c r="A304" s="88" t="s">
        <v>65</v>
      </c>
      <c r="B304" s="55" t="s">
        <v>25</v>
      </c>
      <c r="C304" s="27" t="s">
        <v>17</v>
      </c>
      <c r="D304" s="18">
        <f>D305+D307+D309+D310</f>
        <v>100</v>
      </c>
      <c r="E304" s="18">
        <f>E305+E307+E309+E310</f>
        <v>100</v>
      </c>
      <c r="F304" s="18">
        <f>F305+F307+F309+F310</f>
        <v>100</v>
      </c>
      <c r="G304" s="18">
        <f>G305+G307+G309+G310</f>
        <v>0</v>
      </c>
      <c r="H304" s="18">
        <f>H305+H307+H309+H310</f>
        <v>0</v>
      </c>
      <c r="I304" s="19">
        <f>G304/D304*100</f>
        <v>0</v>
      </c>
      <c r="J304" s="19">
        <f>G304/E304*100</f>
        <v>0</v>
      </c>
      <c r="K304" s="19">
        <f>G304/F304*100</f>
        <v>0</v>
      </c>
    </row>
    <row r="305" spans="1:11" ht="30">
      <c r="A305" s="89"/>
      <c r="B305" s="56"/>
      <c r="C305" s="28" t="s">
        <v>18</v>
      </c>
      <c r="D305" s="21">
        <v>100</v>
      </c>
      <c r="E305" s="21">
        <v>100</v>
      </c>
      <c r="F305" s="21">
        <v>100</v>
      </c>
      <c r="G305" s="21">
        <v>0</v>
      </c>
      <c r="H305" s="21">
        <v>0</v>
      </c>
      <c r="I305" s="25">
        <f>G305/D305*100</f>
        <v>0</v>
      </c>
      <c r="J305" s="25">
        <f>G305/E305*100</f>
        <v>0</v>
      </c>
      <c r="K305" s="25">
        <f>G305/F305*100</f>
        <v>0</v>
      </c>
    </row>
    <row r="306" spans="1:11" ht="75">
      <c r="A306" s="89"/>
      <c r="B306" s="56"/>
      <c r="C306" s="29" t="s">
        <v>19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</row>
    <row r="307" spans="1:11" ht="45">
      <c r="A307" s="89"/>
      <c r="B307" s="56"/>
      <c r="C307" s="28" t="s">
        <v>20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</row>
    <row r="308" spans="1:11" ht="75">
      <c r="A308" s="89"/>
      <c r="B308" s="56"/>
      <c r="C308" s="29" t="s">
        <v>21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</row>
    <row r="309" spans="1:11" ht="45">
      <c r="A309" s="89"/>
      <c r="B309" s="56"/>
      <c r="C309" s="28" t="s">
        <v>22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</row>
    <row r="310" spans="1:11" ht="45">
      <c r="A310" s="89"/>
      <c r="B310" s="57"/>
      <c r="C310" s="28" t="s">
        <v>23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</row>
    <row r="311" spans="1:11" ht="15" customHeight="1">
      <c r="A311" s="89"/>
      <c r="B311" s="55" t="s">
        <v>27</v>
      </c>
      <c r="C311" s="28" t="s">
        <v>17</v>
      </c>
      <c r="D311" s="21">
        <f t="shared" ref="D311:K311" si="33">D312+D314+D316+D317</f>
        <v>1700</v>
      </c>
      <c r="E311" s="21">
        <f t="shared" si="33"/>
        <v>1700</v>
      </c>
      <c r="F311" s="21">
        <f t="shared" si="33"/>
        <v>850</v>
      </c>
      <c r="G311" s="21">
        <f t="shared" si="33"/>
        <v>173.2</v>
      </c>
      <c r="H311" s="21">
        <f t="shared" si="33"/>
        <v>181.8</v>
      </c>
      <c r="I311" s="21">
        <f t="shared" si="33"/>
        <v>10.188235294117646</v>
      </c>
      <c r="J311" s="21">
        <f t="shared" si="33"/>
        <v>10.188235294117646</v>
      </c>
      <c r="K311" s="21">
        <f t="shared" si="33"/>
        <v>20.376470588235293</v>
      </c>
    </row>
    <row r="312" spans="1:11" ht="30">
      <c r="A312" s="89"/>
      <c r="B312" s="56"/>
      <c r="C312" s="28" t="s">
        <v>18</v>
      </c>
      <c r="D312" s="21">
        <v>1700</v>
      </c>
      <c r="E312" s="21">
        <v>1700</v>
      </c>
      <c r="F312" s="21">
        <v>850</v>
      </c>
      <c r="G312" s="21">
        <v>173.2</v>
      </c>
      <c r="H312" s="21">
        <v>181.8</v>
      </c>
      <c r="I312" s="21">
        <f>G312/D312*100</f>
        <v>10.188235294117646</v>
      </c>
      <c r="J312" s="21">
        <f>G312/E312*100</f>
        <v>10.188235294117646</v>
      </c>
      <c r="K312" s="21">
        <f>G312/F312*100</f>
        <v>20.376470588235293</v>
      </c>
    </row>
    <row r="313" spans="1:11" ht="75">
      <c r="A313" s="89"/>
      <c r="B313" s="56"/>
      <c r="C313" s="29" t="s">
        <v>19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</row>
    <row r="314" spans="1:11" ht="45">
      <c r="A314" s="89"/>
      <c r="B314" s="56"/>
      <c r="C314" s="28" t="s">
        <v>20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</row>
    <row r="315" spans="1:11" ht="75">
      <c r="A315" s="89"/>
      <c r="B315" s="56"/>
      <c r="C315" s="29" t="s">
        <v>21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</row>
    <row r="316" spans="1:11" ht="45">
      <c r="A316" s="89"/>
      <c r="B316" s="56"/>
      <c r="C316" s="28" t="s">
        <v>22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</row>
    <row r="317" spans="1:11" ht="45">
      <c r="A317" s="90"/>
      <c r="B317" s="57"/>
      <c r="C317" s="28" t="s">
        <v>23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</row>
    <row r="318" spans="1:11" ht="15" customHeight="1">
      <c r="A318" s="82" t="s">
        <v>66</v>
      </c>
      <c r="B318" s="55" t="s">
        <v>67</v>
      </c>
      <c r="C318" s="27" t="s">
        <v>17</v>
      </c>
      <c r="D318" s="18">
        <f>D319+D321+D323+D324</f>
        <v>581525.90000000014</v>
      </c>
      <c r="E318" s="18">
        <f>E319+E321+E323+E324</f>
        <v>589548.50000000012</v>
      </c>
      <c r="F318" s="18">
        <f>F319+F321+F323+F324</f>
        <v>547086.90000000014</v>
      </c>
      <c r="G318" s="18">
        <f>G319+G321+G323+G324</f>
        <v>148381</v>
      </c>
      <c r="H318" s="18">
        <f>H319+H321+H323+H324</f>
        <v>148381</v>
      </c>
      <c r="I318" s="19">
        <f>G318/D318*100</f>
        <v>25.515802477585257</v>
      </c>
      <c r="J318" s="19">
        <f>G318/E318*100</f>
        <v>25.168582398225077</v>
      </c>
      <c r="K318" s="19">
        <f>G318/F318*100</f>
        <v>27.122016630264767</v>
      </c>
    </row>
    <row r="319" spans="1:11" ht="30">
      <c r="A319" s="83"/>
      <c r="B319" s="56"/>
      <c r="C319" s="28" t="s">
        <v>18</v>
      </c>
      <c r="D319" s="21">
        <f t="shared" ref="D319:H324" si="34">D326+D340+D347+D354+D361</f>
        <v>581525.90000000014</v>
      </c>
      <c r="E319" s="21">
        <f t="shared" si="34"/>
        <v>589548.50000000012</v>
      </c>
      <c r="F319" s="21">
        <f t="shared" si="34"/>
        <v>547086.90000000014</v>
      </c>
      <c r="G319" s="21">
        <f t="shared" si="34"/>
        <v>148381</v>
      </c>
      <c r="H319" s="21">
        <f t="shared" si="34"/>
        <v>148381</v>
      </c>
      <c r="I319" s="25">
        <f>G319/D319*100</f>
        <v>25.515802477585257</v>
      </c>
      <c r="J319" s="25">
        <f>G319/E319*100</f>
        <v>25.168582398225077</v>
      </c>
      <c r="K319" s="25">
        <f>G319/F319*100</f>
        <v>27.122016630264767</v>
      </c>
    </row>
    <row r="320" spans="1:11" ht="75">
      <c r="A320" s="83"/>
      <c r="B320" s="56"/>
      <c r="C320" s="29" t="s">
        <v>19</v>
      </c>
      <c r="D320" s="21">
        <f t="shared" si="34"/>
        <v>0</v>
      </c>
      <c r="E320" s="21">
        <f t="shared" si="34"/>
        <v>0</v>
      </c>
      <c r="F320" s="21">
        <f t="shared" si="34"/>
        <v>0</v>
      </c>
      <c r="G320" s="21">
        <f t="shared" si="34"/>
        <v>0</v>
      </c>
      <c r="H320" s="21">
        <f t="shared" si="34"/>
        <v>0</v>
      </c>
      <c r="I320" s="25">
        <v>0</v>
      </c>
      <c r="J320" s="25">
        <v>0</v>
      </c>
      <c r="K320" s="25">
        <v>0</v>
      </c>
    </row>
    <row r="321" spans="1:11" ht="45">
      <c r="A321" s="83"/>
      <c r="B321" s="56"/>
      <c r="C321" s="28" t="s">
        <v>20</v>
      </c>
      <c r="D321" s="21">
        <f t="shared" si="34"/>
        <v>0</v>
      </c>
      <c r="E321" s="21">
        <f t="shared" si="34"/>
        <v>0</v>
      </c>
      <c r="F321" s="21">
        <f t="shared" si="34"/>
        <v>0</v>
      </c>
      <c r="G321" s="21">
        <f t="shared" si="34"/>
        <v>0</v>
      </c>
      <c r="H321" s="21">
        <f t="shared" si="34"/>
        <v>0</v>
      </c>
      <c r="I321" s="25">
        <v>0</v>
      </c>
      <c r="J321" s="25">
        <v>0</v>
      </c>
      <c r="K321" s="25">
        <v>0</v>
      </c>
    </row>
    <row r="322" spans="1:11" ht="75">
      <c r="A322" s="83"/>
      <c r="B322" s="56"/>
      <c r="C322" s="29" t="s">
        <v>21</v>
      </c>
      <c r="D322" s="21">
        <f t="shared" si="34"/>
        <v>0</v>
      </c>
      <c r="E322" s="21">
        <f t="shared" si="34"/>
        <v>0</v>
      </c>
      <c r="F322" s="21">
        <f t="shared" si="34"/>
        <v>0</v>
      </c>
      <c r="G322" s="21">
        <f t="shared" si="34"/>
        <v>0</v>
      </c>
      <c r="H322" s="21">
        <f t="shared" si="34"/>
        <v>0</v>
      </c>
      <c r="I322" s="19">
        <v>0</v>
      </c>
      <c r="J322" s="19">
        <v>0</v>
      </c>
      <c r="K322" s="19">
        <v>0</v>
      </c>
    </row>
    <row r="323" spans="1:11" ht="45">
      <c r="A323" s="83"/>
      <c r="B323" s="56"/>
      <c r="C323" s="28" t="s">
        <v>22</v>
      </c>
      <c r="D323" s="21">
        <f t="shared" si="34"/>
        <v>0</v>
      </c>
      <c r="E323" s="21">
        <f t="shared" si="34"/>
        <v>0</v>
      </c>
      <c r="F323" s="21">
        <f t="shared" si="34"/>
        <v>0</v>
      </c>
      <c r="G323" s="21">
        <f t="shared" si="34"/>
        <v>0</v>
      </c>
      <c r="H323" s="21">
        <f t="shared" si="34"/>
        <v>0</v>
      </c>
      <c r="I323" s="21">
        <v>0</v>
      </c>
      <c r="J323" s="21">
        <v>0</v>
      </c>
      <c r="K323" s="21">
        <v>0</v>
      </c>
    </row>
    <row r="324" spans="1:11" ht="45">
      <c r="A324" s="83"/>
      <c r="B324" s="57"/>
      <c r="C324" s="28" t="s">
        <v>23</v>
      </c>
      <c r="D324" s="21">
        <f t="shared" si="34"/>
        <v>0</v>
      </c>
      <c r="E324" s="21">
        <f t="shared" si="34"/>
        <v>0</v>
      </c>
      <c r="F324" s="21">
        <f t="shared" si="34"/>
        <v>0</v>
      </c>
      <c r="G324" s="21">
        <f t="shared" si="34"/>
        <v>0</v>
      </c>
      <c r="H324" s="21">
        <f t="shared" si="34"/>
        <v>0</v>
      </c>
      <c r="I324" s="21">
        <v>0</v>
      </c>
      <c r="J324" s="21">
        <v>0</v>
      </c>
      <c r="K324" s="21">
        <v>0</v>
      </c>
    </row>
    <row r="325" spans="1:11" s="32" customFormat="1" ht="15" customHeight="1">
      <c r="A325" s="88" t="s">
        <v>68</v>
      </c>
      <c r="B325" s="55" t="s">
        <v>34</v>
      </c>
      <c r="C325" s="27" t="s">
        <v>17</v>
      </c>
      <c r="D325" s="18">
        <f>D326+D328+D330+D331</f>
        <v>0</v>
      </c>
      <c r="E325" s="18">
        <f>E326+E328+E330+E331</f>
        <v>0</v>
      </c>
      <c r="F325" s="18">
        <f>F326+F328+F330+F331</f>
        <v>0</v>
      </c>
      <c r="G325" s="18">
        <f>G326+G328+G330+G331</f>
        <v>0</v>
      </c>
      <c r="H325" s="18">
        <f>H326+H328+H330+H331</f>
        <v>0</v>
      </c>
      <c r="I325" s="21">
        <v>0</v>
      </c>
      <c r="J325" s="21">
        <v>0</v>
      </c>
      <c r="K325" s="21">
        <v>0</v>
      </c>
    </row>
    <row r="326" spans="1:11" s="32" customFormat="1" ht="30">
      <c r="A326" s="89"/>
      <c r="B326" s="56"/>
      <c r="C326" s="28" t="s">
        <v>18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</row>
    <row r="327" spans="1:11" s="32" customFormat="1" ht="75">
      <c r="A327" s="89"/>
      <c r="B327" s="56"/>
      <c r="C327" s="29" t="s">
        <v>19</v>
      </c>
      <c r="D327" s="21">
        <f>D326</f>
        <v>0</v>
      </c>
      <c r="E327" s="21">
        <f>E326</f>
        <v>0</v>
      </c>
      <c r="F327" s="21">
        <f>F326</f>
        <v>0</v>
      </c>
      <c r="G327" s="21">
        <f>G326</f>
        <v>0</v>
      </c>
      <c r="H327" s="21">
        <f>H326</f>
        <v>0</v>
      </c>
      <c r="I327" s="21">
        <v>0</v>
      </c>
      <c r="J327" s="21">
        <v>0</v>
      </c>
      <c r="K327" s="21">
        <v>0</v>
      </c>
    </row>
    <row r="328" spans="1:11" s="32" customFormat="1" ht="45">
      <c r="A328" s="89"/>
      <c r="B328" s="56"/>
      <c r="C328" s="28" t="s">
        <v>20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</row>
    <row r="329" spans="1:11" s="32" customFormat="1" ht="75">
      <c r="A329" s="89"/>
      <c r="B329" s="56"/>
      <c r="C329" s="29" t="s">
        <v>21</v>
      </c>
      <c r="D329" s="21">
        <f>D328</f>
        <v>0</v>
      </c>
      <c r="E329" s="21">
        <f>E328</f>
        <v>0</v>
      </c>
      <c r="F329" s="21">
        <f>F328</f>
        <v>0</v>
      </c>
      <c r="G329" s="21">
        <f>G328</f>
        <v>0</v>
      </c>
      <c r="H329" s="21">
        <f>H328</f>
        <v>0</v>
      </c>
      <c r="I329" s="21">
        <v>0</v>
      </c>
      <c r="J329" s="21">
        <v>0</v>
      </c>
      <c r="K329" s="21">
        <v>0</v>
      </c>
    </row>
    <row r="330" spans="1:11" s="32" customFormat="1" ht="45">
      <c r="A330" s="89"/>
      <c r="B330" s="56"/>
      <c r="C330" s="28" t="s">
        <v>22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</row>
    <row r="331" spans="1:11" s="32" customFormat="1" ht="45">
      <c r="A331" s="89"/>
      <c r="B331" s="57"/>
      <c r="C331" s="28" t="s">
        <v>23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</row>
    <row r="332" spans="1:11" s="32" customFormat="1" ht="15" customHeight="1">
      <c r="A332" s="89"/>
      <c r="B332" s="55" t="s">
        <v>27</v>
      </c>
      <c r="C332" s="28" t="s">
        <v>17</v>
      </c>
      <c r="D332" s="21">
        <f t="shared" ref="D332:K332" si="35">D333+D335+D337+D338</f>
        <v>0</v>
      </c>
      <c r="E332" s="21">
        <f t="shared" si="35"/>
        <v>0</v>
      </c>
      <c r="F332" s="21">
        <f t="shared" si="35"/>
        <v>0</v>
      </c>
      <c r="G332" s="21">
        <f t="shared" si="35"/>
        <v>0</v>
      </c>
      <c r="H332" s="21">
        <f t="shared" si="35"/>
        <v>0</v>
      </c>
      <c r="I332" s="21">
        <f t="shared" si="35"/>
        <v>0</v>
      </c>
      <c r="J332" s="21">
        <f t="shared" si="35"/>
        <v>0</v>
      </c>
      <c r="K332" s="21">
        <f t="shared" si="35"/>
        <v>0</v>
      </c>
    </row>
    <row r="333" spans="1:11" s="32" customFormat="1" ht="30">
      <c r="A333" s="89"/>
      <c r="B333" s="56"/>
      <c r="C333" s="28" t="s">
        <v>18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</row>
    <row r="334" spans="1:11" s="32" customFormat="1" ht="75">
      <c r="A334" s="89"/>
      <c r="B334" s="56"/>
      <c r="C334" s="29" t="s">
        <v>19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</row>
    <row r="335" spans="1:11" s="32" customFormat="1" ht="45">
      <c r="A335" s="89"/>
      <c r="B335" s="56"/>
      <c r="C335" s="28" t="s">
        <v>20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</row>
    <row r="336" spans="1:11" s="32" customFormat="1" ht="75">
      <c r="A336" s="89"/>
      <c r="B336" s="56"/>
      <c r="C336" s="29" t="s">
        <v>21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</row>
    <row r="337" spans="1:11" s="32" customFormat="1" ht="45">
      <c r="A337" s="89"/>
      <c r="B337" s="56"/>
      <c r="C337" s="28" t="s">
        <v>22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</row>
    <row r="338" spans="1:11" s="32" customFormat="1" ht="45">
      <c r="A338" s="90"/>
      <c r="B338" s="57"/>
      <c r="C338" s="28" t="s">
        <v>23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</row>
    <row r="339" spans="1:11" ht="15" customHeight="1">
      <c r="A339" s="52" t="s">
        <v>69</v>
      </c>
      <c r="B339" s="55" t="s">
        <v>70</v>
      </c>
      <c r="C339" s="27" t="s">
        <v>17</v>
      </c>
      <c r="D339" s="18">
        <f>D340+D342+D344+D345</f>
        <v>576710.30000000005</v>
      </c>
      <c r="E339" s="18">
        <f>E340+E342+E344+E345</f>
        <v>584732.9</v>
      </c>
      <c r="F339" s="18">
        <f>F340+F342+F344+F345</f>
        <v>542271.30000000005</v>
      </c>
      <c r="G339" s="18">
        <f>G340+G342+G344+G345</f>
        <v>147308.5</v>
      </c>
      <c r="H339" s="18">
        <f>H340+H342+H344+H345</f>
        <v>147308.5</v>
      </c>
      <c r="I339" s="19">
        <f>G339/D339*100</f>
        <v>25.542893893173051</v>
      </c>
      <c r="J339" s="19">
        <f>G339/E339*100</f>
        <v>25.192442566511993</v>
      </c>
      <c r="K339" s="19">
        <f>G339/F339*100</f>
        <v>27.165092454644014</v>
      </c>
    </row>
    <row r="340" spans="1:11" ht="30">
      <c r="A340" s="53"/>
      <c r="B340" s="56"/>
      <c r="C340" s="28" t="s">
        <v>18</v>
      </c>
      <c r="D340" s="21">
        <v>576710.30000000005</v>
      </c>
      <c r="E340" s="21">
        <v>584732.9</v>
      </c>
      <c r="F340" s="21">
        <v>542271.30000000005</v>
      </c>
      <c r="G340" s="21">
        <v>147308.5</v>
      </c>
      <c r="H340" s="21">
        <v>147308.5</v>
      </c>
      <c r="I340" s="25">
        <f>G340/D340*100</f>
        <v>25.542893893173051</v>
      </c>
      <c r="J340" s="25">
        <f>G340/E340*100</f>
        <v>25.192442566511993</v>
      </c>
      <c r="K340" s="25">
        <f>G340/F340*100</f>
        <v>27.165092454644014</v>
      </c>
    </row>
    <row r="341" spans="1:11" ht="75">
      <c r="A341" s="53"/>
      <c r="B341" s="56"/>
      <c r="C341" s="29" t="s">
        <v>19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</row>
    <row r="342" spans="1:11" ht="45">
      <c r="A342" s="53"/>
      <c r="B342" s="56"/>
      <c r="C342" s="28" t="s">
        <v>20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</row>
    <row r="343" spans="1:11" ht="75">
      <c r="A343" s="53"/>
      <c r="B343" s="56"/>
      <c r="C343" s="29" t="s">
        <v>21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</row>
    <row r="344" spans="1:11" ht="45">
      <c r="A344" s="53"/>
      <c r="B344" s="56"/>
      <c r="C344" s="28" t="s">
        <v>22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</row>
    <row r="345" spans="1:11" ht="45">
      <c r="A345" s="54"/>
      <c r="B345" s="57"/>
      <c r="C345" s="28" t="s">
        <v>23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</row>
    <row r="346" spans="1:11" ht="15" customHeight="1">
      <c r="A346" s="52" t="s">
        <v>71</v>
      </c>
      <c r="B346" s="55" t="s">
        <v>25</v>
      </c>
      <c r="C346" s="27" t="s">
        <v>17</v>
      </c>
      <c r="D346" s="18">
        <f>D347+D349+D351+D352</f>
        <v>280.8</v>
      </c>
      <c r="E346" s="18">
        <f>E347+E349+E351+E352</f>
        <v>280.8</v>
      </c>
      <c r="F346" s="18">
        <f>F347+F349+F351+F352</f>
        <v>280.8</v>
      </c>
      <c r="G346" s="18">
        <f>G347+G349+G351+G352</f>
        <v>51.7</v>
      </c>
      <c r="H346" s="18">
        <f>H347+H349+H351+H352</f>
        <v>51.7</v>
      </c>
      <c r="I346" s="19">
        <f>G346/D346*100</f>
        <v>18.411680911680911</v>
      </c>
      <c r="J346" s="19">
        <f>G346/E346*100</f>
        <v>18.411680911680911</v>
      </c>
      <c r="K346" s="19">
        <f>G346/F346*100</f>
        <v>18.411680911680911</v>
      </c>
    </row>
    <row r="347" spans="1:11" ht="30">
      <c r="A347" s="53"/>
      <c r="B347" s="56"/>
      <c r="C347" s="28" t="s">
        <v>18</v>
      </c>
      <c r="D347" s="21">
        <v>280.8</v>
      </c>
      <c r="E347" s="21">
        <v>280.8</v>
      </c>
      <c r="F347" s="21">
        <v>280.8</v>
      </c>
      <c r="G347" s="21">
        <v>51.7</v>
      </c>
      <c r="H347" s="21">
        <v>51.7</v>
      </c>
      <c r="I347" s="25">
        <f>G347/D347*100</f>
        <v>18.411680911680911</v>
      </c>
      <c r="J347" s="25">
        <f>G347/E347*100</f>
        <v>18.411680911680911</v>
      </c>
      <c r="K347" s="25">
        <f>G347/F347*100</f>
        <v>18.411680911680911</v>
      </c>
    </row>
    <row r="348" spans="1:11" ht="75">
      <c r="A348" s="53"/>
      <c r="B348" s="56"/>
      <c r="C348" s="29" t="s">
        <v>19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</row>
    <row r="349" spans="1:11" ht="45">
      <c r="A349" s="53"/>
      <c r="B349" s="56"/>
      <c r="C349" s="28" t="s">
        <v>20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</row>
    <row r="350" spans="1:11" ht="75">
      <c r="A350" s="53"/>
      <c r="B350" s="56"/>
      <c r="C350" s="29" t="s">
        <v>21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</row>
    <row r="351" spans="1:11" ht="45">
      <c r="A351" s="53"/>
      <c r="B351" s="56"/>
      <c r="C351" s="28" t="s">
        <v>22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</row>
    <row r="352" spans="1:11" ht="45">
      <c r="A352" s="54"/>
      <c r="B352" s="57"/>
      <c r="C352" s="28" t="s">
        <v>23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</row>
    <row r="353" spans="1:11" ht="15" customHeight="1">
      <c r="A353" s="52" t="s">
        <v>72</v>
      </c>
      <c r="B353" s="55" t="s">
        <v>25</v>
      </c>
      <c r="C353" s="27" t="s">
        <v>17</v>
      </c>
      <c r="D353" s="18">
        <f>D354+D356+D358+D359</f>
        <v>3034.8</v>
      </c>
      <c r="E353" s="18">
        <f>E354+E356+E358+E359</f>
        <v>3034.8</v>
      </c>
      <c r="F353" s="18">
        <f>F354+F356+F358+F359</f>
        <v>3034.8</v>
      </c>
      <c r="G353" s="18">
        <f>G354+G356+G358+G359</f>
        <v>645.79999999999995</v>
      </c>
      <c r="H353" s="18">
        <f>H354+H356+H358+H359</f>
        <v>645.79999999999995</v>
      </c>
      <c r="I353" s="19">
        <f>G353/D353*100</f>
        <v>21.279820746012916</v>
      </c>
      <c r="J353" s="19">
        <f>G353/E353*100</f>
        <v>21.279820746012916</v>
      </c>
      <c r="K353" s="19">
        <f>G353/F353*100</f>
        <v>21.279820746012916</v>
      </c>
    </row>
    <row r="354" spans="1:11" ht="30">
      <c r="A354" s="53"/>
      <c r="B354" s="56"/>
      <c r="C354" s="28" t="s">
        <v>18</v>
      </c>
      <c r="D354" s="21">
        <v>3034.8</v>
      </c>
      <c r="E354" s="21">
        <v>3034.8</v>
      </c>
      <c r="F354" s="21">
        <v>3034.8</v>
      </c>
      <c r="G354" s="21">
        <v>645.79999999999995</v>
      </c>
      <c r="H354" s="21">
        <v>645.79999999999995</v>
      </c>
      <c r="I354" s="25">
        <f>G354/D354*100</f>
        <v>21.279820746012916</v>
      </c>
      <c r="J354" s="25">
        <f>G354/E354*100</f>
        <v>21.279820746012916</v>
      </c>
      <c r="K354" s="25">
        <f>G354/F354*100</f>
        <v>21.279820746012916</v>
      </c>
    </row>
    <row r="355" spans="1:11" ht="75">
      <c r="A355" s="53"/>
      <c r="B355" s="56"/>
      <c r="C355" s="29" t="s">
        <v>19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</row>
    <row r="356" spans="1:11" ht="45">
      <c r="A356" s="53"/>
      <c r="B356" s="56"/>
      <c r="C356" s="28" t="s">
        <v>20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</row>
    <row r="357" spans="1:11" ht="75">
      <c r="A357" s="53"/>
      <c r="B357" s="56"/>
      <c r="C357" s="29" t="s">
        <v>21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</row>
    <row r="358" spans="1:11" ht="45">
      <c r="A358" s="53"/>
      <c r="B358" s="56"/>
      <c r="C358" s="28" t="s">
        <v>22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</row>
    <row r="359" spans="1:11" ht="45">
      <c r="A359" s="54"/>
      <c r="B359" s="57"/>
      <c r="C359" s="28" t="s">
        <v>23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</row>
    <row r="360" spans="1:11" s="32" customFormat="1" ht="15" customHeight="1">
      <c r="A360" s="61" t="s">
        <v>73</v>
      </c>
      <c r="B360" s="55" t="s">
        <v>34</v>
      </c>
      <c r="C360" s="27" t="s">
        <v>17</v>
      </c>
      <c r="D360" s="18">
        <f>D361+D363+D365+D366</f>
        <v>1500</v>
      </c>
      <c r="E360" s="18">
        <f>E361+E363+E365+E366</f>
        <v>1500</v>
      </c>
      <c r="F360" s="18">
        <f>F361+F363+F365+F366</f>
        <v>1500</v>
      </c>
      <c r="G360" s="18">
        <f>G361+G363+G365+G366</f>
        <v>375</v>
      </c>
      <c r="H360" s="18">
        <f>H361+H363+H365+H366</f>
        <v>375</v>
      </c>
      <c r="I360" s="19">
        <f>G360/D360*100</f>
        <v>25</v>
      </c>
      <c r="J360" s="19">
        <f>G360/E360*100</f>
        <v>25</v>
      </c>
      <c r="K360" s="19">
        <f>G360/F360*100</f>
        <v>25</v>
      </c>
    </row>
    <row r="361" spans="1:11" s="32" customFormat="1" ht="30">
      <c r="A361" s="62"/>
      <c r="B361" s="56"/>
      <c r="C361" s="28" t="s">
        <v>18</v>
      </c>
      <c r="D361" s="21">
        <v>1500</v>
      </c>
      <c r="E361" s="21">
        <v>1500</v>
      </c>
      <c r="F361" s="21">
        <v>1500</v>
      </c>
      <c r="G361" s="21">
        <v>375</v>
      </c>
      <c r="H361" s="21">
        <v>375</v>
      </c>
      <c r="I361" s="25">
        <f>G361/D361*100</f>
        <v>25</v>
      </c>
      <c r="J361" s="25">
        <f>G361/E361*100</f>
        <v>25</v>
      </c>
      <c r="K361" s="25">
        <f>G361/F361*100</f>
        <v>25</v>
      </c>
    </row>
    <row r="362" spans="1:11" s="32" customFormat="1" ht="75">
      <c r="A362" s="62"/>
      <c r="B362" s="56"/>
      <c r="C362" s="29" t="s">
        <v>19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</row>
    <row r="363" spans="1:11" s="32" customFormat="1" ht="45">
      <c r="A363" s="62"/>
      <c r="B363" s="56"/>
      <c r="C363" s="28" t="s">
        <v>20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</row>
    <row r="364" spans="1:11" s="32" customFormat="1" ht="75">
      <c r="A364" s="62"/>
      <c r="B364" s="56"/>
      <c r="C364" s="29" t="s">
        <v>21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</row>
    <row r="365" spans="1:11" s="32" customFormat="1" ht="45">
      <c r="A365" s="62"/>
      <c r="B365" s="56"/>
      <c r="C365" s="28" t="s">
        <v>22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</row>
    <row r="366" spans="1:11" s="32" customFormat="1" ht="45">
      <c r="A366" s="63"/>
      <c r="B366" s="57"/>
      <c r="C366" s="28" t="s">
        <v>23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</row>
    <row r="367" spans="1:11" s="32" customFormat="1" ht="15" customHeight="1">
      <c r="A367" s="94" t="s">
        <v>74</v>
      </c>
      <c r="B367" s="55" t="s">
        <v>34</v>
      </c>
      <c r="C367" s="27" t="s">
        <v>17</v>
      </c>
      <c r="D367" s="18">
        <f>D368+D370+D372+D373</f>
        <v>5654.8</v>
      </c>
      <c r="E367" s="18">
        <f>E368+E370+E372+E373</f>
        <v>5654.8</v>
      </c>
      <c r="F367" s="18">
        <f>F368+F370+F372+F373</f>
        <v>5059.8</v>
      </c>
      <c r="G367" s="18">
        <f>G368+G370+G372+G373</f>
        <v>1950.8</v>
      </c>
      <c r="H367" s="18">
        <f>H368+H370+H372+H373</f>
        <v>1950.8</v>
      </c>
      <c r="I367" s="19">
        <f>G367/D367*100</f>
        <v>34.49812548631251</v>
      </c>
      <c r="J367" s="19">
        <f>G367/E367*100</f>
        <v>34.49812548631251</v>
      </c>
      <c r="K367" s="19">
        <f>G367/F367*100</f>
        <v>38.554883592236841</v>
      </c>
    </row>
    <row r="368" spans="1:11" s="32" customFormat="1" ht="30">
      <c r="A368" s="95"/>
      <c r="B368" s="56"/>
      <c r="C368" s="28" t="s">
        <v>18</v>
      </c>
      <c r="D368" s="21">
        <f>D382+D420+D427+D434</f>
        <v>5654.8</v>
      </c>
      <c r="E368" s="21">
        <f t="shared" ref="E368:K368" si="36">E382+E420+E427+E434</f>
        <v>5654.8</v>
      </c>
      <c r="F368" s="21">
        <f t="shared" si="36"/>
        <v>5059.8</v>
      </c>
      <c r="G368" s="21">
        <f t="shared" si="36"/>
        <v>1950.8</v>
      </c>
      <c r="H368" s="21">
        <f t="shared" si="36"/>
        <v>1950.8</v>
      </c>
      <c r="I368" s="21">
        <f t="shared" si="36"/>
        <v>45.833333333333329</v>
      </c>
      <c r="J368" s="21">
        <f t="shared" si="36"/>
        <v>45.833333333333329</v>
      </c>
      <c r="K368" s="21">
        <f t="shared" si="36"/>
        <v>45.833333333333329</v>
      </c>
    </row>
    <row r="369" spans="1:11" s="32" customFormat="1" ht="75">
      <c r="A369" s="95"/>
      <c r="B369" s="56"/>
      <c r="C369" s="29" t="s">
        <v>19</v>
      </c>
      <c r="D369" s="21">
        <f>D383</f>
        <v>0</v>
      </c>
      <c r="E369" s="21">
        <f>E383</f>
        <v>0</v>
      </c>
      <c r="F369" s="21">
        <f>F383</f>
        <v>0</v>
      </c>
      <c r="G369" s="21">
        <f>G383</f>
        <v>0</v>
      </c>
      <c r="H369" s="21">
        <f>H383</f>
        <v>0</v>
      </c>
      <c r="I369" s="21">
        <v>0</v>
      </c>
      <c r="J369" s="21">
        <v>0</v>
      </c>
      <c r="K369" s="21">
        <v>0</v>
      </c>
    </row>
    <row r="370" spans="1:11" s="32" customFormat="1" ht="45">
      <c r="A370" s="95"/>
      <c r="B370" s="56"/>
      <c r="C370" s="28" t="s">
        <v>20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</row>
    <row r="371" spans="1:11" s="32" customFormat="1" ht="75">
      <c r="A371" s="95"/>
      <c r="B371" s="56"/>
      <c r="C371" s="29" t="s">
        <v>21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</row>
    <row r="372" spans="1:11" s="32" customFormat="1" ht="45">
      <c r="A372" s="95"/>
      <c r="B372" s="56"/>
      <c r="C372" s="28" t="s">
        <v>22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</row>
    <row r="373" spans="1:11" s="32" customFormat="1" ht="45">
      <c r="A373" s="95"/>
      <c r="B373" s="57"/>
      <c r="C373" s="28" t="s">
        <v>23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</row>
    <row r="374" spans="1:11" s="32" customFormat="1" ht="15" customHeight="1">
      <c r="A374" s="95"/>
      <c r="B374" s="55" t="s">
        <v>27</v>
      </c>
      <c r="C374" s="27" t="s">
        <v>17</v>
      </c>
      <c r="D374" s="18">
        <f>D375+D377+D379+D380</f>
        <v>6654.1</v>
      </c>
      <c r="E374" s="18">
        <f>E375+E377+E379+E380</f>
        <v>6654.1</v>
      </c>
      <c r="F374" s="18">
        <f>F375+F377+F379+F380</f>
        <v>3654.1</v>
      </c>
      <c r="G374" s="18">
        <f>G375+G377+G379+G380</f>
        <v>60</v>
      </c>
      <c r="H374" s="18">
        <f>H375+H377+H379+H380</f>
        <v>60</v>
      </c>
      <c r="I374" s="19">
        <f>G374/D374*100</f>
        <v>0.90169970394193055</v>
      </c>
      <c r="J374" s="19">
        <f>G374/E374*100</f>
        <v>0.90169970394193055</v>
      </c>
      <c r="K374" s="19">
        <f>G374/F374*100</f>
        <v>1.6419911879806244</v>
      </c>
    </row>
    <row r="375" spans="1:11" s="32" customFormat="1" ht="30">
      <c r="A375" s="95"/>
      <c r="B375" s="56"/>
      <c r="C375" s="28" t="s">
        <v>18</v>
      </c>
      <c r="D375" s="21">
        <f t="shared" ref="D375:H376" si="37">D389+D396+D401+D406+D413</f>
        <v>6654.1</v>
      </c>
      <c r="E375" s="21">
        <f t="shared" si="37"/>
        <v>6654.1</v>
      </c>
      <c r="F375" s="21">
        <f t="shared" si="37"/>
        <v>3654.1</v>
      </c>
      <c r="G375" s="21">
        <f t="shared" si="37"/>
        <v>60</v>
      </c>
      <c r="H375" s="21">
        <f t="shared" si="37"/>
        <v>60</v>
      </c>
      <c r="I375" s="25">
        <f>G375/D375*100</f>
        <v>0.90169970394193055</v>
      </c>
      <c r="J375" s="25">
        <f>G375/E375*100</f>
        <v>0.90169970394193055</v>
      </c>
      <c r="K375" s="25">
        <f>G375/F375*100</f>
        <v>1.6419911879806244</v>
      </c>
    </row>
    <row r="376" spans="1:11" s="32" customFormat="1" ht="75">
      <c r="A376" s="95"/>
      <c r="B376" s="56"/>
      <c r="C376" s="29" t="s">
        <v>19</v>
      </c>
      <c r="D376" s="21">
        <f t="shared" si="37"/>
        <v>0</v>
      </c>
      <c r="E376" s="21">
        <f t="shared" si="37"/>
        <v>0</v>
      </c>
      <c r="F376" s="21">
        <f t="shared" si="37"/>
        <v>0</v>
      </c>
      <c r="G376" s="21">
        <f t="shared" si="37"/>
        <v>0</v>
      </c>
      <c r="H376" s="21">
        <f t="shared" si="37"/>
        <v>0</v>
      </c>
      <c r="I376" s="21">
        <v>0</v>
      </c>
      <c r="J376" s="21">
        <v>0</v>
      </c>
      <c r="K376" s="21">
        <v>0</v>
      </c>
    </row>
    <row r="377" spans="1:11" s="32" customFormat="1" ht="45">
      <c r="A377" s="95"/>
      <c r="B377" s="56"/>
      <c r="C377" s="28" t="s">
        <v>20</v>
      </c>
      <c r="D377" s="21">
        <f>D391+D397+D402+D408+D415</f>
        <v>0</v>
      </c>
      <c r="E377" s="21">
        <f>E391+E397+E402+E408+E415</f>
        <v>0</v>
      </c>
      <c r="F377" s="21">
        <f>F391+F397+F402+F408+F415</f>
        <v>0</v>
      </c>
      <c r="G377" s="21">
        <f>G391+G397+G402+G408+G415</f>
        <v>0</v>
      </c>
      <c r="H377" s="21">
        <f>H391+H397+H402+H408+H415</f>
        <v>0</v>
      </c>
      <c r="I377" s="21">
        <v>0</v>
      </c>
      <c r="J377" s="21">
        <v>0</v>
      </c>
      <c r="K377" s="21">
        <v>0</v>
      </c>
    </row>
    <row r="378" spans="1:11" s="32" customFormat="1" ht="75">
      <c r="A378" s="95"/>
      <c r="B378" s="56"/>
      <c r="C378" s="29" t="s">
        <v>21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</row>
    <row r="379" spans="1:11" s="32" customFormat="1" ht="45">
      <c r="A379" s="95"/>
      <c r="B379" s="56"/>
      <c r="C379" s="28" t="s">
        <v>22</v>
      </c>
      <c r="D379" s="21">
        <f t="shared" ref="D379:G380" si="38">D393+D398+D403+D410+D417</f>
        <v>0</v>
      </c>
      <c r="E379" s="21">
        <f t="shared" si="38"/>
        <v>0</v>
      </c>
      <c r="F379" s="21">
        <f t="shared" si="38"/>
        <v>0</v>
      </c>
      <c r="G379" s="21">
        <f t="shared" si="38"/>
        <v>0</v>
      </c>
      <c r="H379" s="21">
        <f>H393+H398+H403+H410+H417</f>
        <v>0</v>
      </c>
      <c r="I379" s="21">
        <v>0</v>
      </c>
      <c r="J379" s="21">
        <v>0</v>
      </c>
      <c r="K379" s="21">
        <v>0</v>
      </c>
    </row>
    <row r="380" spans="1:11" s="32" customFormat="1" ht="45">
      <c r="A380" s="96"/>
      <c r="B380" s="57"/>
      <c r="C380" s="28" t="s">
        <v>23</v>
      </c>
      <c r="D380" s="21">
        <f t="shared" si="38"/>
        <v>0</v>
      </c>
      <c r="E380" s="21">
        <f t="shared" si="38"/>
        <v>0</v>
      </c>
      <c r="F380" s="21">
        <f t="shared" si="38"/>
        <v>0</v>
      </c>
      <c r="G380" s="21">
        <f t="shared" si="38"/>
        <v>0</v>
      </c>
      <c r="H380" s="21">
        <f>H394+H399+H404+H411+H418</f>
        <v>0</v>
      </c>
      <c r="I380" s="21">
        <v>0</v>
      </c>
      <c r="J380" s="21">
        <v>0</v>
      </c>
      <c r="K380" s="21">
        <v>0</v>
      </c>
    </row>
    <row r="381" spans="1:11" s="32" customFormat="1" ht="15" customHeight="1">
      <c r="A381" s="85" t="s">
        <v>75</v>
      </c>
      <c r="B381" s="55" t="s">
        <v>76</v>
      </c>
      <c r="C381" s="27" t="s">
        <v>17</v>
      </c>
      <c r="D381" s="18">
        <f>D382</f>
        <v>1504.8</v>
      </c>
      <c r="E381" s="18">
        <f>E382+E384+E386+E387</f>
        <v>1504.8</v>
      </c>
      <c r="F381" s="18">
        <f>F382+F384+F386+F387</f>
        <v>1504.8</v>
      </c>
      <c r="G381" s="18">
        <f>G382+G384+G386+G387</f>
        <v>250.8</v>
      </c>
      <c r="H381" s="18">
        <f>H382+H384+H386+H387</f>
        <v>250.8</v>
      </c>
      <c r="I381" s="25">
        <f>G381/D381*100</f>
        <v>16.666666666666668</v>
      </c>
      <c r="J381" s="19">
        <f>G381/E381*100</f>
        <v>16.666666666666668</v>
      </c>
      <c r="K381" s="19">
        <f>G381/F381*100</f>
        <v>16.666666666666668</v>
      </c>
    </row>
    <row r="382" spans="1:11" s="32" customFormat="1" ht="30">
      <c r="A382" s="86"/>
      <c r="B382" s="56"/>
      <c r="C382" s="28" t="s">
        <v>18</v>
      </c>
      <c r="D382" s="21">
        <v>1504.8</v>
      </c>
      <c r="E382" s="21">
        <v>1504.8</v>
      </c>
      <c r="F382" s="21">
        <v>1504.8</v>
      </c>
      <c r="G382" s="21">
        <v>250.8</v>
      </c>
      <c r="H382" s="21">
        <v>250.8</v>
      </c>
      <c r="I382" s="25">
        <f>G382/D382*100</f>
        <v>16.666666666666668</v>
      </c>
      <c r="J382" s="25">
        <f>G382/E382*100</f>
        <v>16.666666666666668</v>
      </c>
      <c r="K382" s="25">
        <f>G382/F382*100</f>
        <v>16.666666666666668</v>
      </c>
    </row>
    <row r="383" spans="1:11" s="32" customFormat="1" ht="75">
      <c r="A383" s="86"/>
      <c r="B383" s="56"/>
      <c r="C383" s="29" t="s">
        <v>19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</row>
    <row r="384" spans="1:11" s="32" customFormat="1" ht="45">
      <c r="A384" s="86"/>
      <c r="B384" s="56"/>
      <c r="C384" s="28" t="s">
        <v>20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</row>
    <row r="385" spans="1:11" s="32" customFormat="1" ht="75">
      <c r="A385" s="86"/>
      <c r="B385" s="56"/>
      <c r="C385" s="29" t="s">
        <v>21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</row>
    <row r="386" spans="1:11" s="32" customFormat="1" ht="45">
      <c r="A386" s="86"/>
      <c r="B386" s="56"/>
      <c r="C386" s="28" t="s">
        <v>22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</row>
    <row r="387" spans="1:11" s="32" customFormat="1" ht="45">
      <c r="A387" s="86"/>
      <c r="B387" s="57"/>
      <c r="C387" s="28" t="s">
        <v>23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</row>
    <row r="388" spans="1:11" s="32" customFormat="1" ht="15" customHeight="1">
      <c r="A388" s="86"/>
      <c r="B388" s="55" t="s">
        <v>27</v>
      </c>
      <c r="C388" s="28" t="s">
        <v>17</v>
      </c>
      <c r="D388" s="21">
        <f t="shared" ref="D388:K388" si="39">D389+D391+D393+D394</f>
        <v>0</v>
      </c>
      <c r="E388" s="21">
        <f t="shared" si="39"/>
        <v>0</v>
      </c>
      <c r="F388" s="21">
        <f t="shared" si="39"/>
        <v>0</v>
      </c>
      <c r="G388" s="21">
        <f t="shared" si="39"/>
        <v>0</v>
      </c>
      <c r="H388" s="21">
        <f t="shared" si="39"/>
        <v>0</v>
      </c>
      <c r="I388" s="21">
        <f t="shared" si="39"/>
        <v>0</v>
      </c>
      <c r="J388" s="21">
        <f t="shared" si="39"/>
        <v>0</v>
      </c>
      <c r="K388" s="21">
        <f t="shared" si="39"/>
        <v>0</v>
      </c>
    </row>
    <row r="389" spans="1:11" s="32" customFormat="1" ht="30">
      <c r="A389" s="86"/>
      <c r="B389" s="56"/>
      <c r="C389" s="28" t="s">
        <v>18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</row>
    <row r="390" spans="1:11" s="32" customFormat="1" ht="75">
      <c r="A390" s="86"/>
      <c r="B390" s="56"/>
      <c r="C390" s="29" t="s">
        <v>19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</row>
    <row r="391" spans="1:11" s="32" customFormat="1" ht="45">
      <c r="A391" s="86"/>
      <c r="B391" s="56"/>
      <c r="C391" s="28" t="s">
        <v>20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</row>
    <row r="392" spans="1:11" s="32" customFormat="1" ht="75">
      <c r="A392" s="86"/>
      <c r="B392" s="56"/>
      <c r="C392" s="29" t="s">
        <v>21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</row>
    <row r="393" spans="1:11" s="32" customFormat="1" ht="45">
      <c r="A393" s="86"/>
      <c r="B393" s="56"/>
      <c r="C393" s="28" t="s">
        <v>22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</row>
    <row r="394" spans="1:11" s="32" customFormat="1" ht="45">
      <c r="A394" s="87"/>
      <c r="B394" s="57"/>
      <c r="C394" s="28" t="s">
        <v>23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</row>
    <row r="395" spans="1:11" s="32" customFormat="1">
      <c r="A395" s="85"/>
      <c r="B395" s="55"/>
      <c r="C395" s="28" t="s">
        <v>17</v>
      </c>
      <c r="D395" s="21">
        <f>D396+D397+D398+D399</f>
        <v>0</v>
      </c>
      <c r="E395" s="21">
        <f>E396+E397+E398+E399</f>
        <v>0</v>
      </c>
      <c r="F395" s="21">
        <f>F396+F397+F398+F399</f>
        <v>0</v>
      </c>
      <c r="G395" s="21"/>
      <c r="H395" s="21">
        <f>H396+H397+H398+H399</f>
        <v>0</v>
      </c>
      <c r="I395" s="19" t="e">
        <f t="shared" ref="I395:I406" si="40">G395/D395*100</f>
        <v>#DIV/0!</v>
      </c>
      <c r="J395" s="19" t="e">
        <f t="shared" ref="J395:J406" si="41">G395/E395*100</f>
        <v>#DIV/0!</v>
      </c>
      <c r="K395" s="19" t="e">
        <f t="shared" ref="K395:K406" si="42">G395/F395*100</f>
        <v>#DIV/0!</v>
      </c>
    </row>
    <row r="396" spans="1:11" s="32" customFormat="1" ht="30">
      <c r="A396" s="86"/>
      <c r="B396" s="56"/>
      <c r="C396" s="28" t="s">
        <v>18</v>
      </c>
      <c r="D396" s="21">
        <v>0</v>
      </c>
      <c r="E396" s="21">
        <v>0</v>
      </c>
      <c r="F396" s="21">
        <v>0</v>
      </c>
      <c r="G396" s="21"/>
      <c r="H396" s="21">
        <v>0</v>
      </c>
      <c r="I396" s="19" t="e">
        <f t="shared" si="40"/>
        <v>#DIV/0!</v>
      </c>
      <c r="J396" s="19" t="e">
        <f t="shared" si="41"/>
        <v>#DIV/0!</v>
      </c>
      <c r="K396" s="19" t="e">
        <f t="shared" si="42"/>
        <v>#DIV/0!</v>
      </c>
    </row>
    <row r="397" spans="1:11" s="32" customFormat="1" ht="45">
      <c r="A397" s="86"/>
      <c r="B397" s="56"/>
      <c r="C397" s="28" t="s">
        <v>20</v>
      </c>
      <c r="D397" s="21">
        <v>0</v>
      </c>
      <c r="E397" s="21">
        <v>0</v>
      </c>
      <c r="F397" s="21">
        <v>0</v>
      </c>
      <c r="G397" s="21"/>
      <c r="H397" s="21">
        <v>0</v>
      </c>
      <c r="I397" s="19" t="e">
        <f t="shared" si="40"/>
        <v>#DIV/0!</v>
      </c>
      <c r="J397" s="19" t="e">
        <f t="shared" si="41"/>
        <v>#DIV/0!</v>
      </c>
      <c r="K397" s="19" t="e">
        <f t="shared" si="42"/>
        <v>#DIV/0!</v>
      </c>
    </row>
    <row r="398" spans="1:11" s="32" customFormat="1" ht="45">
      <c r="A398" s="86"/>
      <c r="B398" s="56"/>
      <c r="C398" s="28" t="s">
        <v>22</v>
      </c>
      <c r="D398" s="21">
        <v>0</v>
      </c>
      <c r="E398" s="21">
        <v>0</v>
      </c>
      <c r="F398" s="21">
        <v>0</v>
      </c>
      <c r="G398" s="21"/>
      <c r="H398" s="21">
        <v>0</v>
      </c>
      <c r="I398" s="19" t="e">
        <f t="shared" si="40"/>
        <v>#DIV/0!</v>
      </c>
      <c r="J398" s="19" t="e">
        <f t="shared" si="41"/>
        <v>#DIV/0!</v>
      </c>
      <c r="K398" s="19" t="e">
        <f t="shared" si="42"/>
        <v>#DIV/0!</v>
      </c>
    </row>
    <row r="399" spans="1:11" s="32" customFormat="1" ht="45">
      <c r="A399" s="87"/>
      <c r="B399" s="57"/>
      <c r="C399" s="28" t="s">
        <v>23</v>
      </c>
      <c r="D399" s="21">
        <v>0</v>
      </c>
      <c r="E399" s="21">
        <v>0</v>
      </c>
      <c r="F399" s="21">
        <v>0</v>
      </c>
      <c r="G399" s="21"/>
      <c r="H399" s="21">
        <v>0</v>
      </c>
      <c r="I399" s="19" t="e">
        <f t="shared" si="40"/>
        <v>#DIV/0!</v>
      </c>
      <c r="J399" s="19" t="e">
        <f t="shared" si="41"/>
        <v>#DIV/0!</v>
      </c>
      <c r="K399" s="19" t="e">
        <f t="shared" si="42"/>
        <v>#DIV/0!</v>
      </c>
    </row>
    <row r="400" spans="1:11" s="32" customFormat="1">
      <c r="A400" s="85"/>
      <c r="B400" s="55"/>
      <c r="C400" s="28" t="s">
        <v>17</v>
      </c>
      <c r="D400" s="21">
        <f>D401+D402+D403+D404</f>
        <v>0</v>
      </c>
      <c r="E400" s="21">
        <f>E401+E402+E403+E404</f>
        <v>0</v>
      </c>
      <c r="F400" s="21">
        <f>F401+F402+F403+F404</f>
        <v>0</v>
      </c>
      <c r="G400" s="21"/>
      <c r="H400" s="21">
        <f>H401+H402+H403+H404</f>
        <v>0</v>
      </c>
      <c r="I400" s="19" t="e">
        <f t="shared" si="40"/>
        <v>#DIV/0!</v>
      </c>
      <c r="J400" s="19" t="e">
        <f t="shared" si="41"/>
        <v>#DIV/0!</v>
      </c>
      <c r="K400" s="19" t="e">
        <f t="shared" si="42"/>
        <v>#DIV/0!</v>
      </c>
    </row>
    <row r="401" spans="1:11" s="32" customFormat="1" ht="30">
      <c r="A401" s="86"/>
      <c r="B401" s="56"/>
      <c r="C401" s="28" t="s">
        <v>18</v>
      </c>
      <c r="D401" s="21">
        <v>0</v>
      </c>
      <c r="E401" s="21">
        <v>0</v>
      </c>
      <c r="F401" s="21">
        <v>0</v>
      </c>
      <c r="G401" s="21"/>
      <c r="H401" s="21">
        <v>0</v>
      </c>
      <c r="I401" s="19" t="e">
        <f t="shared" si="40"/>
        <v>#DIV/0!</v>
      </c>
      <c r="J401" s="19" t="e">
        <f t="shared" si="41"/>
        <v>#DIV/0!</v>
      </c>
      <c r="K401" s="19" t="e">
        <f t="shared" si="42"/>
        <v>#DIV/0!</v>
      </c>
    </row>
    <row r="402" spans="1:11" s="32" customFormat="1" ht="45">
      <c r="A402" s="86"/>
      <c r="B402" s="56"/>
      <c r="C402" s="28" t="s">
        <v>20</v>
      </c>
      <c r="D402" s="21">
        <v>0</v>
      </c>
      <c r="E402" s="21">
        <v>0</v>
      </c>
      <c r="F402" s="21">
        <v>0</v>
      </c>
      <c r="G402" s="21"/>
      <c r="H402" s="21">
        <v>0</v>
      </c>
      <c r="I402" s="19" t="e">
        <f t="shared" si="40"/>
        <v>#DIV/0!</v>
      </c>
      <c r="J402" s="19" t="e">
        <f t="shared" si="41"/>
        <v>#DIV/0!</v>
      </c>
      <c r="K402" s="19" t="e">
        <f t="shared" si="42"/>
        <v>#DIV/0!</v>
      </c>
    </row>
    <row r="403" spans="1:11" s="32" customFormat="1" ht="45">
      <c r="A403" s="86"/>
      <c r="B403" s="56"/>
      <c r="C403" s="28" t="s">
        <v>22</v>
      </c>
      <c r="D403" s="21">
        <v>0</v>
      </c>
      <c r="E403" s="21">
        <v>0</v>
      </c>
      <c r="F403" s="21">
        <v>0</v>
      </c>
      <c r="G403" s="21"/>
      <c r="H403" s="21">
        <v>0</v>
      </c>
      <c r="I403" s="19" t="e">
        <f t="shared" si="40"/>
        <v>#DIV/0!</v>
      </c>
      <c r="J403" s="19" t="e">
        <f t="shared" si="41"/>
        <v>#DIV/0!</v>
      </c>
      <c r="K403" s="19" t="e">
        <f t="shared" si="42"/>
        <v>#DIV/0!</v>
      </c>
    </row>
    <row r="404" spans="1:11" s="32" customFormat="1" ht="45">
      <c r="A404" s="87"/>
      <c r="B404" s="57"/>
      <c r="C404" s="28" t="s">
        <v>23</v>
      </c>
      <c r="D404" s="21">
        <v>0</v>
      </c>
      <c r="E404" s="21">
        <v>0</v>
      </c>
      <c r="F404" s="21">
        <v>0</v>
      </c>
      <c r="G404" s="21"/>
      <c r="H404" s="21">
        <v>0</v>
      </c>
      <c r="I404" s="19" t="e">
        <f t="shared" si="40"/>
        <v>#DIV/0!</v>
      </c>
      <c r="J404" s="19" t="e">
        <f t="shared" si="41"/>
        <v>#DIV/0!</v>
      </c>
      <c r="K404" s="19" t="e">
        <f t="shared" si="42"/>
        <v>#DIV/0!</v>
      </c>
    </row>
    <row r="405" spans="1:11" s="32" customFormat="1" ht="15" customHeight="1">
      <c r="A405" s="85" t="s">
        <v>77</v>
      </c>
      <c r="B405" s="55" t="s">
        <v>27</v>
      </c>
      <c r="C405" s="27" t="s">
        <v>17</v>
      </c>
      <c r="D405" s="18">
        <f>D406+D408+D410+D411</f>
        <v>3654.1</v>
      </c>
      <c r="E405" s="18">
        <f>E406+E408+E410+E411</f>
        <v>3654.1</v>
      </c>
      <c r="F405" s="18">
        <f>F406+F408+F410+F411</f>
        <v>3654.1</v>
      </c>
      <c r="G405" s="18">
        <f>G406+G408+G410+G411</f>
        <v>60</v>
      </c>
      <c r="H405" s="18">
        <f>H406+H408+H410+H411</f>
        <v>60</v>
      </c>
      <c r="I405" s="19">
        <f t="shared" si="40"/>
        <v>1.6419911879806244</v>
      </c>
      <c r="J405" s="19">
        <f t="shared" si="41"/>
        <v>1.6419911879806244</v>
      </c>
      <c r="K405" s="19">
        <f t="shared" si="42"/>
        <v>1.6419911879806244</v>
      </c>
    </row>
    <row r="406" spans="1:11" ht="30">
      <c r="A406" s="86"/>
      <c r="B406" s="56"/>
      <c r="C406" s="28" t="s">
        <v>18</v>
      </c>
      <c r="D406" s="21">
        <v>3654.1</v>
      </c>
      <c r="E406" s="21">
        <v>3654.1</v>
      </c>
      <c r="F406" s="21">
        <v>3654.1</v>
      </c>
      <c r="G406" s="21">
        <v>60</v>
      </c>
      <c r="H406" s="21">
        <v>60</v>
      </c>
      <c r="I406" s="25">
        <f t="shared" si="40"/>
        <v>1.6419911879806244</v>
      </c>
      <c r="J406" s="25">
        <f t="shared" si="41"/>
        <v>1.6419911879806244</v>
      </c>
      <c r="K406" s="25">
        <f t="shared" si="42"/>
        <v>1.6419911879806244</v>
      </c>
    </row>
    <row r="407" spans="1:11" ht="75">
      <c r="A407" s="86"/>
      <c r="B407" s="56"/>
      <c r="C407" s="29" t="s">
        <v>19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</row>
    <row r="408" spans="1:11" ht="45">
      <c r="A408" s="86"/>
      <c r="B408" s="56"/>
      <c r="C408" s="28" t="s">
        <v>20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</row>
    <row r="409" spans="1:11" ht="75">
      <c r="A409" s="86"/>
      <c r="B409" s="56"/>
      <c r="C409" s="29" t="s">
        <v>21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</row>
    <row r="410" spans="1:11" ht="45">
      <c r="A410" s="86"/>
      <c r="B410" s="56"/>
      <c r="C410" s="28" t="s">
        <v>22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</row>
    <row r="411" spans="1:11" ht="45">
      <c r="A411" s="87"/>
      <c r="B411" s="57"/>
      <c r="C411" s="28" t="s">
        <v>23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</row>
    <row r="412" spans="1:11" ht="15" customHeight="1">
      <c r="A412" s="85" t="s">
        <v>78</v>
      </c>
      <c r="B412" s="55" t="s">
        <v>27</v>
      </c>
      <c r="C412" s="28" t="s">
        <v>17</v>
      </c>
      <c r="D412" s="21">
        <f>D413+D415+D417+D418</f>
        <v>3000</v>
      </c>
      <c r="E412" s="21">
        <f>E413+E415+E417+E418</f>
        <v>3000</v>
      </c>
      <c r="F412" s="21">
        <f>F413+F415+F417+F418</f>
        <v>0</v>
      </c>
      <c r="G412" s="21">
        <f>G413+G415+G417+G418</f>
        <v>0</v>
      </c>
      <c r="H412" s="21">
        <f>H413+H415+H417+H418</f>
        <v>0</v>
      </c>
      <c r="I412" s="19">
        <f>G412/D412*100</f>
        <v>0</v>
      </c>
      <c r="J412" s="19">
        <f>G412/E412*100</f>
        <v>0</v>
      </c>
      <c r="K412" s="19" t="e">
        <f>G412/F412*100</f>
        <v>#DIV/0!</v>
      </c>
    </row>
    <row r="413" spans="1:11" ht="30">
      <c r="A413" s="86"/>
      <c r="B413" s="56"/>
      <c r="C413" s="28" t="s">
        <v>18</v>
      </c>
      <c r="D413" s="21">
        <v>3000</v>
      </c>
      <c r="E413" s="21">
        <v>3000</v>
      </c>
      <c r="F413" s="21">
        <v>0</v>
      </c>
      <c r="G413" s="21">
        <v>0</v>
      </c>
      <c r="H413" s="21">
        <v>0</v>
      </c>
      <c r="I413" s="25">
        <f>G413/D413*100</f>
        <v>0</v>
      </c>
      <c r="J413" s="25">
        <f>G413/E413*100</f>
        <v>0</v>
      </c>
      <c r="K413" s="25" t="e">
        <f>H413/F413*100</f>
        <v>#DIV/0!</v>
      </c>
    </row>
    <row r="414" spans="1:11" ht="75">
      <c r="A414" s="86"/>
      <c r="B414" s="56"/>
      <c r="C414" s="29" t="s">
        <v>19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</row>
    <row r="415" spans="1:11" ht="45">
      <c r="A415" s="86"/>
      <c r="B415" s="56"/>
      <c r="C415" s="28" t="s">
        <v>20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</row>
    <row r="416" spans="1:11" ht="75">
      <c r="A416" s="86"/>
      <c r="B416" s="56"/>
      <c r="C416" s="29" t="s">
        <v>21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</row>
    <row r="417" spans="1:11" ht="45">
      <c r="A417" s="86"/>
      <c r="B417" s="56"/>
      <c r="C417" s="28" t="s">
        <v>22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</row>
    <row r="418" spans="1:11" ht="45">
      <c r="A418" s="87"/>
      <c r="B418" s="57"/>
      <c r="C418" s="28" t="s">
        <v>23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</row>
    <row r="419" spans="1:11" ht="15" customHeight="1">
      <c r="A419" s="97" t="s">
        <v>79</v>
      </c>
      <c r="B419" s="55" t="s">
        <v>80</v>
      </c>
      <c r="C419" s="27" t="s">
        <v>17</v>
      </c>
      <c r="D419" s="18">
        <f>D420+D422+D424+D425</f>
        <v>960</v>
      </c>
      <c r="E419" s="18">
        <f>E420+E422+E424+E425</f>
        <v>960</v>
      </c>
      <c r="F419" s="18">
        <f>F420+F422+F424+F425</f>
        <v>960</v>
      </c>
      <c r="G419" s="18">
        <f>G420+G422+G424+G425</f>
        <v>120</v>
      </c>
      <c r="H419" s="18">
        <f>H420+H422+H424+H425</f>
        <v>120</v>
      </c>
      <c r="I419" s="19">
        <f>G419/D419*100</f>
        <v>12.5</v>
      </c>
      <c r="J419" s="19">
        <f>G419/E419*100</f>
        <v>12.5</v>
      </c>
      <c r="K419" s="19">
        <f>G419/F419*100</f>
        <v>12.5</v>
      </c>
    </row>
    <row r="420" spans="1:11" ht="30">
      <c r="A420" s="98"/>
      <c r="B420" s="56"/>
      <c r="C420" s="28" t="s">
        <v>18</v>
      </c>
      <c r="D420" s="21">
        <v>960</v>
      </c>
      <c r="E420" s="21">
        <v>960</v>
      </c>
      <c r="F420" s="21">
        <v>960</v>
      </c>
      <c r="G420" s="21">
        <v>120</v>
      </c>
      <c r="H420" s="21">
        <v>120</v>
      </c>
      <c r="I420" s="25">
        <f>G420/D420*100</f>
        <v>12.5</v>
      </c>
      <c r="J420" s="25">
        <f>G420/E420*100</f>
        <v>12.5</v>
      </c>
      <c r="K420" s="25">
        <f>G420/F420*100</f>
        <v>12.5</v>
      </c>
    </row>
    <row r="421" spans="1:11" ht="75">
      <c r="A421" s="98"/>
      <c r="B421" s="56"/>
      <c r="C421" s="29" t="s">
        <v>19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</row>
    <row r="422" spans="1:11" ht="45">
      <c r="A422" s="98"/>
      <c r="B422" s="56"/>
      <c r="C422" s="28" t="s">
        <v>20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</row>
    <row r="423" spans="1:11" ht="75">
      <c r="A423" s="98"/>
      <c r="B423" s="56"/>
      <c r="C423" s="29" t="s">
        <v>21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</row>
    <row r="424" spans="1:11" ht="45">
      <c r="A424" s="98"/>
      <c r="B424" s="56"/>
      <c r="C424" s="28" t="s">
        <v>22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</row>
    <row r="425" spans="1:11" ht="45">
      <c r="A425" s="99"/>
      <c r="B425" s="57"/>
      <c r="C425" s="28" t="s">
        <v>23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</row>
    <row r="426" spans="1:11" ht="15" customHeight="1">
      <c r="A426" s="97" t="s">
        <v>81</v>
      </c>
      <c r="B426" s="55" t="s">
        <v>76</v>
      </c>
      <c r="C426" s="27" t="s">
        <v>17</v>
      </c>
      <c r="D426" s="18">
        <f>D427+D429+D431+D432</f>
        <v>690</v>
      </c>
      <c r="E426" s="18">
        <f>E427+E429+E431+E432</f>
        <v>690</v>
      </c>
      <c r="F426" s="18">
        <f>F427+F429+F431+F432</f>
        <v>690</v>
      </c>
      <c r="G426" s="18">
        <f>G427+G429+G431+G432</f>
        <v>115</v>
      </c>
      <c r="H426" s="18">
        <f>H427+H429+H431+H432</f>
        <v>115</v>
      </c>
      <c r="I426" s="19">
        <f>G426/D426*100</f>
        <v>16.666666666666664</v>
      </c>
      <c r="J426" s="19">
        <f>G426/E426*100</f>
        <v>16.666666666666664</v>
      </c>
      <c r="K426" s="19">
        <f>G426/F426*100</f>
        <v>16.666666666666664</v>
      </c>
    </row>
    <row r="427" spans="1:11" ht="30">
      <c r="A427" s="98"/>
      <c r="B427" s="56"/>
      <c r="C427" s="28" t="s">
        <v>18</v>
      </c>
      <c r="D427" s="21">
        <v>690</v>
      </c>
      <c r="E427" s="21">
        <v>690</v>
      </c>
      <c r="F427" s="21">
        <v>690</v>
      </c>
      <c r="G427" s="21">
        <v>115</v>
      </c>
      <c r="H427" s="21">
        <v>115</v>
      </c>
      <c r="I427" s="25">
        <f>G427/D427*100</f>
        <v>16.666666666666664</v>
      </c>
      <c r="J427" s="25">
        <f>G427/E427*100</f>
        <v>16.666666666666664</v>
      </c>
      <c r="K427" s="25">
        <f>G427/F427*100</f>
        <v>16.666666666666664</v>
      </c>
    </row>
    <row r="428" spans="1:11" ht="75">
      <c r="A428" s="98"/>
      <c r="B428" s="56"/>
      <c r="C428" s="29" t="s">
        <v>19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</row>
    <row r="429" spans="1:11" ht="45">
      <c r="A429" s="98"/>
      <c r="B429" s="56"/>
      <c r="C429" s="28" t="s">
        <v>20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</row>
    <row r="430" spans="1:11" ht="75">
      <c r="A430" s="98"/>
      <c r="B430" s="56"/>
      <c r="C430" s="29" t="s">
        <v>21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</row>
    <row r="431" spans="1:11" ht="45">
      <c r="A431" s="98"/>
      <c r="B431" s="56"/>
      <c r="C431" s="28" t="s">
        <v>22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</row>
    <row r="432" spans="1:11" ht="45">
      <c r="A432" s="99"/>
      <c r="B432" s="57"/>
      <c r="C432" s="28" t="s">
        <v>23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</row>
    <row r="433" spans="1:11" ht="15" customHeight="1">
      <c r="A433" s="97" t="s">
        <v>82</v>
      </c>
      <c r="B433" s="55" t="s">
        <v>76</v>
      </c>
      <c r="C433" s="27" t="s">
        <v>17</v>
      </c>
      <c r="D433" s="18">
        <f>D434+D436+D438+D439</f>
        <v>2500</v>
      </c>
      <c r="E433" s="18">
        <f>E434+E436+E438+E439</f>
        <v>2500</v>
      </c>
      <c r="F433" s="18">
        <f>F434+F436+F438+F439</f>
        <v>1905</v>
      </c>
      <c r="G433" s="18">
        <f>G434+G436+G438+G439</f>
        <v>1465</v>
      </c>
      <c r="H433" s="18">
        <f>H434+H436+H438+H439</f>
        <v>1465</v>
      </c>
      <c r="I433" s="19">
        <v>0</v>
      </c>
      <c r="J433" s="19">
        <v>0</v>
      </c>
      <c r="K433" s="19">
        <v>0</v>
      </c>
    </row>
    <row r="434" spans="1:11" ht="30">
      <c r="A434" s="98"/>
      <c r="B434" s="56"/>
      <c r="C434" s="28" t="s">
        <v>18</v>
      </c>
      <c r="D434" s="21">
        <v>2500</v>
      </c>
      <c r="E434" s="21">
        <v>2500</v>
      </c>
      <c r="F434" s="21">
        <f>2500-595</f>
        <v>1905</v>
      </c>
      <c r="G434" s="21">
        <v>1465</v>
      </c>
      <c r="H434" s="21">
        <v>1465</v>
      </c>
      <c r="I434" s="19">
        <v>0</v>
      </c>
      <c r="J434" s="19">
        <v>0</v>
      </c>
      <c r="K434" s="19">
        <v>0</v>
      </c>
    </row>
    <row r="435" spans="1:11" ht="75">
      <c r="A435" s="98"/>
      <c r="B435" s="56"/>
      <c r="C435" s="29" t="s">
        <v>19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</row>
    <row r="436" spans="1:11" ht="45">
      <c r="A436" s="98"/>
      <c r="B436" s="56"/>
      <c r="C436" s="28" t="s">
        <v>20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</row>
    <row r="437" spans="1:11" ht="75">
      <c r="A437" s="98"/>
      <c r="B437" s="56"/>
      <c r="C437" s="29" t="s">
        <v>21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</row>
    <row r="438" spans="1:11" ht="45">
      <c r="A438" s="98"/>
      <c r="B438" s="56"/>
      <c r="C438" s="28" t="s">
        <v>22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</row>
    <row r="439" spans="1:11" ht="45">
      <c r="A439" s="99"/>
      <c r="B439" s="57"/>
      <c r="C439" s="28" t="s">
        <v>23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</row>
    <row r="440" spans="1:11" ht="15" customHeight="1">
      <c r="A440" s="67" t="s">
        <v>83</v>
      </c>
      <c r="B440" s="55" t="s">
        <v>76</v>
      </c>
      <c r="C440" s="27" t="s">
        <v>17</v>
      </c>
      <c r="D440" s="18">
        <f>D441+D443+D445+D446</f>
        <v>2500</v>
      </c>
      <c r="E440" s="18">
        <f>E441+E443+E445+E446</f>
        <v>2500</v>
      </c>
      <c r="F440" s="18">
        <f>F441+F443+F445+F446</f>
        <v>2500</v>
      </c>
      <c r="G440" s="18">
        <f>G441+G443+G445+G446</f>
        <v>0</v>
      </c>
      <c r="H440" s="18">
        <f>H441+H443+H445+H446</f>
        <v>0</v>
      </c>
      <c r="I440" s="19">
        <f>G440/D440*100</f>
        <v>0</v>
      </c>
      <c r="J440" s="19">
        <f>G440/E440*100</f>
        <v>0</v>
      </c>
      <c r="K440" s="19">
        <f>G440/F440*100</f>
        <v>0</v>
      </c>
    </row>
    <row r="441" spans="1:11" ht="30">
      <c r="A441" s="68"/>
      <c r="B441" s="56"/>
      <c r="C441" s="28" t="s">
        <v>18</v>
      </c>
      <c r="D441" s="21">
        <f>D448+D455</f>
        <v>2500</v>
      </c>
      <c r="E441" s="21">
        <f>E448+E455</f>
        <v>2500</v>
      </c>
      <c r="F441" s="21">
        <f>F448+F455</f>
        <v>2500</v>
      </c>
      <c r="G441" s="21">
        <f>G448+G455</f>
        <v>0</v>
      </c>
      <c r="H441" s="21">
        <f>H448+H455</f>
        <v>0</v>
      </c>
      <c r="I441" s="25">
        <f>G441/D441*100</f>
        <v>0</v>
      </c>
      <c r="J441" s="25">
        <f>G441/E441*100</f>
        <v>0</v>
      </c>
      <c r="K441" s="25">
        <f>G441/F441*100</f>
        <v>0</v>
      </c>
    </row>
    <row r="442" spans="1:11" ht="75">
      <c r="A442" s="68"/>
      <c r="B442" s="56"/>
      <c r="C442" s="29" t="s">
        <v>19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</row>
    <row r="443" spans="1:11" ht="45">
      <c r="A443" s="68"/>
      <c r="B443" s="56"/>
      <c r="C443" s="28" t="s">
        <v>20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</row>
    <row r="444" spans="1:11" ht="75">
      <c r="A444" s="68"/>
      <c r="B444" s="56"/>
      <c r="C444" s="29" t="s">
        <v>21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</row>
    <row r="445" spans="1:11" ht="45">
      <c r="A445" s="68"/>
      <c r="B445" s="56"/>
      <c r="C445" s="28" t="s">
        <v>22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</row>
    <row r="446" spans="1:11" ht="45">
      <c r="A446" s="69"/>
      <c r="B446" s="57"/>
      <c r="C446" s="28" t="s">
        <v>23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</row>
    <row r="447" spans="1:11" ht="15" customHeight="1">
      <c r="A447" s="61" t="s">
        <v>84</v>
      </c>
      <c r="B447" s="55" t="s">
        <v>76</v>
      </c>
      <c r="C447" s="27" t="s">
        <v>17</v>
      </c>
      <c r="D447" s="18">
        <f>D448+D450+D452+D453</f>
        <v>0</v>
      </c>
      <c r="E447" s="18">
        <f>E448+E450+E452+E453</f>
        <v>0</v>
      </c>
      <c r="F447" s="18">
        <f>F448+F450+F452+F453</f>
        <v>0</v>
      </c>
      <c r="G447" s="18">
        <f>G448+G450+G452+G453</f>
        <v>0</v>
      </c>
      <c r="H447" s="18">
        <f>H448+H450+H452+H453</f>
        <v>0</v>
      </c>
      <c r="I447" s="19">
        <v>0</v>
      </c>
      <c r="J447" s="19">
        <v>0</v>
      </c>
      <c r="K447" s="19">
        <v>0</v>
      </c>
    </row>
    <row r="448" spans="1:11" ht="30">
      <c r="A448" s="62"/>
      <c r="B448" s="56"/>
      <c r="C448" s="28" t="s">
        <v>18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19">
        <v>0</v>
      </c>
      <c r="J448" s="19">
        <v>0</v>
      </c>
      <c r="K448" s="19">
        <v>0</v>
      </c>
    </row>
    <row r="449" spans="1:11" ht="75">
      <c r="A449" s="62"/>
      <c r="B449" s="56"/>
      <c r="C449" s="29" t="s">
        <v>19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</row>
    <row r="450" spans="1:11" ht="45">
      <c r="A450" s="62"/>
      <c r="B450" s="56"/>
      <c r="C450" s="28" t="s">
        <v>20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</row>
    <row r="451" spans="1:11" ht="75">
      <c r="A451" s="62"/>
      <c r="B451" s="56"/>
      <c r="C451" s="29" t="s">
        <v>21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</row>
    <row r="452" spans="1:11" ht="45">
      <c r="A452" s="62"/>
      <c r="B452" s="56"/>
      <c r="C452" s="28" t="s">
        <v>22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</row>
    <row r="453" spans="1:11" ht="45">
      <c r="A453" s="63"/>
      <c r="B453" s="57"/>
      <c r="C453" s="28" t="s">
        <v>23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</row>
    <row r="454" spans="1:11" ht="15" customHeight="1">
      <c r="A454" s="62" t="s">
        <v>85</v>
      </c>
      <c r="B454" s="103" t="s">
        <v>86</v>
      </c>
      <c r="C454" s="27" t="s">
        <v>17</v>
      </c>
      <c r="D454" s="18">
        <f>D455+D457+D459+D460</f>
        <v>2500</v>
      </c>
      <c r="E454" s="18">
        <f>E455+E457+E459+E460</f>
        <v>2500</v>
      </c>
      <c r="F454" s="18">
        <f>F455+F457+F459+F460</f>
        <v>2500</v>
      </c>
      <c r="G454" s="18">
        <f>G455+G457+G459+G460</f>
        <v>0</v>
      </c>
      <c r="H454" s="18">
        <f>H455+H457+H459+H460</f>
        <v>0</v>
      </c>
      <c r="I454" s="19">
        <f>G454/D454*100</f>
        <v>0</v>
      </c>
      <c r="J454" s="19">
        <f>H454/E454*100</f>
        <v>0</v>
      </c>
      <c r="K454" s="19">
        <f>G454/F454*100</f>
        <v>0</v>
      </c>
    </row>
    <row r="455" spans="1:11" ht="30">
      <c r="A455" s="62"/>
      <c r="B455" s="104"/>
      <c r="C455" s="28" t="s">
        <v>18</v>
      </c>
      <c r="D455" s="21">
        <v>2500</v>
      </c>
      <c r="E455" s="21">
        <v>2500</v>
      </c>
      <c r="F455" s="21">
        <v>2500</v>
      </c>
      <c r="G455" s="21">
        <v>0</v>
      </c>
      <c r="H455" s="21">
        <v>0</v>
      </c>
      <c r="I455" s="25">
        <f>G455/D455*100</f>
        <v>0</v>
      </c>
      <c r="J455" s="25">
        <f>H455/E455*100</f>
        <v>0</v>
      </c>
      <c r="K455" s="25">
        <f>G455/F455*100</f>
        <v>0</v>
      </c>
    </row>
    <row r="456" spans="1:11" ht="75">
      <c r="A456" s="62"/>
      <c r="B456" s="104"/>
      <c r="C456" s="29" t="s">
        <v>19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</row>
    <row r="457" spans="1:11" ht="45">
      <c r="A457" s="62"/>
      <c r="B457" s="104"/>
      <c r="C457" s="28" t="s">
        <v>20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</row>
    <row r="458" spans="1:11" ht="75">
      <c r="A458" s="62"/>
      <c r="B458" s="104"/>
      <c r="C458" s="29" t="s">
        <v>21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</row>
    <row r="459" spans="1:11" ht="45">
      <c r="A459" s="62"/>
      <c r="B459" s="104"/>
      <c r="C459" s="28" t="s">
        <v>22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</row>
    <row r="460" spans="1:11" ht="45">
      <c r="A460" s="63"/>
      <c r="B460" s="105"/>
      <c r="C460" s="28" t="s">
        <v>23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</row>
    <row r="461" spans="1:11" ht="15" customHeight="1">
      <c r="A461" s="100" t="s">
        <v>87</v>
      </c>
      <c r="B461" s="55" t="s">
        <v>80</v>
      </c>
      <c r="C461" s="27" t="s">
        <v>17</v>
      </c>
      <c r="D461" s="18">
        <f>D462+D464+D466+D467</f>
        <v>137000</v>
      </c>
      <c r="E461" s="18">
        <f>E462+E464+E466+E467</f>
        <v>383000</v>
      </c>
      <c r="F461" s="18">
        <f>F462+F464+F466+F467</f>
        <v>110000</v>
      </c>
      <c r="G461" s="18">
        <f>G462+G464+G466+G467</f>
        <v>110000</v>
      </c>
      <c r="H461" s="18">
        <f>H462+H464+H466+H467</f>
        <v>110000</v>
      </c>
      <c r="I461" s="19">
        <f>G461/D461*100</f>
        <v>80.291970802919707</v>
      </c>
      <c r="J461" s="19">
        <f>G461/E461*100</f>
        <v>28.720626631853786</v>
      </c>
      <c r="K461" s="19">
        <f>G461/F461*100</f>
        <v>100</v>
      </c>
    </row>
    <row r="462" spans="1:11" ht="30">
      <c r="A462" s="101"/>
      <c r="B462" s="56"/>
      <c r="C462" s="28" t="s">
        <v>18</v>
      </c>
      <c r="D462" s="21">
        <v>137000</v>
      </c>
      <c r="E462" s="21">
        <v>383000</v>
      </c>
      <c r="F462" s="21">
        <v>110000</v>
      </c>
      <c r="G462" s="21">
        <v>110000</v>
      </c>
      <c r="H462" s="21">
        <v>110000</v>
      </c>
      <c r="I462" s="25">
        <f>G462/D462*100</f>
        <v>80.291970802919707</v>
      </c>
      <c r="J462" s="25">
        <f>G462/E462*100</f>
        <v>28.720626631853786</v>
      </c>
      <c r="K462" s="25">
        <f>G462/F462*100</f>
        <v>100</v>
      </c>
    </row>
    <row r="463" spans="1:11" ht="75">
      <c r="A463" s="101"/>
      <c r="B463" s="56"/>
      <c r="C463" s="29" t="s">
        <v>19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</row>
    <row r="464" spans="1:11" ht="45">
      <c r="A464" s="101"/>
      <c r="B464" s="56"/>
      <c r="C464" s="28" t="s">
        <v>20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</row>
    <row r="465" spans="1:11" ht="75">
      <c r="A465" s="101"/>
      <c r="B465" s="56"/>
      <c r="C465" s="29" t="s">
        <v>21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</row>
    <row r="466" spans="1:11" ht="45">
      <c r="A466" s="101"/>
      <c r="B466" s="56"/>
      <c r="C466" s="28" t="s">
        <v>22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</row>
    <row r="467" spans="1:11" ht="45">
      <c r="A467" s="102"/>
      <c r="B467" s="57"/>
      <c r="C467" s="28" t="s">
        <v>23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</row>
    <row r="468" spans="1:11" ht="15" customHeight="1">
      <c r="A468" s="100" t="s">
        <v>88</v>
      </c>
      <c r="B468" s="55" t="s">
        <v>89</v>
      </c>
      <c r="C468" s="27" t="s">
        <v>17</v>
      </c>
      <c r="D468" s="18">
        <f>D469+D471+D473+D474</f>
        <v>0</v>
      </c>
      <c r="E468" s="18">
        <f>E469+E471</f>
        <v>0</v>
      </c>
      <c r="F468" s="18">
        <f>F469+F471+F473+F474</f>
        <v>0</v>
      </c>
      <c r="G468" s="18">
        <f>G469+G471+G473+G474</f>
        <v>0</v>
      </c>
      <c r="H468" s="18">
        <f>H469+H471+H473+H474</f>
        <v>0</v>
      </c>
      <c r="I468" s="19">
        <v>0</v>
      </c>
      <c r="J468" s="19">
        <v>0</v>
      </c>
      <c r="K468" s="19">
        <v>0</v>
      </c>
    </row>
    <row r="469" spans="1:11" ht="30">
      <c r="A469" s="101"/>
      <c r="B469" s="56"/>
      <c r="C469" s="28" t="s">
        <v>18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19">
        <v>0</v>
      </c>
      <c r="J469" s="19">
        <v>0</v>
      </c>
      <c r="K469" s="19">
        <v>0</v>
      </c>
    </row>
    <row r="470" spans="1:11" ht="75">
      <c r="A470" s="101"/>
      <c r="B470" s="56"/>
      <c r="C470" s="29" t="s">
        <v>19</v>
      </c>
      <c r="D470" s="21">
        <v>0</v>
      </c>
      <c r="E470" s="21">
        <v>0</v>
      </c>
      <c r="F470" s="21">
        <v>0</v>
      </c>
      <c r="G470" s="21">
        <f>G469</f>
        <v>0</v>
      </c>
      <c r="H470" s="21">
        <f>H469</f>
        <v>0</v>
      </c>
      <c r="I470" s="19">
        <v>0</v>
      </c>
      <c r="J470" s="19">
        <v>0</v>
      </c>
      <c r="K470" s="19">
        <v>0</v>
      </c>
    </row>
    <row r="471" spans="1:11" ht="45">
      <c r="A471" s="101"/>
      <c r="B471" s="56"/>
      <c r="C471" s="28" t="s">
        <v>20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19">
        <v>0</v>
      </c>
      <c r="J471" s="19">
        <v>0</v>
      </c>
      <c r="K471" s="19">
        <v>0</v>
      </c>
    </row>
    <row r="472" spans="1:11" ht="75">
      <c r="A472" s="101"/>
      <c r="B472" s="56"/>
      <c r="C472" s="29" t="s">
        <v>21</v>
      </c>
      <c r="D472" s="21">
        <v>0</v>
      </c>
      <c r="E472" s="21">
        <v>0</v>
      </c>
      <c r="F472" s="21">
        <v>0</v>
      </c>
      <c r="G472" s="21">
        <v>0</v>
      </c>
      <c r="H472" s="21">
        <f>H471</f>
        <v>0</v>
      </c>
      <c r="I472" s="19">
        <v>0</v>
      </c>
      <c r="J472" s="19">
        <v>0</v>
      </c>
      <c r="K472" s="19">
        <v>0</v>
      </c>
    </row>
    <row r="473" spans="1:11" ht="45">
      <c r="A473" s="101"/>
      <c r="B473" s="56"/>
      <c r="C473" s="28" t="s">
        <v>22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</row>
    <row r="474" spans="1:11" ht="45">
      <c r="A474" s="101"/>
      <c r="B474" s="57"/>
      <c r="C474" s="28" t="s">
        <v>23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</row>
    <row r="475" spans="1:11" ht="15" customHeight="1">
      <c r="A475" s="101"/>
      <c r="B475" s="55" t="s">
        <v>27</v>
      </c>
      <c r="C475" s="28" t="s">
        <v>17</v>
      </c>
      <c r="D475" s="21">
        <f>D476+D478+D480+D481</f>
        <v>3279.5</v>
      </c>
      <c r="E475" s="21">
        <f>E476+E478+E480+E481</f>
        <v>3279.5</v>
      </c>
      <c r="F475" s="21">
        <f>F476+F478+F480+F481</f>
        <v>3279.5</v>
      </c>
      <c r="G475" s="21">
        <f>G476+G478+G480+G481</f>
        <v>0</v>
      </c>
      <c r="H475" s="21">
        <f>H476+H478+H480+H481</f>
        <v>0</v>
      </c>
      <c r="I475" s="19">
        <f>G475/D475*100</f>
        <v>0</v>
      </c>
      <c r="J475" s="19">
        <f>G475/E475*100</f>
        <v>0</v>
      </c>
      <c r="K475" s="19">
        <f>G475/F475*100</f>
        <v>0</v>
      </c>
    </row>
    <row r="476" spans="1:11" ht="30">
      <c r="A476" s="101"/>
      <c r="B476" s="56"/>
      <c r="C476" s="28" t="s">
        <v>18</v>
      </c>
      <c r="D476" s="21">
        <v>1239.7</v>
      </c>
      <c r="E476" s="21">
        <v>1239.7</v>
      </c>
      <c r="F476" s="21">
        <v>1239.7</v>
      </c>
      <c r="G476" s="21">
        <v>0</v>
      </c>
      <c r="H476" s="21">
        <v>0</v>
      </c>
      <c r="I476" s="25">
        <f>G476/D476*100</f>
        <v>0</v>
      </c>
      <c r="J476" s="25">
        <f>G476/E476*100</f>
        <v>0</v>
      </c>
      <c r="K476" s="25">
        <f>G476/F476*100</f>
        <v>0</v>
      </c>
    </row>
    <row r="477" spans="1:11" ht="75">
      <c r="A477" s="101"/>
      <c r="B477" s="56"/>
      <c r="C477" s="29" t="s">
        <v>19</v>
      </c>
      <c r="D477" s="21">
        <f>D476</f>
        <v>1239.7</v>
      </c>
      <c r="E477" s="21">
        <f>E476</f>
        <v>1239.7</v>
      </c>
      <c r="F477" s="21">
        <f>F476</f>
        <v>1239.7</v>
      </c>
      <c r="G477" s="21">
        <f>G476</f>
        <v>0</v>
      </c>
      <c r="H477" s="21">
        <f>H476</f>
        <v>0</v>
      </c>
      <c r="I477" s="25">
        <f>G477/D477*100</f>
        <v>0</v>
      </c>
      <c r="J477" s="25">
        <f>G477/E477*100</f>
        <v>0</v>
      </c>
      <c r="K477" s="25">
        <f>G477/F477*100</f>
        <v>0</v>
      </c>
    </row>
    <row r="478" spans="1:11" ht="45">
      <c r="A478" s="101"/>
      <c r="B478" s="56"/>
      <c r="C478" s="28" t="s">
        <v>20</v>
      </c>
      <c r="D478" s="21">
        <v>2039.8</v>
      </c>
      <c r="E478" s="21">
        <v>2039.8</v>
      </c>
      <c r="F478" s="21">
        <v>2039.8</v>
      </c>
      <c r="G478" s="21">
        <v>0</v>
      </c>
      <c r="H478" s="21">
        <v>0</v>
      </c>
      <c r="I478" s="19">
        <f>G478/D478*100</f>
        <v>0</v>
      </c>
      <c r="J478" s="19">
        <f>G478/E478*100</f>
        <v>0</v>
      </c>
      <c r="K478" s="19">
        <f>G478/F478*100</f>
        <v>0</v>
      </c>
    </row>
    <row r="479" spans="1:11" ht="75">
      <c r="A479" s="101"/>
      <c r="B479" s="56"/>
      <c r="C479" s="29" t="s">
        <v>21</v>
      </c>
      <c r="D479" s="21">
        <f>D478</f>
        <v>2039.8</v>
      </c>
      <c r="E479" s="21">
        <f>E478</f>
        <v>2039.8</v>
      </c>
      <c r="F479" s="21">
        <f>F478</f>
        <v>2039.8</v>
      </c>
      <c r="G479" s="21">
        <f>G478</f>
        <v>0</v>
      </c>
      <c r="H479" s="21">
        <f>H478</f>
        <v>0</v>
      </c>
      <c r="I479" s="19">
        <f>G479/D479*100</f>
        <v>0</v>
      </c>
      <c r="J479" s="19">
        <f>G479/E479*100</f>
        <v>0</v>
      </c>
      <c r="K479" s="19">
        <f>G479/F479*100</f>
        <v>0</v>
      </c>
    </row>
    <row r="480" spans="1:11" ht="45">
      <c r="A480" s="101"/>
      <c r="B480" s="56"/>
      <c r="C480" s="28" t="s">
        <v>22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</row>
    <row r="481" spans="1:11" ht="45">
      <c r="A481" s="102"/>
      <c r="B481" s="57"/>
      <c r="C481" s="28" t="s">
        <v>23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</row>
    <row r="482" spans="1:11" ht="15" customHeight="1">
      <c r="A482" s="100" t="s">
        <v>90</v>
      </c>
      <c r="B482" s="55" t="s">
        <v>27</v>
      </c>
      <c r="C482" s="28" t="s">
        <v>17</v>
      </c>
      <c r="D482" s="21">
        <f>D483+D485+D487+D488</f>
        <v>63121.4</v>
      </c>
      <c r="E482" s="21">
        <f t="shared" ref="E482:H482" si="43">E483+E485+E487+E488</f>
        <v>63121.4</v>
      </c>
      <c r="F482" s="21">
        <f t="shared" si="43"/>
        <v>63121.4</v>
      </c>
      <c r="G482" s="21">
        <f t="shared" si="43"/>
        <v>0</v>
      </c>
      <c r="H482" s="21">
        <f t="shared" si="43"/>
        <v>0</v>
      </c>
      <c r="I482" s="19">
        <f>G482/D482*100</f>
        <v>0</v>
      </c>
      <c r="J482" s="19">
        <f>G482/E482*100</f>
        <v>0</v>
      </c>
      <c r="K482" s="19">
        <f>G482/F482*100</f>
        <v>0</v>
      </c>
    </row>
    <row r="483" spans="1:11" ht="30">
      <c r="A483" s="101"/>
      <c r="B483" s="56"/>
      <c r="C483" s="28" t="s">
        <v>18</v>
      </c>
      <c r="D483" s="21">
        <v>1262.4000000000001</v>
      </c>
      <c r="E483" s="21">
        <v>1262.4000000000001</v>
      </c>
      <c r="F483" s="21">
        <v>1262.4000000000001</v>
      </c>
      <c r="G483" s="21">
        <v>0</v>
      </c>
      <c r="H483" s="21">
        <v>0</v>
      </c>
      <c r="I483" s="25">
        <f>G483/D483*100</f>
        <v>0</v>
      </c>
      <c r="J483" s="25">
        <f>G483/E483*100</f>
        <v>0</v>
      </c>
      <c r="K483" s="25">
        <f>G483/F483*100</f>
        <v>0</v>
      </c>
    </row>
    <row r="484" spans="1:11" ht="75">
      <c r="A484" s="101"/>
      <c r="B484" s="56"/>
      <c r="C484" s="29" t="s">
        <v>19</v>
      </c>
      <c r="D484" s="21">
        <f>D483</f>
        <v>1262.4000000000001</v>
      </c>
      <c r="E484" s="21">
        <f>E483</f>
        <v>1262.4000000000001</v>
      </c>
      <c r="F484" s="21">
        <f>F483</f>
        <v>1262.4000000000001</v>
      </c>
      <c r="G484" s="21">
        <f>G483</f>
        <v>0</v>
      </c>
      <c r="H484" s="21">
        <f>H483</f>
        <v>0</v>
      </c>
      <c r="I484" s="25">
        <f>G484/D484*100</f>
        <v>0</v>
      </c>
      <c r="J484" s="25">
        <f>G484/E484*100</f>
        <v>0</v>
      </c>
      <c r="K484" s="25">
        <f>G484/F484*100</f>
        <v>0</v>
      </c>
    </row>
    <row r="485" spans="1:11" ht="45">
      <c r="A485" s="101"/>
      <c r="B485" s="56"/>
      <c r="C485" s="28" t="s">
        <v>20</v>
      </c>
      <c r="D485" s="21">
        <v>61859</v>
      </c>
      <c r="E485" s="21">
        <v>61859</v>
      </c>
      <c r="F485" s="21">
        <v>61859</v>
      </c>
      <c r="G485" s="21">
        <v>0</v>
      </c>
      <c r="H485" s="21">
        <v>0</v>
      </c>
      <c r="I485" s="19">
        <f>G485/D485*100</f>
        <v>0</v>
      </c>
      <c r="J485" s="19">
        <f>G485/E485*100</f>
        <v>0</v>
      </c>
      <c r="K485" s="19">
        <f>G485/F485*100</f>
        <v>0</v>
      </c>
    </row>
    <row r="486" spans="1:11" ht="75">
      <c r="A486" s="101"/>
      <c r="B486" s="56"/>
      <c r="C486" s="29" t="s">
        <v>21</v>
      </c>
      <c r="D486" s="21">
        <f>D485</f>
        <v>61859</v>
      </c>
      <c r="E486" s="21">
        <f>E485</f>
        <v>61859</v>
      </c>
      <c r="F486" s="21">
        <f>F485</f>
        <v>61859</v>
      </c>
      <c r="G486" s="21">
        <f>G485</f>
        <v>0</v>
      </c>
      <c r="H486" s="21">
        <f>H485</f>
        <v>0</v>
      </c>
      <c r="I486" s="19">
        <f>G486/D486*100</f>
        <v>0</v>
      </c>
      <c r="J486" s="19">
        <f>G486/E486*100</f>
        <v>0</v>
      </c>
      <c r="K486" s="19">
        <f>G486/F486*100</f>
        <v>0</v>
      </c>
    </row>
    <row r="487" spans="1:11" ht="45">
      <c r="A487" s="101"/>
      <c r="B487" s="56"/>
      <c r="C487" s="28" t="s">
        <v>22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</row>
    <row r="488" spans="1:11" ht="45">
      <c r="A488" s="102"/>
      <c r="B488" s="57"/>
      <c r="C488" s="28" t="s">
        <v>23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</row>
    <row r="489" spans="1:11" ht="15" customHeight="1">
      <c r="A489" s="100" t="s">
        <v>91</v>
      </c>
      <c r="B489" s="55" t="s">
        <v>27</v>
      </c>
      <c r="C489" s="28" t="s">
        <v>17</v>
      </c>
      <c r="D489" s="21">
        <f>D490+D492+D494+D495</f>
        <v>13318.1</v>
      </c>
      <c r="E489" s="21">
        <f t="shared" ref="E489:H489" si="44">E490+E492+E494+E495</f>
        <v>13318.1</v>
      </c>
      <c r="F489" s="21">
        <f t="shared" si="44"/>
        <v>0</v>
      </c>
      <c r="G489" s="21">
        <f t="shared" si="44"/>
        <v>0</v>
      </c>
      <c r="H489" s="21">
        <f t="shared" si="44"/>
        <v>0</v>
      </c>
      <c r="I489" s="19">
        <f>G489/D489*100</f>
        <v>0</v>
      </c>
      <c r="J489" s="19">
        <f>G489/E489*100</f>
        <v>0</v>
      </c>
      <c r="K489" s="19" t="e">
        <f>G489/F489*100</f>
        <v>#DIV/0!</v>
      </c>
    </row>
    <row r="490" spans="1:11" ht="30">
      <c r="A490" s="101"/>
      <c r="B490" s="56"/>
      <c r="C490" s="28" t="s">
        <v>18</v>
      </c>
      <c r="D490" s="21">
        <v>13318.1</v>
      </c>
      <c r="E490" s="21">
        <v>13318.1</v>
      </c>
      <c r="F490" s="21">
        <v>0</v>
      </c>
      <c r="G490" s="21">
        <v>0</v>
      </c>
      <c r="H490" s="21">
        <v>0</v>
      </c>
      <c r="I490" s="25">
        <f>G490/D490*100</f>
        <v>0</v>
      </c>
      <c r="J490" s="25">
        <f>G490/E490*100</f>
        <v>0</v>
      </c>
      <c r="K490" s="25" t="e">
        <f>G490/F490*100</f>
        <v>#DIV/0!</v>
      </c>
    </row>
    <row r="491" spans="1:11" ht="75">
      <c r="A491" s="101"/>
      <c r="B491" s="56"/>
      <c r="C491" s="29" t="s">
        <v>19</v>
      </c>
      <c r="D491" s="21">
        <v>0</v>
      </c>
      <c r="E491" s="21">
        <v>0</v>
      </c>
      <c r="F491" s="21">
        <v>0</v>
      </c>
      <c r="G491" s="21">
        <f>G490</f>
        <v>0</v>
      </c>
      <c r="H491" s="21">
        <f>H490</f>
        <v>0</v>
      </c>
      <c r="I491" s="25" t="e">
        <f>G491/D491*100</f>
        <v>#DIV/0!</v>
      </c>
      <c r="J491" s="25" t="e">
        <f>G491/E491*100</f>
        <v>#DIV/0!</v>
      </c>
      <c r="K491" s="25" t="e">
        <f>G491/F491*100</f>
        <v>#DIV/0!</v>
      </c>
    </row>
    <row r="492" spans="1:11" ht="45">
      <c r="A492" s="101"/>
      <c r="B492" s="56"/>
      <c r="C492" s="28" t="s">
        <v>20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19" t="e">
        <f>G492/D492*100</f>
        <v>#DIV/0!</v>
      </c>
      <c r="J492" s="19" t="e">
        <f>G492/E492*100</f>
        <v>#DIV/0!</v>
      </c>
      <c r="K492" s="19" t="e">
        <f>G492/F492*100</f>
        <v>#DIV/0!</v>
      </c>
    </row>
    <row r="493" spans="1:11" ht="75">
      <c r="A493" s="101"/>
      <c r="B493" s="56"/>
      <c r="C493" s="29" t="s">
        <v>21</v>
      </c>
      <c r="D493" s="21">
        <f>D492</f>
        <v>0</v>
      </c>
      <c r="E493" s="21">
        <f>E492</f>
        <v>0</v>
      </c>
      <c r="F493" s="21">
        <f>F492</f>
        <v>0</v>
      </c>
      <c r="G493" s="21">
        <f>G492</f>
        <v>0</v>
      </c>
      <c r="H493" s="21">
        <f>H492</f>
        <v>0</v>
      </c>
      <c r="I493" s="19" t="e">
        <f>G493/D493*100</f>
        <v>#DIV/0!</v>
      </c>
      <c r="J493" s="19" t="e">
        <f>G493/E493*100</f>
        <v>#DIV/0!</v>
      </c>
      <c r="K493" s="19" t="e">
        <f>G493/F493*100</f>
        <v>#DIV/0!</v>
      </c>
    </row>
    <row r="494" spans="1:11" ht="45">
      <c r="A494" s="101"/>
      <c r="B494" s="56"/>
      <c r="C494" s="28" t="s">
        <v>22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</row>
    <row r="495" spans="1:11" ht="45">
      <c r="A495" s="102"/>
      <c r="B495" s="57"/>
      <c r="C495" s="28" t="s">
        <v>23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</row>
    <row r="496" spans="1:11" ht="15" customHeight="1">
      <c r="A496" s="61" t="s">
        <v>92</v>
      </c>
      <c r="B496" s="55" t="s">
        <v>27</v>
      </c>
      <c r="C496" s="28" t="s">
        <v>17</v>
      </c>
      <c r="D496" s="21">
        <f>D497+D499+D501+D502</f>
        <v>1000</v>
      </c>
      <c r="E496" s="21">
        <f t="shared" ref="E496:H496" si="45">E497+E499+E501+E502</f>
        <v>1000</v>
      </c>
      <c r="F496" s="21">
        <f t="shared" si="45"/>
        <v>0</v>
      </c>
      <c r="G496" s="21">
        <f t="shared" si="45"/>
        <v>0</v>
      </c>
      <c r="H496" s="21">
        <f t="shared" si="45"/>
        <v>0</v>
      </c>
      <c r="I496" s="19">
        <f>G496/D496*100</f>
        <v>0</v>
      </c>
      <c r="J496" s="19">
        <f>G496/E496*100</f>
        <v>0</v>
      </c>
      <c r="K496" s="19" t="e">
        <f>G496/F496*100</f>
        <v>#DIV/0!</v>
      </c>
    </row>
    <row r="497" spans="1:11" ht="30">
      <c r="A497" s="62"/>
      <c r="B497" s="56"/>
      <c r="C497" s="28" t="s">
        <v>18</v>
      </c>
      <c r="D497" s="21">
        <v>1000</v>
      </c>
      <c r="E497" s="21">
        <v>1000</v>
      </c>
      <c r="F497" s="21">
        <v>0</v>
      </c>
      <c r="G497" s="21">
        <v>0</v>
      </c>
      <c r="H497" s="21">
        <v>0</v>
      </c>
      <c r="I497" s="25">
        <f>G497/D497*100</f>
        <v>0</v>
      </c>
      <c r="J497" s="25">
        <f>G497/E497*100</f>
        <v>0</v>
      </c>
      <c r="K497" s="25" t="e">
        <f>G497/F497*100</f>
        <v>#DIV/0!</v>
      </c>
    </row>
    <row r="498" spans="1:11" ht="75">
      <c r="A498" s="62"/>
      <c r="B498" s="56"/>
      <c r="C498" s="29" t="s">
        <v>19</v>
      </c>
      <c r="D498" s="21">
        <v>0</v>
      </c>
      <c r="E498" s="21">
        <v>0</v>
      </c>
      <c r="F498" s="21">
        <v>0</v>
      </c>
      <c r="G498" s="21">
        <f>G497</f>
        <v>0</v>
      </c>
      <c r="H498" s="21">
        <f>H497</f>
        <v>0</v>
      </c>
      <c r="I498" s="25" t="e">
        <f>G498/D498*100</f>
        <v>#DIV/0!</v>
      </c>
      <c r="J498" s="25" t="e">
        <f>G498/E498*100</f>
        <v>#DIV/0!</v>
      </c>
      <c r="K498" s="25" t="e">
        <f>G498/F498*100</f>
        <v>#DIV/0!</v>
      </c>
    </row>
    <row r="499" spans="1:11" ht="45">
      <c r="A499" s="62"/>
      <c r="B499" s="56"/>
      <c r="C499" s="28" t="s">
        <v>20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19" t="e">
        <f>G499/D499*100</f>
        <v>#DIV/0!</v>
      </c>
      <c r="J499" s="19" t="e">
        <f>G499/E499*100</f>
        <v>#DIV/0!</v>
      </c>
      <c r="K499" s="19" t="e">
        <f>G499/F499*100</f>
        <v>#DIV/0!</v>
      </c>
    </row>
    <row r="500" spans="1:11" ht="75">
      <c r="A500" s="62"/>
      <c r="B500" s="56"/>
      <c r="C500" s="29" t="s">
        <v>21</v>
      </c>
      <c r="D500" s="21">
        <f>D499</f>
        <v>0</v>
      </c>
      <c r="E500" s="21">
        <f>E499</f>
        <v>0</v>
      </c>
      <c r="F500" s="21">
        <f>F499</f>
        <v>0</v>
      </c>
      <c r="G500" s="21">
        <f>G499</f>
        <v>0</v>
      </c>
      <c r="H500" s="21">
        <f>H499</f>
        <v>0</v>
      </c>
      <c r="I500" s="19" t="e">
        <f>G500/D500*100</f>
        <v>#DIV/0!</v>
      </c>
      <c r="J500" s="19" t="e">
        <f>G500/E500*100</f>
        <v>#DIV/0!</v>
      </c>
      <c r="K500" s="19" t="e">
        <f>G500/F500*100</f>
        <v>#DIV/0!</v>
      </c>
    </row>
    <row r="501" spans="1:11" ht="45">
      <c r="A501" s="62"/>
      <c r="B501" s="56"/>
      <c r="C501" s="28" t="s">
        <v>22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</row>
    <row r="502" spans="1:11" ht="45">
      <c r="A502" s="63"/>
      <c r="B502" s="57"/>
      <c r="C502" s="28" t="s">
        <v>23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</row>
    <row r="503" spans="1:11" ht="15" customHeight="1">
      <c r="A503" s="67" t="s">
        <v>93</v>
      </c>
      <c r="B503" s="55" t="s">
        <v>94</v>
      </c>
      <c r="C503" s="17" t="s">
        <v>17</v>
      </c>
      <c r="D503" s="18">
        <f>D504+D508+D509</f>
        <v>725</v>
      </c>
      <c r="E503" s="18">
        <f>E504+E508+E509</f>
        <v>3936.5</v>
      </c>
      <c r="F503" s="18">
        <f>F504+F508+F509</f>
        <v>725</v>
      </c>
      <c r="G503" s="18">
        <f>G504+G508+G509</f>
        <v>348</v>
      </c>
      <c r="H503" s="18">
        <f>H504+H508+H509</f>
        <v>348</v>
      </c>
      <c r="I503" s="19">
        <f>G503/D503*100</f>
        <v>48</v>
      </c>
      <c r="J503" s="19">
        <f>G503/E503*100</f>
        <v>8.840340403912105</v>
      </c>
      <c r="K503" s="19">
        <f>G503/F503*100</f>
        <v>48</v>
      </c>
    </row>
    <row r="504" spans="1:11" ht="30">
      <c r="A504" s="68"/>
      <c r="B504" s="56"/>
      <c r="C504" s="20" t="s">
        <v>18</v>
      </c>
      <c r="D504" s="21">
        <f>D511</f>
        <v>725</v>
      </c>
      <c r="E504" s="21">
        <f>E511</f>
        <v>3936.5</v>
      </c>
      <c r="F504" s="21">
        <f>F511</f>
        <v>725</v>
      </c>
      <c r="G504" s="21">
        <f>G511</f>
        <v>348</v>
      </c>
      <c r="H504" s="21">
        <f>H511</f>
        <v>348</v>
      </c>
      <c r="I504" s="25">
        <f>G504/D504*100</f>
        <v>48</v>
      </c>
      <c r="J504" s="25">
        <f>G504/E504*100</f>
        <v>8.840340403912105</v>
      </c>
      <c r="K504" s="25">
        <f>G504/F504*100</f>
        <v>48</v>
      </c>
    </row>
    <row r="505" spans="1:11" ht="75">
      <c r="A505" s="68"/>
      <c r="B505" s="56"/>
      <c r="C505" s="22" t="s">
        <v>19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</row>
    <row r="506" spans="1:11" ht="45">
      <c r="A506" s="68"/>
      <c r="B506" s="56"/>
      <c r="C506" s="20" t="s">
        <v>20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</row>
    <row r="507" spans="1:11" ht="75">
      <c r="A507" s="68"/>
      <c r="B507" s="56"/>
      <c r="C507" s="22" t="s">
        <v>21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</row>
    <row r="508" spans="1:11" ht="45">
      <c r="A508" s="68"/>
      <c r="B508" s="56"/>
      <c r="C508" s="20" t="s">
        <v>22</v>
      </c>
      <c r="D508" s="21">
        <f t="shared" ref="D508:H509" si="46">D515</f>
        <v>0</v>
      </c>
      <c r="E508" s="21">
        <f t="shared" si="46"/>
        <v>0</v>
      </c>
      <c r="F508" s="21">
        <f t="shared" si="46"/>
        <v>0</v>
      </c>
      <c r="G508" s="21">
        <f t="shared" si="46"/>
        <v>0</v>
      </c>
      <c r="H508" s="21">
        <f t="shared" si="46"/>
        <v>0</v>
      </c>
      <c r="I508" s="19">
        <v>0</v>
      </c>
      <c r="J508" s="19">
        <v>0</v>
      </c>
      <c r="K508" s="19">
        <v>0</v>
      </c>
    </row>
    <row r="509" spans="1:11" ht="45">
      <c r="A509" s="69"/>
      <c r="B509" s="57"/>
      <c r="C509" s="20" t="s">
        <v>23</v>
      </c>
      <c r="D509" s="21">
        <f t="shared" si="46"/>
        <v>0</v>
      </c>
      <c r="E509" s="21">
        <f t="shared" si="46"/>
        <v>0</v>
      </c>
      <c r="F509" s="21">
        <f t="shared" si="46"/>
        <v>0</v>
      </c>
      <c r="G509" s="21">
        <f t="shared" si="46"/>
        <v>0</v>
      </c>
      <c r="H509" s="21">
        <f t="shared" si="46"/>
        <v>0</v>
      </c>
      <c r="I509" s="19">
        <v>0</v>
      </c>
      <c r="J509" s="19">
        <v>0</v>
      </c>
      <c r="K509" s="19">
        <v>0</v>
      </c>
    </row>
    <row r="510" spans="1:11" ht="15" customHeight="1">
      <c r="A510" s="67" t="s">
        <v>95</v>
      </c>
      <c r="B510" s="55" t="s">
        <v>94</v>
      </c>
      <c r="C510" s="17" t="s">
        <v>17</v>
      </c>
      <c r="D510" s="18">
        <f>D511+D515+D516</f>
        <v>725</v>
      </c>
      <c r="E510" s="18">
        <f>E511+E515+E516</f>
        <v>3936.5</v>
      </c>
      <c r="F510" s="18">
        <f>F511+F515+F516</f>
        <v>725</v>
      </c>
      <c r="G510" s="18">
        <f>G511+G515+G516</f>
        <v>348</v>
      </c>
      <c r="H510" s="18">
        <f>H511+H515+H516</f>
        <v>348</v>
      </c>
      <c r="I510" s="19">
        <f>G510/D510*100</f>
        <v>48</v>
      </c>
      <c r="J510" s="19">
        <f>G510/E510*100</f>
        <v>8.840340403912105</v>
      </c>
      <c r="K510" s="19">
        <f>G510/F510*100</f>
        <v>48</v>
      </c>
    </row>
    <row r="511" spans="1:11" ht="30">
      <c r="A511" s="68"/>
      <c r="B511" s="56"/>
      <c r="C511" s="20" t="s">
        <v>18</v>
      </c>
      <c r="D511" s="21">
        <f>D518+D525+D532+D539+D546</f>
        <v>725</v>
      </c>
      <c r="E511" s="21">
        <f>E518+E525+E532+E539+E546</f>
        <v>3936.5</v>
      </c>
      <c r="F511" s="21">
        <f>F518+F525+F532+F539+F546</f>
        <v>725</v>
      </c>
      <c r="G511" s="21">
        <f>G518+G525+G532+G539+G546</f>
        <v>348</v>
      </c>
      <c r="H511" s="21">
        <f>H518+H525+H532+H539+H546</f>
        <v>348</v>
      </c>
      <c r="I511" s="25">
        <f>G511/D511*100</f>
        <v>48</v>
      </c>
      <c r="J511" s="25">
        <f>G511/E511*100</f>
        <v>8.840340403912105</v>
      </c>
      <c r="K511" s="25">
        <f>G511/F511*100</f>
        <v>48</v>
      </c>
    </row>
    <row r="512" spans="1:11" ht="75">
      <c r="A512" s="68"/>
      <c r="B512" s="56"/>
      <c r="C512" s="22" t="s">
        <v>19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</row>
    <row r="513" spans="1:11" ht="45">
      <c r="A513" s="68"/>
      <c r="B513" s="56"/>
      <c r="C513" s="20" t="s">
        <v>20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</row>
    <row r="514" spans="1:11" ht="75">
      <c r="A514" s="68"/>
      <c r="B514" s="56"/>
      <c r="C514" s="22" t="s">
        <v>21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</row>
    <row r="515" spans="1:11" ht="45">
      <c r="A515" s="68"/>
      <c r="B515" s="56"/>
      <c r="C515" s="20" t="s">
        <v>22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</row>
    <row r="516" spans="1:11" ht="45">
      <c r="A516" s="69"/>
      <c r="B516" s="57"/>
      <c r="C516" s="20" t="s">
        <v>23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19">
        <v>0</v>
      </c>
      <c r="J516" s="19">
        <v>0</v>
      </c>
      <c r="K516" s="19">
        <v>0</v>
      </c>
    </row>
    <row r="517" spans="1:11" ht="15" customHeight="1">
      <c r="A517" s="61" t="s">
        <v>96</v>
      </c>
      <c r="B517" s="55" t="s">
        <v>94</v>
      </c>
      <c r="C517" s="17" t="s">
        <v>17</v>
      </c>
      <c r="D517" s="18">
        <f>D518+D522+D523</f>
        <v>340</v>
      </c>
      <c r="E517" s="18">
        <f>E518+E522+E523</f>
        <v>340</v>
      </c>
      <c r="F517" s="18">
        <f>F518+F522+F523</f>
        <v>340</v>
      </c>
      <c r="G517" s="18">
        <f>G518+G522+G523</f>
        <v>190</v>
      </c>
      <c r="H517" s="18">
        <f>H518+H522+H523</f>
        <v>190</v>
      </c>
      <c r="I517" s="19">
        <f>G517/D517*100</f>
        <v>55.882352941176471</v>
      </c>
      <c r="J517" s="19">
        <f>G517/E517*100</f>
        <v>55.882352941176471</v>
      </c>
      <c r="K517" s="19">
        <f>G517/F517*100</f>
        <v>55.882352941176471</v>
      </c>
    </row>
    <row r="518" spans="1:11" ht="30">
      <c r="A518" s="62"/>
      <c r="B518" s="56"/>
      <c r="C518" s="20" t="s">
        <v>18</v>
      </c>
      <c r="D518" s="21">
        <v>340</v>
      </c>
      <c r="E518" s="21">
        <v>340</v>
      </c>
      <c r="F518" s="21">
        <v>340</v>
      </c>
      <c r="G518" s="21">
        <v>190</v>
      </c>
      <c r="H518" s="21">
        <v>190</v>
      </c>
      <c r="I518" s="25">
        <f>G518/D518*100</f>
        <v>55.882352941176471</v>
      </c>
      <c r="J518" s="25">
        <f>G518/E518*100</f>
        <v>55.882352941176471</v>
      </c>
      <c r="K518" s="25">
        <f>G518/F518*100</f>
        <v>55.882352941176471</v>
      </c>
    </row>
    <row r="519" spans="1:11" ht="75">
      <c r="A519" s="62"/>
      <c r="B519" s="56"/>
      <c r="C519" s="22" t="s">
        <v>19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</row>
    <row r="520" spans="1:11" ht="45">
      <c r="A520" s="62"/>
      <c r="B520" s="56"/>
      <c r="C520" s="20" t="s">
        <v>20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</row>
    <row r="521" spans="1:11" ht="75">
      <c r="A521" s="62"/>
      <c r="B521" s="56"/>
      <c r="C521" s="22" t="s">
        <v>21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</row>
    <row r="522" spans="1:11" ht="45">
      <c r="A522" s="62"/>
      <c r="B522" s="56"/>
      <c r="C522" s="20" t="s">
        <v>22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</row>
    <row r="523" spans="1:11" ht="45">
      <c r="A523" s="63"/>
      <c r="B523" s="57"/>
      <c r="C523" s="20" t="s">
        <v>23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</row>
    <row r="524" spans="1:11" ht="15" customHeight="1">
      <c r="A524" s="61" t="s">
        <v>97</v>
      </c>
      <c r="B524" s="55" t="s">
        <v>94</v>
      </c>
      <c r="C524" s="20" t="s">
        <v>17</v>
      </c>
      <c r="D524" s="21">
        <f>D525+D529+D530</f>
        <v>120</v>
      </c>
      <c r="E524" s="21">
        <f>E525+E529+E530</f>
        <v>120</v>
      </c>
      <c r="F524" s="21">
        <f>F525+F529+F530</f>
        <v>120</v>
      </c>
      <c r="G524" s="21">
        <f>G525+G529+G530</f>
        <v>0</v>
      </c>
      <c r="H524" s="21">
        <f>H525+H529+H530</f>
        <v>0</v>
      </c>
      <c r="I524" s="19">
        <f>G524/D524*100</f>
        <v>0</v>
      </c>
      <c r="J524" s="19">
        <f>G524/E524*100</f>
        <v>0</v>
      </c>
      <c r="K524" s="19">
        <f>G524/F524*100</f>
        <v>0</v>
      </c>
    </row>
    <row r="525" spans="1:11" ht="30">
      <c r="A525" s="62"/>
      <c r="B525" s="56"/>
      <c r="C525" s="20" t="s">
        <v>18</v>
      </c>
      <c r="D525" s="21">
        <v>120</v>
      </c>
      <c r="E525" s="21">
        <v>120</v>
      </c>
      <c r="F525" s="21">
        <v>120</v>
      </c>
      <c r="G525" s="21">
        <v>0</v>
      </c>
      <c r="H525" s="21">
        <v>0</v>
      </c>
      <c r="I525" s="25">
        <f>G525/D525*100</f>
        <v>0</v>
      </c>
      <c r="J525" s="25">
        <f>G525/E525*100</f>
        <v>0</v>
      </c>
      <c r="K525" s="25">
        <f>G525/F525*100</f>
        <v>0</v>
      </c>
    </row>
    <row r="526" spans="1:11" ht="75">
      <c r="A526" s="62"/>
      <c r="B526" s="56"/>
      <c r="C526" s="22" t="s">
        <v>19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</row>
    <row r="527" spans="1:11" ht="45">
      <c r="A527" s="62"/>
      <c r="B527" s="56"/>
      <c r="C527" s="20" t="s">
        <v>20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</row>
    <row r="528" spans="1:11" ht="75">
      <c r="A528" s="62"/>
      <c r="B528" s="56"/>
      <c r="C528" s="22" t="s">
        <v>21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</row>
    <row r="529" spans="1:11" ht="45">
      <c r="A529" s="62"/>
      <c r="B529" s="56"/>
      <c r="C529" s="20" t="s">
        <v>22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</row>
    <row r="530" spans="1:11" ht="45">
      <c r="A530" s="63"/>
      <c r="B530" s="57"/>
      <c r="C530" s="20" t="s">
        <v>23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</row>
    <row r="531" spans="1:11" ht="15" customHeight="1">
      <c r="A531" s="61" t="s">
        <v>98</v>
      </c>
      <c r="B531" s="55" t="s">
        <v>94</v>
      </c>
      <c r="C531" s="17" t="s">
        <v>17</v>
      </c>
      <c r="D531" s="18">
        <f>D532+D536+D537</f>
        <v>0</v>
      </c>
      <c r="E531" s="18">
        <f>E532+E536+E537</f>
        <v>0</v>
      </c>
      <c r="F531" s="18">
        <f>F532+F536+F537</f>
        <v>0</v>
      </c>
      <c r="G531" s="18">
        <f>G532+G536+G537</f>
        <v>0</v>
      </c>
      <c r="H531" s="18">
        <f>H532+H536+H537</f>
        <v>0</v>
      </c>
      <c r="I531" s="19">
        <v>0</v>
      </c>
      <c r="J531" s="19">
        <v>0</v>
      </c>
      <c r="K531" s="19">
        <v>0</v>
      </c>
    </row>
    <row r="532" spans="1:11" ht="30">
      <c r="A532" s="62"/>
      <c r="B532" s="56"/>
      <c r="C532" s="20" t="s">
        <v>18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19">
        <v>0</v>
      </c>
      <c r="J532" s="19">
        <v>0</v>
      </c>
      <c r="K532" s="19">
        <v>0</v>
      </c>
    </row>
    <row r="533" spans="1:11" ht="75">
      <c r="A533" s="62"/>
      <c r="B533" s="56"/>
      <c r="C533" s="22" t="s">
        <v>19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</row>
    <row r="534" spans="1:11" ht="45">
      <c r="A534" s="62"/>
      <c r="B534" s="56"/>
      <c r="C534" s="20" t="s">
        <v>20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</row>
    <row r="535" spans="1:11" ht="75">
      <c r="A535" s="62"/>
      <c r="B535" s="56"/>
      <c r="C535" s="22" t="s">
        <v>21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</row>
    <row r="536" spans="1:11" ht="45">
      <c r="A536" s="62"/>
      <c r="B536" s="56"/>
      <c r="C536" s="20" t="s">
        <v>22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</row>
    <row r="537" spans="1:11" ht="45">
      <c r="A537" s="63"/>
      <c r="B537" s="57"/>
      <c r="C537" s="20" t="s">
        <v>23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</row>
    <row r="538" spans="1:11" ht="15" customHeight="1">
      <c r="A538" s="61" t="s">
        <v>99</v>
      </c>
      <c r="B538" s="55" t="s">
        <v>94</v>
      </c>
      <c r="C538" s="17" t="s">
        <v>17</v>
      </c>
      <c r="D538" s="18">
        <f>D539+D543+D544</f>
        <v>265</v>
      </c>
      <c r="E538" s="18">
        <f>E539+E543+E544</f>
        <v>265</v>
      </c>
      <c r="F538" s="18">
        <f>F539+F543+F544</f>
        <v>265</v>
      </c>
      <c r="G538" s="18">
        <f>G539+G543+G544</f>
        <v>158</v>
      </c>
      <c r="H538" s="18">
        <f>H539+H543+H544</f>
        <v>158</v>
      </c>
      <c r="I538" s="19">
        <f>G538/D538*100</f>
        <v>59.622641509433961</v>
      </c>
      <c r="J538" s="19">
        <f>G538/E538*100</f>
        <v>59.622641509433961</v>
      </c>
      <c r="K538" s="19">
        <f>G538/F538*100</f>
        <v>59.622641509433961</v>
      </c>
    </row>
    <row r="539" spans="1:11" ht="30">
      <c r="A539" s="62"/>
      <c r="B539" s="56"/>
      <c r="C539" s="20" t="s">
        <v>18</v>
      </c>
      <c r="D539" s="21">
        <v>265</v>
      </c>
      <c r="E539" s="21">
        <v>265</v>
      </c>
      <c r="F539" s="21">
        <v>265</v>
      </c>
      <c r="G539" s="21">
        <v>158</v>
      </c>
      <c r="H539" s="21">
        <v>158</v>
      </c>
      <c r="I539" s="25">
        <f>G539/D539*100</f>
        <v>59.622641509433961</v>
      </c>
      <c r="J539" s="25">
        <f>G539/E539*100</f>
        <v>59.622641509433961</v>
      </c>
      <c r="K539" s="25">
        <f>G539/F539*100</f>
        <v>59.622641509433961</v>
      </c>
    </row>
    <row r="540" spans="1:11" ht="75">
      <c r="A540" s="62"/>
      <c r="B540" s="56"/>
      <c r="C540" s="22" t="s">
        <v>19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</row>
    <row r="541" spans="1:11" ht="45">
      <c r="A541" s="62"/>
      <c r="B541" s="56"/>
      <c r="C541" s="20" t="s">
        <v>20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</row>
    <row r="542" spans="1:11" ht="75">
      <c r="A542" s="62"/>
      <c r="B542" s="56"/>
      <c r="C542" s="22" t="s">
        <v>21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</row>
    <row r="543" spans="1:11" ht="45">
      <c r="A543" s="62"/>
      <c r="B543" s="56"/>
      <c r="C543" s="20" t="s">
        <v>22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</row>
    <row r="544" spans="1:11" ht="45">
      <c r="A544" s="63"/>
      <c r="B544" s="57"/>
      <c r="C544" s="20" t="s">
        <v>23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</row>
    <row r="545" spans="1:11" ht="15" customHeight="1">
      <c r="A545" s="61" t="s">
        <v>149</v>
      </c>
      <c r="B545" s="55" t="s">
        <v>94</v>
      </c>
      <c r="C545" s="17" t="s">
        <v>17</v>
      </c>
      <c r="D545" s="18">
        <f>D546+D550+D551</f>
        <v>0</v>
      </c>
      <c r="E545" s="18">
        <f>E546+E550+E551</f>
        <v>3211.5</v>
      </c>
      <c r="F545" s="18">
        <f>F546+F550+F551</f>
        <v>0</v>
      </c>
      <c r="G545" s="18">
        <f>G546+G550+G551</f>
        <v>0</v>
      </c>
      <c r="H545" s="18">
        <f>H546+H550+H551</f>
        <v>0</v>
      </c>
      <c r="I545" s="19">
        <v>0</v>
      </c>
      <c r="J545" s="19">
        <v>0</v>
      </c>
      <c r="K545" s="19">
        <v>0</v>
      </c>
    </row>
    <row r="546" spans="1:11" ht="30">
      <c r="A546" s="62"/>
      <c r="B546" s="56"/>
      <c r="C546" s="20" t="s">
        <v>18</v>
      </c>
      <c r="D546" s="21">
        <v>0</v>
      </c>
      <c r="E546" s="21">
        <v>3211.5</v>
      </c>
      <c r="F546" s="21">
        <v>0</v>
      </c>
      <c r="G546" s="21">
        <v>0</v>
      </c>
      <c r="H546" s="21">
        <v>0</v>
      </c>
      <c r="I546" s="25">
        <v>0</v>
      </c>
      <c r="J546" s="25">
        <v>0</v>
      </c>
      <c r="K546" s="25">
        <v>0</v>
      </c>
    </row>
    <row r="547" spans="1:11" ht="75">
      <c r="A547" s="62"/>
      <c r="B547" s="56"/>
      <c r="C547" s="22" t="s">
        <v>19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</row>
    <row r="548" spans="1:11" ht="45">
      <c r="A548" s="62"/>
      <c r="B548" s="56"/>
      <c r="C548" s="20" t="s">
        <v>20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</row>
    <row r="549" spans="1:11" ht="75">
      <c r="A549" s="62"/>
      <c r="B549" s="56"/>
      <c r="C549" s="22" t="s">
        <v>21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</row>
    <row r="550" spans="1:11" ht="45">
      <c r="A550" s="62"/>
      <c r="B550" s="56"/>
      <c r="C550" s="20" t="s">
        <v>22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</row>
    <row r="551" spans="1:11" ht="45">
      <c r="A551" s="63"/>
      <c r="B551" s="57"/>
      <c r="C551" s="20" t="s">
        <v>23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</row>
    <row r="552" spans="1:11" ht="15" customHeight="1">
      <c r="A552" s="67" t="s">
        <v>100</v>
      </c>
      <c r="B552" s="55" t="s">
        <v>57</v>
      </c>
      <c r="C552" s="17" t="s">
        <v>17</v>
      </c>
      <c r="D552" s="18">
        <f>D553+D555+D557+D558</f>
        <v>27312.300000000003</v>
      </c>
      <c r="E552" s="18">
        <f>E553+E555+E557+E558</f>
        <v>29687.7</v>
      </c>
      <c r="F552" s="18">
        <f>F553+F555+F557+F558</f>
        <v>26974.200000000004</v>
      </c>
      <c r="G552" s="18">
        <f>G553+G555+G557+G558</f>
        <v>4563.0999999999995</v>
      </c>
      <c r="H552" s="18">
        <f>H553+H555+H557+H558</f>
        <v>4563.0999999999995</v>
      </c>
      <c r="I552" s="19">
        <f>G552/D552*100</f>
        <v>16.707124628830229</v>
      </c>
      <c r="J552" s="19">
        <f>G552/E552*100</f>
        <v>15.370338557719187</v>
      </c>
      <c r="K552" s="19">
        <f>G552/F552*100</f>
        <v>16.916535059427151</v>
      </c>
    </row>
    <row r="553" spans="1:11" ht="30">
      <c r="A553" s="68"/>
      <c r="B553" s="56"/>
      <c r="C553" s="20" t="s">
        <v>18</v>
      </c>
      <c r="D553" s="21">
        <f>D560+D602+D630+D644+D686+D693+D707+D714+D721</f>
        <v>23882.300000000003</v>
      </c>
      <c r="E553" s="21">
        <f t="shared" ref="E553:H553" si="47">E560+E602+E630+E644+E686+E693+E707+E714+E721</f>
        <v>26257.7</v>
      </c>
      <c r="F553" s="21">
        <f t="shared" si="47"/>
        <v>23544.200000000004</v>
      </c>
      <c r="G553" s="21">
        <f t="shared" si="47"/>
        <v>4563.0999999999995</v>
      </c>
      <c r="H553" s="21">
        <f t="shared" si="47"/>
        <v>4563.0999999999995</v>
      </c>
      <c r="I553" s="25">
        <f>G553/D553*100</f>
        <v>19.106618709253294</v>
      </c>
      <c r="J553" s="25">
        <f>G553/E553*100</f>
        <v>17.378140507355937</v>
      </c>
      <c r="K553" s="25">
        <f>G553/F553*100</f>
        <v>19.380994045242559</v>
      </c>
    </row>
    <row r="554" spans="1:11" ht="75">
      <c r="A554" s="68"/>
      <c r="B554" s="56"/>
      <c r="C554" s="22" t="s">
        <v>19</v>
      </c>
      <c r="D554" s="21">
        <f>D561+D603+D631+D645+D687</f>
        <v>0</v>
      </c>
      <c r="E554" s="21">
        <f>E561+E603+E631+E645+E687</f>
        <v>0</v>
      </c>
      <c r="F554" s="21">
        <f>F561+F603+F631+F645+F687</f>
        <v>0</v>
      </c>
      <c r="G554" s="21">
        <f>G561+G603+G631+G645+G687</f>
        <v>0</v>
      </c>
      <c r="H554" s="21">
        <f>H561+H603+H631+H645+H687</f>
        <v>0</v>
      </c>
      <c r="I554" s="25" t="e">
        <f>G554/D554*100</f>
        <v>#DIV/0!</v>
      </c>
      <c r="J554" s="25" t="e">
        <f>G554/E554*100</f>
        <v>#DIV/0!</v>
      </c>
      <c r="K554" s="25" t="e">
        <f>G554/F554*100</f>
        <v>#DIV/0!</v>
      </c>
    </row>
    <row r="555" spans="1:11" ht="45">
      <c r="A555" s="68"/>
      <c r="B555" s="56"/>
      <c r="C555" s="20" t="s">
        <v>20</v>
      </c>
      <c r="D555" s="21">
        <f>D562+D604+D632+D646+D688+D716</f>
        <v>3430</v>
      </c>
      <c r="E555" s="21">
        <f t="shared" ref="E555:H555" si="48">E562+E604+E632+E646+E688+E716</f>
        <v>3430</v>
      </c>
      <c r="F555" s="21">
        <f t="shared" si="48"/>
        <v>3430</v>
      </c>
      <c r="G555" s="21">
        <f t="shared" si="48"/>
        <v>0</v>
      </c>
      <c r="H555" s="21">
        <f t="shared" si="48"/>
        <v>0</v>
      </c>
      <c r="I555" s="25">
        <f>G555/D555*100</f>
        <v>0</v>
      </c>
      <c r="J555" s="25">
        <f>G555/E555*100</f>
        <v>0</v>
      </c>
      <c r="K555" s="25">
        <f>G555/F555*100</f>
        <v>0</v>
      </c>
    </row>
    <row r="556" spans="1:11" ht="75">
      <c r="A556" s="68"/>
      <c r="B556" s="56"/>
      <c r="C556" s="22" t="s">
        <v>21</v>
      </c>
      <c r="D556" s="21">
        <f>D647</f>
        <v>0</v>
      </c>
      <c r="E556" s="21">
        <f>E647</f>
        <v>0</v>
      </c>
      <c r="F556" s="21">
        <f>F647</f>
        <v>0</v>
      </c>
      <c r="G556" s="21">
        <f>G647</f>
        <v>0</v>
      </c>
      <c r="H556" s="21">
        <f>H647</f>
        <v>0</v>
      </c>
      <c r="I556" s="25" t="e">
        <f>G556/D556*100</f>
        <v>#DIV/0!</v>
      </c>
      <c r="J556" s="25" t="e">
        <f>G556/E556*100</f>
        <v>#DIV/0!</v>
      </c>
      <c r="K556" s="25" t="e">
        <f>G556/F556*100</f>
        <v>#DIV/0!</v>
      </c>
    </row>
    <row r="557" spans="1:11" ht="45">
      <c r="A557" s="68"/>
      <c r="B557" s="56"/>
      <c r="C557" s="20" t="s">
        <v>22</v>
      </c>
      <c r="D557" s="21">
        <f>D564+D606+D634+D648+D690+D718</f>
        <v>0</v>
      </c>
      <c r="E557" s="21">
        <f t="shared" ref="E557:H558" si="49">E564+E606+E634+E648+E690+E718</f>
        <v>0</v>
      </c>
      <c r="F557" s="21">
        <f t="shared" si="49"/>
        <v>0</v>
      </c>
      <c r="G557" s="21">
        <f t="shared" si="49"/>
        <v>0</v>
      </c>
      <c r="H557" s="21">
        <f t="shared" si="49"/>
        <v>0</v>
      </c>
      <c r="I557" s="21" t="e">
        <f t="shared" ref="I557:K558" si="50">I564+I606+I634+I648+I690</f>
        <v>#DIV/0!</v>
      </c>
      <c r="J557" s="21">
        <f t="shared" si="50"/>
        <v>0</v>
      </c>
      <c r="K557" s="21">
        <f t="shared" si="50"/>
        <v>0</v>
      </c>
    </row>
    <row r="558" spans="1:11" ht="45">
      <c r="A558" s="69"/>
      <c r="B558" s="57"/>
      <c r="C558" s="20" t="s">
        <v>23</v>
      </c>
      <c r="D558" s="21">
        <f>D565+D607+D635+D649+D691+D719</f>
        <v>0</v>
      </c>
      <c r="E558" s="21">
        <f t="shared" si="49"/>
        <v>0</v>
      </c>
      <c r="F558" s="21">
        <f t="shared" si="49"/>
        <v>0</v>
      </c>
      <c r="G558" s="21">
        <f t="shared" si="49"/>
        <v>0</v>
      </c>
      <c r="H558" s="21">
        <f t="shared" si="49"/>
        <v>0</v>
      </c>
      <c r="I558" s="21" t="e">
        <f t="shared" si="50"/>
        <v>#DIV/0!</v>
      </c>
      <c r="J558" s="21">
        <f t="shared" si="50"/>
        <v>0</v>
      </c>
      <c r="K558" s="21">
        <f t="shared" si="50"/>
        <v>0</v>
      </c>
    </row>
    <row r="559" spans="1:11" ht="15" customHeight="1">
      <c r="A559" s="67" t="s">
        <v>101</v>
      </c>
      <c r="B559" s="55" t="s">
        <v>57</v>
      </c>
      <c r="C559" s="17" t="s">
        <v>17</v>
      </c>
      <c r="D559" s="18">
        <f>D560+D562+D564+D565</f>
        <v>1190</v>
      </c>
      <c r="E559" s="18">
        <f>E560+E562+E564+E565</f>
        <v>1190</v>
      </c>
      <c r="F559" s="18">
        <f>F560+F562+F564+F565</f>
        <v>1385.6</v>
      </c>
      <c r="G559" s="18">
        <f>G560+G562+G564+G565</f>
        <v>0</v>
      </c>
      <c r="H559" s="18">
        <f>H560+H562+H564+H565</f>
        <v>0</v>
      </c>
      <c r="I559" s="19">
        <f>G559/D559*100</f>
        <v>0</v>
      </c>
      <c r="J559" s="19">
        <f>G559/E559*100</f>
        <v>0</v>
      </c>
      <c r="K559" s="19">
        <f>G559/F559*100</f>
        <v>0</v>
      </c>
    </row>
    <row r="560" spans="1:11" ht="30">
      <c r="A560" s="68"/>
      <c r="B560" s="56"/>
      <c r="C560" s="20" t="s">
        <v>18</v>
      </c>
      <c r="D560" s="21">
        <f>D567+D574+D581+D588+D595</f>
        <v>1190</v>
      </c>
      <c r="E560" s="21">
        <f>E567+E574+E581+E588+E595</f>
        <v>1190</v>
      </c>
      <c r="F560" s="21">
        <f>F567+F574+F581+F588+F595</f>
        <v>1385.6</v>
      </c>
      <c r="G560" s="21">
        <f>G567+G574+G581+G588+G595</f>
        <v>0</v>
      </c>
      <c r="H560" s="21">
        <f>H567+H574+H581+H588+H595</f>
        <v>0</v>
      </c>
      <c r="I560" s="25">
        <f>G560/D560*100</f>
        <v>0</v>
      </c>
      <c r="J560" s="25">
        <f>G560/E560*100</f>
        <v>0</v>
      </c>
      <c r="K560" s="25">
        <f>G560/F560*100</f>
        <v>0</v>
      </c>
    </row>
    <row r="561" spans="1:11" ht="75">
      <c r="A561" s="68"/>
      <c r="B561" s="56"/>
      <c r="C561" s="22" t="s">
        <v>19</v>
      </c>
      <c r="D561" s="21">
        <f t="shared" ref="D561:K562" si="51">D568+D575</f>
        <v>0</v>
      </c>
      <c r="E561" s="21">
        <f t="shared" si="51"/>
        <v>0</v>
      </c>
      <c r="F561" s="21">
        <f t="shared" si="51"/>
        <v>0</v>
      </c>
      <c r="G561" s="21">
        <f t="shared" si="51"/>
        <v>0</v>
      </c>
      <c r="H561" s="21">
        <f t="shared" si="51"/>
        <v>0</v>
      </c>
      <c r="I561" s="21">
        <f t="shared" si="51"/>
        <v>0</v>
      </c>
      <c r="J561" s="21">
        <f t="shared" si="51"/>
        <v>0</v>
      </c>
      <c r="K561" s="21">
        <f t="shared" si="51"/>
        <v>0</v>
      </c>
    </row>
    <row r="562" spans="1:11" ht="45">
      <c r="A562" s="68"/>
      <c r="B562" s="56"/>
      <c r="C562" s="20" t="s">
        <v>20</v>
      </c>
      <c r="D562" s="21">
        <f t="shared" si="51"/>
        <v>0</v>
      </c>
      <c r="E562" s="21">
        <f t="shared" si="51"/>
        <v>0</v>
      </c>
      <c r="F562" s="21">
        <f t="shared" si="51"/>
        <v>0</v>
      </c>
      <c r="G562" s="21">
        <f t="shared" si="51"/>
        <v>0</v>
      </c>
      <c r="H562" s="21">
        <f t="shared" si="51"/>
        <v>0</v>
      </c>
      <c r="I562" s="21">
        <f t="shared" si="51"/>
        <v>0</v>
      </c>
      <c r="J562" s="21">
        <f t="shared" si="51"/>
        <v>0</v>
      </c>
      <c r="K562" s="21">
        <f t="shared" si="51"/>
        <v>0</v>
      </c>
    </row>
    <row r="563" spans="1:11" ht="75">
      <c r="A563" s="68"/>
      <c r="B563" s="56"/>
      <c r="C563" s="22" t="s">
        <v>21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</row>
    <row r="564" spans="1:11" ht="45">
      <c r="A564" s="68"/>
      <c r="B564" s="56"/>
      <c r="C564" s="20" t="s">
        <v>22</v>
      </c>
      <c r="D564" s="21">
        <f t="shared" ref="D564:K565" si="52">D571+D578</f>
        <v>0</v>
      </c>
      <c r="E564" s="21">
        <f t="shared" si="52"/>
        <v>0</v>
      </c>
      <c r="F564" s="21">
        <f t="shared" si="52"/>
        <v>0</v>
      </c>
      <c r="G564" s="21">
        <f t="shared" si="52"/>
        <v>0</v>
      </c>
      <c r="H564" s="21">
        <f t="shared" si="52"/>
        <v>0</v>
      </c>
      <c r="I564" s="21">
        <f t="shared" si="52"/>
        <v>0</v>
      </c>
      <c r="J564" s="21">
        <f t="shared" si="52"/>
        <v>0</v>
      </c>
      <c r="K564" s="21">
        <f t="shared" si="52"/>
        <v>0</v>
      </c>
    </row>
    <row r="565" spans="1:11" ht="45">
      <c r="A565" s="69"/>
      <c r="B565" s="57"/>
      <c r="C565" s="20" t="s">
        <v>23</v>
      </c>
      <c r="D565" s="21">
        <f t="shared" si="52"/>
        <v>0</v>
      </c>
      <c r="E565" s="21">
        <f t="shared" si="52"/>
        <v>0</v>
      </c>
      <c r="F565" s="21">
        <f t="shared" si="52"/>
        <v>0</v>
      </c>
      <c r="G565" s="21">
        <f t="shared" si="52"/>
        <v>0</v>
      </c>
      <c r="H565" s="21">
        <f t="shared" si="52"/>
        <v>0</v>
      </c>
      <c r="I565" s="21">
        <f t="shared" si="52"/>
        <v>0</v>
      </c>
      <c r="J565" s="21">
        <f t="shared" si="52"/>
        <v>0</v>
      </c>
      <c r="K565" s="21">
        <f t="shared" si="52"/>
        <v>0</v>
      </c>
    </row>
    <row r="566" spans="1:11" ht="15" customHeight="1">
      <c r="A566" s="52" t="s">
        <v>102</v>
      </c>
      <c r="B566" s="55" t="s">
        <v>57</v>
      </c>
      <c r="C566" s="17" t="s">
        <v>17</v>
      </c>
      <c r="D566" s="18">
        <f>D567+D569+D571+D572</f>
        <v>1090</v>
      </c>
      <c r="E566" s="18">
        <f>E567+E569+E571+E572</f>
        <v>1090</v>
      </c>
      <c r="F566" s="18">
        <f>F567+F569+F571+F572</f>
        <v>1285.5999999999999</v>
      </c>
      <c r="G566" s="18">
        <f>G567+G569+G571+G572</f>
        <v>0</v>
      </c>
      <c r="H566" s="18">
        <f>H567+H569+H571+H572</f>
        <v>0</v>
      </c>
      <c r="I566" s="19">
        <f>G566/D566*100</f>
        <v>0</v>
      </c>
      <c r="J566" s="19">
        <f>G566/E566*100</f>
        <v>0</v>
      </c>
      <c r="K566" s="19">
        <f>G566/F566*100</f>
        <v>0</v>
      </c>
    </row>
    <row r="567" spans="1:11" ht="30">
      <c r="A567" s="53"/>
      <c r="B567" s="56"/>
      <c r="C567" s="20" t="s">
        <v>18</v>
      </c>
      <c r="D567" s="21">
        <v>1090</v>
      </c>
      <c r="E567" s="21">
        <v>1090</v>
      </c>
      <c r="F567" s="21">
        <v>1285.5999999999999</v>
      </c>
      <c r="G567" s="25">
        <v>0</v>
      </c>
      <c r="H567" s="25">
        <v>0</v>
      </c>
      <c r="I567" s="25">
        <f>G567/D567*100</f>
        <v>0</v>
      </c>
      <c r="J567" s="25">
        <f>G567/E567*100</f>
        <v>0</v>
      </c>
      <c r="K567" s="25">
        <f>G567/F567*100</f>
        <v>0</v>
      </c>
    </row>
    <row r="568" spans="1:11" ht="75">
      <c r="A568" s="53"/>
      <c r="B568" s="56"/>
      <c r="C568" s="22" t="s">
        <v>19</v>
      </c>
      <c r="D568" s="21">
        <v>0</v>
      </c>
      <c r="E568" s="21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</row>
    <row r="569" spans="1:11" ht="45">
      <c r="A569" s="53"/>
      <c r="B569" s="56"/>
      <c r="C569" s="20" t="s">
        <v>20</v>
      </c>
      <c r="D569" s="21">
        <v>0</v>
      </c>
      <c r="E569" s="21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</row>
    <row r="570" spans="1:11" ht="75">
      <c r="A570" s="53"/>
      <c r="B570" s="56"/>
      <c r="C570" s="22" t="s">
        <v>21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</row>
    <row r="571" spans="1:11" ht="45">
      <c r="A571" s="53"/>
      <c r="B571" s="56"/>
      <c r="C571" s="20" t="s">
        <v>22</v>
      </c>
      <c r="D571" s="21">
        <v>0</v>
      </c>
      <c r="E571" s="21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</row>
    <row r="572" spans="1:11" ht="45">
      <c r="A572" s="54"/>
      <c r="B572" s="57"/>
      <c r="C572" s="20" t="s">
        <v>23</v>
      </c>
      <c r="D572" s="21">
        <v>0</v>
      </c>
      <c r="E572" s="21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</row>
    <row r="573" spans="1:11" ht="15" customHeight="1">
      <c r="A573" s="52" t="s">
        <v>103</v>
      </c>
      <c r="B573" s="55" t="s">
        <v>57</v>
      </c>
      <c r="C573" s="17" t="s">
        <v>17</v>
      </c>
      <c r="D573" s="18">
        <f>D574+D576+D578+D579</f>
        <v>80</v>
      </c>
      <c r="E573" s="18">
        <f>E574+E576+E578+E579</f>
        <v>80</v>
      </c>
      <c r="F573" s="18">
        <f>F574+F576+F578+F579</f>
        <v>80</v>
      </c>
      <c r="G573" s="18">
        <f>G574+G576+G578+G579</f>
        <v>0</v>
      </c>
      <c r="H573" s="18">
        <f>H574+H576+H578+H579</f>
        <v>0</v>
      </c>
      <c r="I573" s="19">
        <f>G573/D573*100</f>
        <v>0</v>
      </c>
      <c r="J573" s="19">
        <f>G573/E573*100</f>
        <v>0</v>
      </c>
      <c r="K573" s="19">
        <f>G573/F573*100</f>
        <v>0</v>
      </c>
    </row>
    <row r="574" spans="1:11" ht="30">
      <c r="A574" s="53"/>
      <c r="B574" s="56"/>
      <c r="C574" s="20" t="s">
        <v>18</v>
      </c>
      <c r="D574" s="21">
        <v>80</v>
      </c>
      <c r="E574" s="21">
        <v>80</v>
      </c>
      <c r="F574" s="21">
        <v>80</v>
      </c>
      <c r="G574" s="25">
        <v>0</v>
      </c>
      <c r="H574" s="25">
        <v>0</v>
      </c>
      <c r="I574" s="25">
        <f>G574/D574*100</f>
        <v>0</v>
      </c>
      <c r="J574" s="25">
        <f>G574/E574*100</f>
        <v>0</v>
      </c>
      <c r="K574" s="25">
        <f>G574/F574*100</f>
        <v>0</v>
      </c>
    </row>
    <row r="575" spans="1:11" ht="75">
      <c r="A575" s="53"/>
      <c r="B575" s="56"/>
      <c r="C575" s="22" t="s">
        <v>19</v>
      </c>
      <c r="D575" s="21">
        <v>0</v>
      </c>
      <c r="E575" s="21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</row>
    <row r="576" spans="1:11" ht="45">
      <c r="A576" s="53"/>
      <c r="B576" s="56"/>
      <c r="C576" s="20" t="s">
        <v>20</v>
      </c>
      <c r="D576" s="21">
        <v>0</v>
      </c>
      <c r="E576" s="21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</row>
    <row r="577" spans="1:11" ht="75">
      <c r="A577" s="53"/>
      <c r="B577" s="56"/>
      <c r="C577" s="22" t="s">
        <v>21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</row>
    <row r="578" spans="1:11" ht="45">
      <c r="A578" s="53"/>
      <c r="B578" s="56"/>
      <c r="C578" s="20" t="s">
        <v>22</v>
      </c>
      <c r="D578" s="21">
        <v>0</v>
      </c>
      <c r="E578" s="21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</row>
    <row r="579" spans="1:11" ht="45">
      <c r="A579" s="54"/>
      <c r="B579" s="57"/>
      <c r="C579" s="20" t="s">
        <v>23</v>
      </c>
      <c r="D579" s="21">
        <v>0</v>
      </c>
      <c r="E579" s="21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</row>
    <row r="580" spans="1:11" ht="15" customHeight="1">
      <c r="A580" s="61" t="s">
        <v>104</v>
      </c>
      <c r="B580" s="55" t="s">
        <v>57</v>
      </c>
      <c r="C580" s="17" t="s">
        <v>17</v>
      </c>
      <c r="D580" s="18">
        <f>D581+D583+D585+D586</f>
        <v>20</v>
      </c>
      <c r="E580" s="18">
        <f>E581+E583+E585+E586</f>
        <v>20</v>
      </c>
      <c r="F580" s="18">
        <f>F581+F583+F585+F586</f>
        <v>20</v>
      </c>
      <c r="G580" s="18">
        <f>G581+G583+G585+G586</f>
        <v>0</v>
      </c>
      <c r="H580" s="18">
        <f>H581+H583+H585+H586</f>
        <v>0</v>
      </c>
      <c r="I580" s="19">
        <f>G580/D580*100</f>
        <v>0</v>
      </c>
      <c r="J580" s="19">
        <f>G580/E580*100</f>
        <v>0</v>
      </c>
      <c r="K580" s="19">
        <f>G580/F580*100</f>
        <v>0</v>
      </c>
    </row>
    <row r="581" spans="1:11" ht="30">
      <c r="A581" s="62"/>
      <c r="B581" s="56"/>
      <c r="C581" s="20" t="s">
        <v>18</v>
      </c>
      <c r="D581" s="21">
        <v>20</v>
      </c>
      <c r="E581" s="21">
        <v>20</v>
      </c>
      <c r="F581" s="21">
        <v>20</v>
      </c>
      <c r="G581" s="25">
        <v>0</v>
      </c>
      <c r="H581" s="25">
        <v>0</v>
      </c>
      <c r="I581" s="25">
        <f>G581/D581*100</f>
        <v>0</v>
      </c>
      <c r="J581" s="25">
        <f>G581/E581*100</f>
        <v>0</v>
      </c>
      <c r="K581" s="25">
        <f>G581/F581*100</f>
        <v>0</v>
      </c>
    </row>
    <row r="582" spans="1:11" ht="75">
      <c r="A582" s="62"/>
      <c r="B582" s="56"/>
      <c r="C582" s="22" t="s">
        <v>19</v>
      </c>
      <c r="D582" s="21">
        <v>0</v>
      </c>
      <c r="E582" s="21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</row>
    <row r="583" spans="1:11" ht="45">
      <c r="A583" s="62"/>
      <c r="B583" s="56"/>
      <c r="C583" s="20" t="s">
        <v>20</v>
      </c>
      <c r="D583" s="21">
        <v>0</v>
      </c>
      <c r="E583" s="21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</row>
    <row r="584" spans="1:11" ht="75">
      <c r="A584" s="62"/>
      <c r="B584" s="56"/>
      <c r="C584" s="22" t="s">
        <v>21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</row>
    <row r="585" spans="1:11" ht="45">
      <c r="A585" s="62"/>
      <c r="B585" s="56"/>
      <c r="C585" s="20" t="s">
        <v>22</v>
      </c>
      <c r="D585" s="21">
        <v>0</v>
      </c>
      <c r="E585" s="21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</row>
    <row r="586" spans="1:11" ht="45">
      <c r="A586" s="63"/>
      <c r="B586" s="57"/>
      <c r="C586" s="20" t="s">
        <v>23</v>
      </c>
      <c r="D586" s="21">
        <v>0</v>
      </c>
      <c r="E586" s="21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</row>
    <row r="587" spans="1:11" ht="15" customHeight="1">
      <c r="A587" s="61" t="s">
        <v>105</v>
      </c>
      <c r="B587" s="55" t="s">
        <v>57</v>
      </c>
      <c r="C587" s="17" t="s">
        <v>17</v>
      </c>
      <c r="D587" s="18">
        <f>D588+D590+D592+D593</f>
        <v>0</v>
      </c>
      <c r="E587" s="18">
        <f>E588+E590+E592+E593</f>
        <v>0</v>
      </c>
      <c r="F587" s="18">
        <f>F588+F590+F592+F593</f>
        <v>0</v>
      </c>
      <c r="G587" s="18">
        <f>G588+G590+G592+G593</f>
        <v>0</v>
      </c>
      <c r="H587" s="18">
        <f>H588+H590+H592+H593</f>
        <v>0</v>
      </c>
      <c r="I587" s="19" t="e">
        <f>G587/D587*100</f>
        <v>#DIV/0!</v>
      </c>
      <c r="J587" s="19" t="e">
        <f>G587/E587*100</f>
        <v>#DIV/0!</v>
      </c>
      <c r="K587" s="19" t="e">
        <f>G587/F587*100</f>
        <v>#DIV/0!</v>
      </c>
    </row>
    <row r="588" spans="1:11" ht="30">
      <c r="A588" s="62"/>
      <c r="B588" s="56"/>
      <c r="C588" s="20" t="s">
        <v>18</v>
      </c>
      <c r="D588" s="21">
        <v>0</v>
      </c>
      <c r="E588" s="21">
        <v>0</v>
      </c>
      <c r="F588" s="21">
        <v>0</v>
      </c>
      <c r="G588" s="25">
        <v>0</v>
      </c>
      <c r="H588" s="25">
        <v>0</v>
      </c>
      <c r="I588" s="25" t="e">
        <f>G588/D588*100</f>
        <v>#DIV/0!</v>
      </c>
      <c r="J588" s="25" t="e">
        <f>G588/E588*100</f>
        <v>#DIV/0!</v>
      </c>
      <c r="K588" s="25" t="e">
        <f>G588/F588*100</f>
        <v>#DIV/0!</v>
      </c>
    </row>
    <row r="589" spans="1:11" ht="75">
      <c r="A589" s="62"/>
      <c r="B589" s="56"/>
      <c r="C589" s="22" t="s">
        <v>19</v>
      </c>
      <c r="D589" s="21">
        <v>0</v>
      </c>
      <c r="E589" s="21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</row>
    <row r="590" spans="1:11" ht="45">
      <c r="A590" s="62"/>
      <c r="B590" s="56"/>
      <c r="C590" s="20" t="s">
        <v>20</v>
      </c>
      <c r="D590" s="21">
        <v>0</v>
      </c>
      <c r="E590" s="21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</row>
    <row r="591" spans="1:11" ht="75">
      <c r="A591" s="62"/>
      <c r="B591" s="56"/>
      <c r="C591" s="22" t="s">
        <v>21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</row>
    <row r="592" spans="1:11" ht="45">
      <c r="A592" s="62"/>
      <c r="B592" s="56"/>
      <c r="C592" s="20" t="s">
        <v>22</v>
      </c>
      <c r="D592" s="21">
        <v>0</v>
      </c>
      <c r="E592" s="21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</row>
    <row r="593" spans="1:11" ht="45">
      <c r="A593" s="63"/>
      <c r="B593" s="57"/>
      <c r="C593" s="20" t="s">
        <v>23</v>
      </c>
      <c r="D593" s="21">
        <v>0</v>
      </c>
      <c r="E593" s="21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</row>
    <row r="594" spans="1:11" ht="15" customHeight="1">
      <c r="A594" s="61" t="s">
        <v>106</v>
      </c>
      <c r="B594" s="55" t="s">
        <v>57</v>
      </c>
      <c r="C594" s="17" t="s">
        <v>17</v>
      </c>
      <c r="D594" s="18">
        <f>D595+D597+D599+D600</f>
        <v>0</v>
      </c>
      <c r="E594" s="18">
        <f>E595+E597+E599+E600</f>
        <v>0</v>
      </c>
      <c r="F594" s="18">
        <f>F595+F597+F599+F600</f>
        <v>0</v>
      </c>
      <c r="G594" s="18">
        <f>G595+G597+G599+G600</f>
        <v>0</v>
      </c>
      <c r="H594" s="18">
        <f>H595+H597+H599+H600</f>
        <v>0</v>
      </c>
      <c r="I594" s="19" t="e">
        <f>G594/D594*100</f>
        <v>#DIV/0!</v>
      </c>
      <c r="J594" s="19" t="e">
        <f>G594/E594*100</f>
        <v>#DIV/0!</v>
      </c>
      <c r="K594" s="19" t="e">
        <f>G594/F594*100</f>
        <v>#DIV/0!</v>
      </c>
    </row>
    <row r="595" spans="1:11" ht="30">
      <c r="A595" s="62"/>
      <c r="B595" s="56"/>
      <c r="C595" s="20" t="s">
        <v>18</v>
      </c>
      <c r="D595" s="21">
        <v>0</v>
      </c>
      <c r="E595" s="21">
        <v>0</v>
      </c>
      <c r="F595" s="21">
        <v>0</v>
      </c>
      <c r="G595" s="25">
        <v>0</v>
      </c>
      <c r="H595" s="25">
        <v>0</v>
      </c>
      <c r="I595" s="19" t="e">
        <f>G595/D595*100</f>
        <v>#DIV/0!</v>
      </c>
      <c r="J595" s="19" t="e">
        <f>G595/E595*100</f>
        <v>#DIV/0!</v>
      </c>
      <c r="K595" s="19" t="e">
        <f>G595/F595*100</f>
        <v>#DIV/0!</v>
      </c>
    </row>
    <row r="596" spans="1:11" ht="75">
      <c r="A596" s="62"/>
      <c r="B596" s="56"/>
      <c r="C596" s="22" t="s">
        <v>19</v>
      </c>
      <c r="D596" s="21">
        <v>0</v>
      </c>
      <c r="E596" s="21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</row>
    <row r="597" spans="1:11" ht="45">
      <c r="A597" s="62"/>
      <c r="B597" s="56"/>
      <c r="C597" s="20" t="s">
        <v>20</v>
      </c>
      <c r="D597" s="21">
        <v>0</v>
      </c>
      <c r="E597" s="21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</row>
    <row r="598" spans="1:11" ht="75">
      <c r="A598" s="62"/>
      <c r="B598" s="56"/>
      <c r="C598" s="22" t="s">
        <v>21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</row>
    <row r="599" spans="1:11" ht="45">
      <c r="A599" s="62"/>
      <c r="B599" s="56"/>
      <c r="C599" s="20" t="s">
        <v>22</v>
      </c>
      <c r="D599" s="21">
        <v>0</v>
      </c>
      <c r="E599" s="21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</row>
    <row r="600" spans="1:11" ht="45">
      <c r="A600" s="63"/>
      <c r="B600" s="57"/>
      <c r="C600" s="20" t="s">
        <v>23</v>
      </c>
      <c r="D600" s="21">
        <v>0</v>
      </c>
      <c r="E600" s="21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</row>
    <row r="601" spans="1:11" ht="15" customHeight="1">
      <c r="A601" s="67" t="s">
        <v>107</v>
      </c>
      <c r="B601" s="55" t="s">
        <v>57</v>
      </c>
      <c r="C601" s="17" t="s">
        <v>17</v>
      </c>
      <c r="D601" s="18">
        <f>D602+D604+D606+D607</f>
        <v>755.2</v>
      </c>
      <c r="E601" s="18">
        <f>E602+E604+E606+E607</f>
        <v>755.2</v>
      </c>
      <c r="F601" s="18">
        <f>F602+F604+F606+F607</f>
        <v>755.2</v>
      </c>
      <c r="G601" s="18">
        <f>G602+G604+G606+G607</f>
        <v>0</v>
      </c>
      <c r="H601" s="18">
        <f>H602+H604+H606+H607</f>
        <v>0</v>
      </c>
      <c r="I601" s="19">
        <f>G601/D601*100</f>
        <v>0</v>
      </c>
      <c r="J601" s="19">
        <f>G601/E601*100</f>
        <v>0</v>
      </c>
      <c r="K601" s="19">
        <f>G601/F601*100</f>
        <v>0</v>
      </c>
    </row>
    <row r="602" spans="1:11" ht="30">
      <c r="A602" s="68"/>
      <c r="B602" s="56"/>
      <c r="C602" s="20" t="s">
        <v>18</v>
      </c>
      <c r="D602" s="21">
        <f>D609+D616+D623</f>
        <v>755.2</v>
      </c>
      <c r="E602" s="21">
        <f t="shared" ref="E602:H602" si="53">E609+E616+E623</f>
        <v>755.2</v>
      </c>
      <c r="F602" s="21">
        <f t="shared" si="53"/>
        <v>755.2</v>
      </c>
      <c r="G602" s="21">
        <f t="shared" si="53"/>
        <v>0</v>
      </c>
      <c r="H602" s="21">
        <f t="shared" si="53"/>
        <v>0</v>
      </c>
      <c r="I602" s="25">
        <f>G602/D602*100</f>
        <v>0</v>
      </c>
      <c r="J602" s="25">
        <f>G602/E602*100</f>
        <v>0</v>
      </c>
      <c r="K602" s="25">
        <f>G602/F602*100</f>
        <v>0</v>
      </c>
    </row>
    <row r="603" spans="1:11" ht="75">
      <c r="A603" s="68"/>
      <c r="B603" s="56"/>
      <c r="C603" s="22" t="s">
        <v>19</v>
      </c>
      <c r="D603" s="21">
        <f t="shared" ref="D603:K604" si="54">D610</f>
        <v>0</v>
      </c>
      <c r="E603" s="21">
        <f t="shared" si="54"/>
        <v>0</v>
      </c>
      <c r="F603" s="21">
        <f t="shared" si="54"/>
        <v>0</v>
      </c>
      <c r="G603" s="21">
        <f t="shared" si="54"/>
        <v>0</v>
      </c>
      <c r="H603" s="21">
        <f t="shared" si="54"/>
        <v>0</v>
      </c>
      <c r="I603" s="21">
        <f t="shared" si="54"/>
        <v>0</v>
      </c>
      <c r="J603" s="21">
        <f t="shared" si="54"/>
        <v>0</v>
      </c>
      <c r="K603" s="21">
        <f t="shared" si="54"/>
        <v>0</v>
      </c>
    </row>
    <row r="604" spans="1:11" ht="45">
      <c r="A604" s="68"/>
      <c r="B604" s="56"/>
      <c r="C604" s="20" t="s">
        <v>20</v>
      </c>
      <c r="D604" s="21">
        <f>D611+D618+D625</f>
        <v>0</v>
      </c>
      <c r="E604" s="21">
        <f t="shared" ref="E604:H604" si="55">E611+E618+E625</f>
        <v>0</v>
      </c>
      <c r="F604" s="21">
        <f t="shared" si="55"/>
        <v>0</v>
      </c>
      <c r="G604" s="21">
        <f t="shared" si="55"/>
        <v>0</v>
      </c>
      <c r="H604" s="21">
        <f t="shared" si="55"/>
        <v>0</v>
      </c>
      <c r="I604" s="21">
        <f t="shared" si="54"/>
        <v>0</v>
      </c>
      <c r="J604" s="21">
        <f t="shared" si="54"/>
        <v>0</v>
      </c>
      <c r="K604" s="21">
        <f t="shared" si="54"/>
        <v>0</v>
      </c>
    </row>
    <row r="605" spans="1:11" ht="75">
      <c r="A605" s="68"/>
      <c r="B605" s="56"/>
      <c r="C605" s="22" t="s">
        <v>21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</row>
    <row r="606" spans="1:11" ht="45">
      <c r="A606" s="68"/>
      <c r="B606" s="56"/>
      <c r="C606" s="20" t="s">
        <v>22</v>
      </c>
      <c r="D606" s="21">
        <f>D613+D620+D627</f>
        <v>0</v>
      </c>
      <c r="E606" s="21">
        <f t="shared" ref="E606:G607" si="56">E613+E620+E627</f>
        <v>0</v>
      </c>
      <c r="F606" s="21">
        <f t="shared" si="56"/>
        <v>0</v>
      </c>
      <c r="G606" s="21">
        <f t="shared" si="56"/>
        <v>0</v>
      </c>
      <c r="H606" s="21">
        <f t="shared" ref="H606:K607" si="57">H613</f>
        <v>0</v>
      </c>
      <c r="I606" s="21">
        <f t="shared" si="57"/>
        <v>0</v>
      </c>
      <c r="J606" s="21">
        <f t="shared" si="57"/>
        <v>0</v>
      </c>
      <c r="K606" s="21">
        <f t="shared" si="57"/>
        <v>0</v>
      </c>
    </row>
    <row r="607" spans="1:11" ht="45">
      <c r="A607" s="69"/>
      <c r="B607" s="57"/>
      <c r="C607" s="20" t="s">
        <v>23</v>
      </c>
      <c r="D607" s="21">
        <f>D614+D621+D628</f>
        <v>0</v>
      </c>
      <c r="E607" s="21">
        <f t="shared" si="56"/>
        <v>0</v>
      </c>
      <c r="F607" s="21">
        <f t="shared" si="56"/>
        <v>0</v>
      </c>
      <c r="G607" s="21">
        <f t="shared" si="56"/>
        <v>0</v>
      </c>
      <c r="H607" s="21">
        <f t="shared" si="57"/>
        <v>0</v>
      </c>
      <c r="I607" s="21">
        <f t="shared" si="57"/>
        <v>0</v>
      </c>
      <c r="J607" s="21">
        <f t="shared" si="57"/>
        <v>0</v>
      </c>
      <c r="K607" s="21">
        <f t="shared" si="57"/>
        <v>0</v>
      </c>
    </row>
    <row r="608" spans="1:11" ht="15" customHeight="1">
      <c r="A608" s="52" t="s">
        <v>108</v>
      </c>
      <c r="B608" s="55" t="s">
        <v>57</v>
      </c>
      <c r="C608" s="17" t="s">
        <v>17</v>
      </c>
      <c r="D608" s="18">
        <f>D609+D611+D613+D614</f>
        <v>305.2</v>
      </c>
      <c r="E608" s="18">
        <f>E609+E611+E613+E614</f>
        <v>305.2</v>
      </c>
      <c r="F608" s="18">
        <f>F609+F611+F613+F614</f>
        <v>305.2</v>
      </c>
      <c r="G608" s="18">
        <f>G609+G611+G613+G614</f>
        <v>0</v>
      </c>
      <c r="H608" s="18">
        <f>H609+H611+H613+H614</f>
        <v>0</v>
      </c>
      <c r="I608" s="19">
        <f>G608/D608*100</f>
        <v>0</v>
      </c>
      <c r="J608" s="19">
        <f>G608/E608*100</f>
        <v>0</v>
      </c>
      <c r="K608" s="19">
        <f>G608/F608*100</f>
        <v>0</v>
      </c>
    </row>
    <row r="609" spans="1:11" ht="30">
      <c r="A609" s="53"/>
      <c r="B609" s="56"/>
      <c r="C609" s="20" t="s">
        <v>18</v>
      </c>
      <c r="D609" s="21">
        <v>305.2</v>
      </c>
      <c r="E609" s="21">
        <v>305.2</v>
      </c>
      <c r="F609" s="21">
        <v>305.2</v>
      </c>
      <c r="G609" s="21">
        <v>0</v>
      </c>
      <c r="H609" s="21">
        <v>0</v>
      </c>
      <c r="I609" s="25">
        <f>G609/D609*100</f>
        <v>0</v>
      </c>
      <c r="J609" s="25">
        <f>G609/E609*100</f>
        <v>0</v>
      </c>
      <c r="K609" s="25">
        <f>G609/F609*100</f>
        <v>0</v>
      </c>
    </row>
    <row r="610" spans="1:11" ht="75">
      <c r="A610" s="53"/>
      <c r="B610" s="56"/>
      <c r="C610" s="22" t="s">
        <v>19</v>
      </c>
      <c r="D610" s="21">
        <v>0</v>
      </c>
      <c r="E610" s="21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</row>
    <row r="611" spans="1:11" ht="45">
      <c r="A611" s="53"/>
      <c r="B611" s="56"/>
      <c r="C611" s="20" t="s">
        <v>20</v>
      </c>
      <c r="D611" s="21">
        <v>0</v>
      </c>
      <c r="E611" s="21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</row>
    <row r="612" spans="1:11" ht="75">
      <c r="A612" s="53"/>
      <c r="B612" s="56"/>
      <c r="C612" s="22" t="s">
        <v>21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</row>
    <row r="613" spans="1:11" ht="45">
      <c r="A613" s="53"/>
      <c r="B613" s="56"/>
      <c r="C613" s="20" t="s">
        <v>22</v>
      </c>
      <c r="D613" s="21">
        <v>0</v>
      </c>
      <c r="E613" s="21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</row>
    <row r="614" spans="1:11" ht="45">
      <c r="A614" s="54"/>
      <c r="B614" s="57"/>
      <c r="C614" s="20" t="s">
        <v>23</v>
      </c>
      <c r="D614" s="21">
        <v>0</v>
      </c>
      <c r="E614" s="21"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</row>
    <row r="615" spans="1:11" ht="15" customHeight="1">
      <c r="A615" s="106" t="s">
        <v>109</v>
      </c>
      <c r="B615" s="55" t="s">
        <v>57</v>
      </c>
      <c r="C615" s="17" t="s">
        <v>17</v>
      </c>
      <c r="D615" s="18">
        <f t="shared" ref="D615:K615" si="58">D616+D618+D620+D621</f>
        <v>200</v>
      </c>
      <c r="E615" s="18">
        <f t="shared" si="58"/>
        <v>200</v>
      </c>
      <c r="F615" s="18">
        <f t="shared" si="58"/>
        <v>200</v>
      </c>
      <c r="G615" s="18">
        <f t="shared" si="58"/>
        <v>0</v>
      </c>
      <c r="H615" s="18">
        <f t="shared" si="58"/>
        <v>0</v>
      </c>
      <c r="I615" s="18">
        <f t="shared" si="58"/>
        <v>0</v>
      </c>
      <c r="J615" s="18">
        <f t="shared" si="58"/>
        <v>0</v>
      </c>
      <c r="K615" s="18">
        <f t="shared" si="58"/>
        <v>0</v>
      </c>
    </row>
    <row r="616" spans="1:11" ht="30">
      <c r="A616" s="107"/>
      <c r="B616" s="56"/>
      <c r="C616" s="20" t="s">
        <v>18</v>
      </c>
      <c r="D616" s="21">
        <v>200</v>
      </c>
      <c r="E616" s="21">
        <v>200</v>
      </c>
      <c r="F616" s="21">
        <v>200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</row>
    <row r="617" spans="1:11" ht="75">
      <c r="A617" s="107"/>
      <c r="B617" s="56"/>
      <c r="C617" s="22" t="s">
        <v>19</v>
      </c>
      <c r="D617" s="21">
        <v>0</v>
      </c>
      <c r="E617" s="21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</row>
    <row r="618" spans="1:11" ht="45">
      <c r="A618" s="107"/>
      <c r="B618" s="56"/>
      <c r="C618" s="20" t="s">
        <v>20</v>
      </c>
      <c r="D618" s="21">
        <v>0</v>
      </c>
      <c r="E618" s="21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</row>
    <row r="619" spans="1:11" ht="75">
      <c r="A619" s="107"/>
      <c r="B619" s="56"/>
      <c r="C619" s="22" t="s">
        <v>21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</row>
    <row r="620" spans="1:11" ht="45">
      <c r="A620" s="107"/>
      <c r="B620" s="56"/>
      <c r="C620" s="20" t="s">
        <v>22</v>
      </c>
      <c r="D620" s="21">
        <v>0</v>
      </c>
      <c r="E620" s="21">
        <v>0</v>
      </c>
      <c r="F620" s="25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</row>
    <row r="621" spans="1:11" ht="45">
      <c r="A621" s="108"/>
      <c r="B621" s="57"/>
      <c r="C621" s="20" t="s">
        <v>23</v>
      </c>
      <c r="D621" s="21">
        <v>0</v>
      </c>
      <c r="E621" s="21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</row>
    <row r="622" spans="1:11" ht="15" customHeight="1">
      <c r="A622" s="106" t="s">
        <v>110</v>
      </c>
      <c r="B622" s="64"/>
      <c r="C622" s="17" t="s">
        <v>17</v>
      </c>
      <c r="D622" s="18">
        <f t="shared" ref="D622:K622" si="59">D623+D625+D627+D628</f>
        <v>250</v>
      </c>
      <c r="E622" s="18">
        <f t="shared" si="59"/>
        <v>250</v>
      </c>
      <c r="F622" s="18">
        <f t="shared" si="59"/>
        <v>250</v>
      </c>
      <c r="G622" s="18">
        <f t="shared" si="59"/>
        <v>0</v>
      </c>
      <c r="H622" s="18">
        <f t="shared" si="59"/>
        <v>0</v>
      </c>
      <c r="I622" s="18">
        <f t="shared" si="59"/>
        <v>0</v>
      </c>
      <c r="J622" s="18">
        <f t="shared" si="59"/>
        <v>0</v>
      </c>
      <c r="K622" s="18">
        <f t="shared" si="59"/>
        <v>0</v>
      </c>
    </row>
    <row r="623" spans="1:11" ht="30">
      <c r="A623" s="107"/>
      <c r="B623" s="65"/>
      <c r="C623" s="20" t="s">
        <v>18</v>
      </c>
      <c r="D623" s="21">
        <v>250</v>
      </c>
      <c r="E623" s="21">
        <v>250</v>
      </c>
      <c r="F623" s="21">
        <v>250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</row>
    <row r="624" spans="1:11" ht="75">
      <c r="A624" s="107"/>
      <c r="B624" s="65"/>
      <c r="C624" s="22" t="s">
        <v>19</v>
      </c>
      <c r="D624" s="21">
        <v>0</v>
      </c>
      <c r="E624" s="21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</row>
    <row r="625" spans="1:11" ht="45">
      <c r="A625" s="107"/>
      <c r="B625" s="65"/>
      <c r="C625" s="20" t="s">
        <v>20</v>
      </c>
      <c r="D625" s="21">
        <v>0</v>
      </c>
      <c r="E625" s="21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</row>
    <row r="626" spans="1:11" ht="75">
      <c r="A626" s="107"/>
      <c r="B626" s="65"/>
      <c r="C626" s="22" t="s">
        <v>21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</row>
    <row r="627" spans="1:11" ht="45">
      <c r="A627" s="107"/>
      <c r="B627" s="65"/>
      <c r="C627" s="20" t="s">
        <v>22</v>
      </c>
      <c r="D627" s="21">
        <v>0</v>
      </c>
      <c r="E627" s="21">
        <v>0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</row>
    <row r="628" spans="1:11" ht="45">
      <c r="A628" s="108"/>
      <c r="B628" s="66"/>
      <c r="C628" s="20" t="s">
        <v>23</v>
      </c>
      <c r="D628" s="21">
        <v>0</v>
      </c>
      <c r="E628" s="21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</row>
    <row r="629" spans="1:11" ht="15" customHeight="1">
      <c r="A629" s="67" t="s">
        <v>111</v>
      </c>
      <c r="B629" s="55" t="s">
        <v>57</v>
      </c>
      <c r="C629" s="17" t="s">
        <v>17</v>
      </c>
      <c r="D629" s="18">
        <f>D630+D632+D634+D635</f>
        <v>0</v>
      </c>
      <c r="E629" s="18">
        <f>E630+E632+E634+E635</f>
        <v>0</v>
      </c>
      <c r="F629" s="18">
        <f>F630+F632+F634+F635</f>
        <v>37.799999999999997</v>
      </c>
      <c r="G629" s="18">
        <f>G630+G632+G634+G635</f>
        <v>0</v>
      </c>
      <c r="H629" s="18">
        <f>H630+H632+H634+H635</f>
        <v>0</v>
      </c>
      <c r="I629" s="19" t="e">
        <f>G629/D629*100</f>
        <v>#DIV/0!</v>
      </c>
      <c r="J629" s="19" t="e">
        <f>G629/E629*100</f>
        <v>#DIV/0!</v>
      </c>
      <c r="K629" s="19">
        <f>G629/F629*100</f>
        <v>0</v>
      </c>
    </row>
    <row r="630" spans="1:11" ht="30">
      <c r="A630" s="68"/>
      <c r="B630" s="56"/>
      <c r="C630" s="20" t="s">
        <v>18</v>
      </c>
      <c r="D630" s="21">
        <f>D637</f>
        <v>0</v>
      </c>
      <c r="E630" s="21">
        <f>E637</f>
        <v>0</v>
      </c>
      <c r="F630" s="21">
        <f>F637</f>
        <v>37.799999999999997</v>
      </c>
      <c r="G630" s="21">
        <f>G637</f>
        <v>0</v>
      </c>
      <c r="H630" s="21">
        <f>H637</f>
        <v>0</v>
      </c>
      <c r="I630" s="19" t="e">
        <f>G630/D630*100</f>
        <v>#DIV/0!</v>
      </c>
      <c r="J630" s="19" t="e">
        <f>G630/E630*100</f>
        <v>#DIV/0!</v>
      </c>
      <c r="K630" s="19">
        <f>G630/F630*100</f>
        <v>0</v>
      </c>
    </row>
    <row r="631" spans="1:11" ht="75">
      <c r="A631" s="68"/>
      <c r="B631" s="56"/>
      <c r="C631" s="22" t="s">
        <v>19</v>
      </c>
      <c r="D631" s="21">
        <f>D638</f>
        <v>0</v>
      </c>
      <c r="E631" s="21">
        <f>E638</f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</row>
    <row r="632" spans="1:11" ht="45">
      <c r="A632" s="68"/>
      <c r="B632" s="56"/>
      <c r="C632" s="20" t="s">
        <v>20</v>
      </c>
      <c r="D632" s="21">
        <f>D639</f>
        <v>0</v>
      </c>
      <c r="E632" s="21">
        <f>E639</f>
        <v>0</v>
      </c>
      <c r="F632" s="21">
        <f>F639</f>
        <v>0</v>
      </c>
      <c r="G632" s="21">
        <v>0</v>
      </c>
      <c r="H632" s="21">
        <f>H639</f>
        <v>0</v>
      </c>
      <c r="I632" s="21">
        <f>I639</f>
        <v>0</v>
      </c>
      <c r="J632" s="21">
        <f>J639</f>
        <v>0</v>
      </c>
      <c r="K632" s="21">
        <f>K639</f>
        <v>0</v>
      </c>
    </row>
    <row r="633" spans="1:11" ht="75">
      <c r="A633" s="68"/>
      <c r="B633" s="56"/>
      <c r="C633" s="22" t="s">
        <v>21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</row>
    <row r="634" spans="1:11" ht="45">
      <c r="A634" s="68"/>
      <c r="B634" s="56"/>
      <c r="C634" s="20" t="s">
        <v>22</v>
      </c>
      <c r="D634" s="21">
        <f t="shared" ref="D634:K635" si="60">D641</f>
        <v>0</v>
      </c>
      <c r="E634" s="21">
        <f t="shared" si="60"/>
        <v>0</v>
      </c>
      <c r="F634" s="21">
        <f t="shared" si="60"/>
        <v>0</v>
      </c>
      <c r="G634" s="21">
        <f t="shared" si="60"/>
        <v>0</v>
      </c>
      <c r="H634" s="21">
        <f t="shared" si="60"/>
        <v>0</v>
      </c>
      <c r="I634" s="21">
        <f t="shared" si="60"/>
        <v>0</v>
      </c>
      <c r="J634" s="21">
        <f t="shared" si="60"/>
        <v>0</v>
      </c>
      <c r="K634" s="21">
        <f t="shared" si="60"/>
        <v>0</v>
      </c>
    </row>
    <row r="635" spans="1:11" ht="45">
      <c r="A635" s="69"/>
      <c r="B635" s="57"/>
      <c r="C635" s="20" t="s">
        <v>23</v>
      </c>
      <c r="D635" s="21">
        <f t="shared" si="60"/>
        <v>0</v>
      </c>
      <c r="E635" s="21">
        <f t="shared" si="60"/>
        <v>0</v>
      </c>
      <c r="F635" s="21">
        <f t="shared" si="60"/>
        <v>0</v>
      </c>
      <c r="G635" s="21">
        <f t="shared" si="60"/>
        <v>0</v>
      </c>
      <c r="H635" s="21">
        <f t="shared" si="60"/>
        <v>0</v>
      </c>
      <c r="I635" s="21">
        <f t="shared" si="60"/>
        <v>0</v>
      </c>
      <c r="J635" s="21">
        <f t="shared" si="60"/>
        <v>0</v>
      </c>
      <c r="K635" s="21">
        <f t="shared" si="60"/>
        <v>0</v>
      </c>
    </row>
    <row r="636" spans="1:11" ht="15" customHeight="1">
      <c r="A636" s="52" t="s">
        <v>112</v>
      </c>
      <c r="B636" s="55" t="s">
        <v>57</v>
      </c>
      <c r="C636" s="17" t="s">
        <v>17</v>
      </c>
      <c r="D636" s="18">
        <f>D637+D639+D641+D642</f>
        <v>0</v>
      </c>
      <c r="E636" s="18">
        <f>E637+E639+E641+E642</f>
        <v>0</v>
      </c>
      <c r="F636" s="18">
        <f>F637+F639+F641+F642</f>
        <v>37.799999999999997</v>
      </c>
      <c r="G636" s="18">
        <f>G637+G639+G641+G642</f>
        <v>0</v>
      </c>
      <c r="H636" s="18">
        <f>H637+H639+H641+H642</f>
        <v>0</v>
      </c>
      <c r="I636" s="19" t="e">
        <f>G636/D636*100</f>
        <v>#DIV/0!</v>
      </c>
      <c r="J636" s="19" t="e">
        <f>G636/E636*100</f>
        <v>#DIV/0!</v>
      </c>
      <c r="K636" s="19">
        <f>G636/F636*100</f>
        <v>0</v>
      </c>
    </row>
    <row r="637" spans="1:11" ht="30">
      <c r="A637" s="53"/>
      <c r="B637" s="56"/>
      <c r="C637" s="20" t="s">
        <v>18</v>
      </c>
      <c r="D637" s="21">
        <v>0</v>
      </c>
      <c r="E637" s="21">
        <v>0</v>
      </c>
      <c r="F637" s="25">
        <v>37.799999999999997</v>
      </c>
      <c r="G637" s="25">
        <v>0</v>
      </c>
      <c r="H637" s="25">
        <v>0</v>
      </c>
      <c r="I637" s="19" t="e">
        <f>G637/D637*100</f>
        <v>#DIV/0!</v>
      </c>
      <c r="J637" s="19" t="e">
        <f>G637/E637*100</f>
        <v>#DIV/0!</v>
      </c>
      <c r="K637" s="19">
        <f>G637/F637*100</f>
        <v>0</v>
      </c>
    </row>
    <row r="638" spans="1:11" ht="75">
      <c r="A638" s="53"/>
      <c r="B638" s="56"/>
      <c r="C638" s="22" t="s">
        <v>19</v>
      </c>
      <c r="D638" s="21">
        <v>0</v>
      </c>
      <c r="E638" s="21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</row>
    <row r="639" spans="1:11" ht="45">
      <c r="A639" s="53"/>
      <c r="B639" s="56"/>
      <c r="C639" s="20" t="s">
        <v>20</v>
      </c>
      <c r="D639" s="21">
        <v>0</v>
      </c>
      <c r="E639" s="21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</row>
    <row r="640" spans="1:11" ht="75">
      <c r="A640" s="53"/>
      <c r="B640" s="56"/>
      <c r="C640" s="22" t="s">
        <v>21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</row>
    <row r="641" spans="1:11" ht="45">
      <c r="A641" s="53"/>
      <c r="B641" s="56"/>
      <c r="C641" s="20" t="s">
        <v>22</v>
      </c>
      <c r="D641" s="21">
        <v>0</v>
      </c>
      <c r="E641" s="21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</row>
    <row r="642" spans="1:11" ht="45">
      <c r="A642" s="54"/>
      <c r="B642" s="57"/>
      <c r="C642" s="20" t="s">
        <v>23</v>
      </c>
      <c r="D642" s="21">
        <v>0</v>
      </c>
      <c r="E642" s="21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</row>
    <row r="643" spans="1:11" ht="15" customHeight="1">
      <c r="A643" s="67" t="s">
        <v>113</v>
      </c>
      <c r="B643" s="55" t="s">
        <v>57</v>
      </c>
      <c r="C643" s="17" t="s">
        <v>17</v>
      </c>
      <c r="D643" s="18">
        <f>D644+D646+D648+D649</f>
        <v>1452.8</v>
      </c>
      <c r="E643" s="18">
        <f>E644+E646+E648+E649</f>
        <v>1452.8</v>
      </c>
      <c r="F643" s="18">
        <f>F644+F646+F648+F649</f>
        <v>1452.8</v>
      </c>
      <c r="G643" s="18">
        <f>G644+G646+G648+G649</f>
        <v>601.4</v>
      </c>
      <c r="H643" s="18">
        <f>H644+H646+H648+H649</f>
        <v>601.4</v>
      </c>
      <c r="I643" s="19">
        <f>G643/D643*100</f>
        <v>41.395925110132161</v>
      </c>
      <c r="J643" s="19">
        <f>G643/E643*100</f>
        <v>41.395925110132161</v>
      </c>
      <c r="K643" s="19">
        <f>G643/F643*100</f>
        <v>41.395925110132161</v>
      </c>
    </row>
    <row r="644" spans="1:11" ht="30">
      <c r="A644" s="68"/>
      <c r="B644" s="56"/>
      <c r="C644" s="20" t="s">
        <v>18</v>
      </c>
      <c r="D644" s="21">
        <f>D651+D658+D665+D672+D679</f>
        <v>1452.8</v>
      </c>
      <c r="E644" s="21">
        <f t="shared" ref="E644:H646" si="61">E651+E658+E665+E672+E679</f>
        <v>1452.8</v>
      </c>
      <c r="F644" s="21">
        <f t="shared" si="61"/>
        <v>1452.8</v>
      </c>
      <c r="G644" s="21">
        <f t="shared" si="61"/>
        <v>601.4</v>
      </c>
      <c r="H644" s="21">
        <f t="shared" si="61"/>
        <v>601.4</v>
      </c>
      <c r="I644" s="25">
        <f>G644/D644*100</f>
        <v>41.395925110132161</v>
      </c>
      <c r="J644" s="25">
        <f>G644/E644*100</f>
        <v>41.395925110132161</v>
      </c>
      <c r="K644" s="25">
        <f>G644/F644*100</f>
        <v>41.395925110132161</v>
      </c>
    </row>
    <row r="645" spans="1:11" ht="75">
      <c r="A645" s="68"/>
      <c r="B645" s="56"/>
      <c r="C645" s="22" t="s">
        <v>19</v>
      </c>
      <c r="D645" s="21">
        <f>D652+D659+D666+D673+D680</f>
        <v>0</v>
      </c>
      <c r="E645" s="21">
        <f t="shared" si="61"/>
        <v>0</v>
      </c>
      <c r="F645" s="21">
        <f t="shared" si="61"/>
        <v>0</v>
      </c>
      <c r="G645" s="21">
        <f t="shared" si="61"/>
        <v>0</v>
      </c>
      <c r="H645" s="21">
        <f t="shared" si="61"/>
        <v>0</v>
      </c>
      <c r="I645" s="25">
        <v>0</v>
      </c>
      <c r="J645" s="25" t="e">
        <f>G645/E645*100</f>
        <v>#DIV/0!</v>
      </c>
      <c r="K645" s="25" t="e">
        <f>G645/F645*100</f>
        <v>#DIV/0!</v>
      </c>
    </row>
    <row r="646" spans="1:11" ht="45">
      <c r="A646" s="68"/>
      <c r="B646" s="56"/>
      <c r="C646" s="20" t="s">
        <v>20</v>
      </c>
      <c r="D646" s="21">
        <f>D653+D660+D667+D674+D681</f>
        <v>0</v>
      </c>
      <c r="E646" s="21">
        <f t="shared" si="61"/>
        <v>0</v>
      </c>
      <c r="F646" s="21">
        <f t="shared" si="61"/>
        <v>0</v>
      </c>
      <c r="G646" s="21">
        <f t="shared" si="61"/>
        <v>0</v>
      </c>
      <c r="H646" s="21">
        <f t="shared" si="61"/>
        <v>0</v>
      </c>
      <c r="I646" s="25" t="e">
        <f t="shared" ref="I646:I649" si="62">G646/D646*100</f>
        <v>#DIV/0!</v>
      </c>
      <c r="J646" s="25" t="e">
        <f>G646/E646*100</f>
        <v>#DIV/0!</v>
      </c>
      <c r="K646" s="25" t="e">
        <f>G646/F646*100</f>
        <v>#DIV/0!</v>
      </c>
    </row>
    <row r="647" spans="1:11" ht="75">
      <c r="A647" s="68"/>
      <c r="B647" s="56"/>
      <c r="C647" s="22" t="s">
        <v>21</v>
      </c>
      <c r="D647" s="21">
        <f>D646</f>
        <v>0</v>
      </c>
      <c r="E647" s="21">
        <f>E646</f>
        <v>0</v>
      </c>
      <c r="F647" s="21">
        <f>F646</f>
        <v>0</v>
      </c>
      <c r="G647" s="21">
        <f>G646</f>
        <v>0</v>
      </c>
      <c r="H647" s="21">
        <f>H646</f>
        <v>0</v>
      </c>
      <c r="I647" s="25">
        <v>0</v>
      </c>
      <c r="J647" s="25" t="e">
        <f>G647/E647*100</f>
        <v>#DIV/0!</v>
      </c>
      <c r="K647" s="25" t="e">
        <f>G647/F647*100</f>
        <v>#DIV/0!</v>
      </c>
    </row>
    <row r="648" spans="1:11" ht="45">
      <c r="A648" s="68"/>
      <c r="B648" s="56"/>
      <c r="C648" s="20" t="s">
        <v>22</v>
      </c>
      <c r="D648" s="21">
        <f>D655+D662+D669+D676+D683</f>
        <v>0</v>
      </c>
      <c r="E648" s="21">
        <f t="shared" ref="E648:H649" si="63">E655+E662+E669+E676+E683</f>
        <v>0</v>
      </c>
      <c r="F648" s="21">
        <f t="shared" si="63"/>
        <v>0</v>
      </c>
      <c r="G648" s="21">
        <f t="shared" si="63"/>
        <v>0</v>
      </c>
      <c r="H648" s="21">
        <f t="shared" si="63"/>
        <v>0</v>
      </c>
      <c r="I648" s="25" t="e">
        <f t="shared" si="62"/>
        <v>#DIV/0!</v>
      </c>
      <c r="J648" s="21">
        <f>J655+J662</f>
        <v>0</v>
      </c>
      <c r="K648" s="21">
        <f>K655+K662</f>
        <v>0</v>
      </c>
    </row>
    <row r="649" spans="1:11" ht="45">
      <c r="A649" s="69"/>
      <c r="B649" s="57"/>
      <c r="C649" s="20" t="s">
        <v>23</v>
      </c>
      <c r="D649" s="21">
        <f>D656+D663+D670+D677+D684</f>
        <v>0</v>
      </c>
      <c r="E649" s="21">
        <f t="shared" si="63"/>
        <v>0</v>
      </c>
      <c r="F649" s="21">
        <f t="shared" si="63"/>
        <v>0</v>
      </c>
      <c r="G649" s="21">
        <f t="shared" si="63"/>
        <v>0</v>
      </c>
      <c r="H649" s="21">
        <f t="shared" si="63"/>
        <v>0</v>
      </c>
      <c r="I649" s="25" t="e">
        <f t="shared" si="62"/>
        <v>#DIV/0!</v>
      </c>
      <c r="J649" s="21">
        <f>J656+J663</f>
        <v>0</v>
      </c>
      <c r="K649" s="21">
        <f>K656+K663</f>
        <v>0</v>
      </c>
    </row>
    <row r="650" spans="1:11" ht="15" customHeight="1">
      <c r="A650" s="52" t="s">
        <v>114</v>
      </c>
      <c r="B650" s="55" t="s">
        <v>57</v>
      </c>
      <c r="C650" s="17" t="s">
        <v>17</v>
      </c>
      <c r="D650" s="18">
        <f>D651+D653+D655+D656</f>
        <v>1032.8</v>
      </c>
      <c r="E650" s="18">
        <f>E651+E653+E655+E656</f>
        <v>1032.8</v>
      </c>
      <c r="F650" s="18">
        <f>F651+F653+F655+F656</f>
        <v>1032.8</v>
      </c>
      <c r="G650" s="18">
        <f>G651+G653+G655+G656</f>
        <v>432.3</v>
      </c>
      <c r="H650" s="18">
        <f>H651+H653+H655+H656</f>
        <v>432.3</v>
      </c>
      <c r="I650" s="19">
        <f>G650/D650*100</f>
        <v>41.857087529047256</v>
      </c>
      <c r="J650" s="19">
        <f>G650/E650*100</f>
        <v>41.857087529047256</v>
      </c>
      <c r="K650" s="19">
        <f>G650/F650*100</f>
        <v>41.857087529047256</v>
      </c>
    </row>
    <row r="651" spans="1:11" ht="30">
      <c r="A651" s="53"/>
      <c r="B651" s="56"/>
      <c r="C651" s="20" t="s">
        <v>18</v>
      </c>
      <c r="D651" s="21">
        <v>1032.8</v>
      </c>
      <c r="E651" s="21">
        <v>1032.8</v>
      </c>
      <c r="F651" s="21">
        <v>1032.8</v>
      </c>
      <c r="G651" s="25">
        <v>432.3</v>
      </c>
      <c r="H651" s="25">
        <v>432.3</v>
      </c>
      <c r="I651" s="25">
        <f>G651/D651*100</f>
        <v>41.857087529047256</v>
      </c>
      <c r="J651" s="25">
        <f>G651/E651*100</f>
        <v>41.857087529047256</v>
      </c>
      <c r="K651" s="25">
        <f>G651/F651*100</f>
        <v>41.857087529047256</v>
      </c>
    </row>
    <row r="652" spans="1:11" ht="75">
      <c r="A652" s="53"/>
      <c r="B652" s="56"/>
      <c r="C652" s="22" t="s">
        <v>19</v>
      </c>
      <c r="D652" s="21">
        <v>0</v>
      </c>
      <c r="E652" s="21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</row>
    <row r="653" spans="1:11" ht="45">
      <c r="A653" s="53"/>
      <c r="B653" s="56"/>
      <c r="C653" s="20" t="s">
        <v>20</v>
      </c>
      <c r="D653" s="21">
        <v>0</v>
      </c>
      <c r="E653" s="21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</row>
    <row r="654" spans="1:11" ht="75">
      <c r="A654" s="53"/>
      <c r="B654" s="56"/>
      <c r="C654" s="22" t="s">
        <v>21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</row>
    <row r="655" spans="1:11" ht="45">
      <c r="A655" s="53"/>
      <c r="B655" s="56"/>
      <c r="C655" s="20" t="s">
        <v>22</v>
      </c>
      <c r="D655" s="21">
        <v>0</v>
      </c>
      <c r="E655" s="21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</row>
    <row r="656" spans="1:11" ht="45">
      <c r="A656" s="54"/>
      <c r="B656" s="57"/>
      <c r="C656" s="20" t="s">
        <v>23</v>
      </c>
      <c r="D656" s="21">
        <v>0</v>
      </c>
      <c r="E656" s="21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</row>
    <row r="657" spans="1:11" ht="15" customHeight="1">
      <c r="A657" s="52" t="s">
        <v>115</v>
      </c>
      <c r="B657" s="55" t="s">
        <v>57</v>
      </c>
      <c r="C657" s="17" t="s">
        <v>17</v>
      </c>
      <c r="D657" s="18">
        <f>D658+D660+D662+D663</f>
        <v>50</v>
      </c>
      <c r="E657" s="18">
        <f>E658+E660+E662+E663</f>
        <v>50</v>
      </c>
      <c r="F657" s="18">
        <f>F658+F660+F662+F663</f>
        <v>50</v>
      </c>
      <c r="G657" s="18">
        <f>G658+G660+G662+G663</f>
        <v>0</v>
      </c>
      <c r="H657" s="18">
        <f>H658+H660+H662+H663</f>
        <v>0</v>
      </c>
      <c r="I657" s="19">
        <f>G657/D657*100</f>
        <v>0</v>
      </c>
      <c r="J657" s="19">
        <f>G657/E657*100</f>
        <v>0</v>
      </c>
      <c r="K657" s="19">
        <f>G657/F657*100</f>
        <v>0</v>
      </c>
    </row>
    <row r="658" spans="1:11" ht="30">
      <c r="A658" s="53"/>
      <c r="B658" s="56"/>
      <c r="C658" s="20" t="s">
        <v>18</v>
      </c>
      <c r="D658" s="21">
        <v>50</v>
      </c>
      <c r="E658" s="21">
        <v>50</v>
      </c>
      <c r="F658" s="21">
        <v>50</v>
      </c>
      <c r="G658" s="25">
        <v>0</v>
      </c>
      <c r="H658" s="25">
        <v>0</v>
      </c>
      <c r="I658" s="25">
        <f>G658/D658*100</f>
        <v>0</v>
      </c>
      <c r="J658" s="25">
        <f>G658/E658*100</f>
        <v>0</v>
      </c>
      <c r="K658" s="25">
        <f>G658/F658*100</f>
        <v>0</v>
      </c>
    </row>
    <row r="659" spans="1:11" ht="75">
      <c r="A659" s="53"/>
      <c r="B659" s="56"/>
      <c r="C659" s="22" t="s">
        <v>19</v>
      </c>
      <c r="D659" s="21">
        <v>0</v>
      </c>
      <c r="E659" s="21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</row>
    <row r="660" spans="1:11" ht="45">
      <c r="A660" s="53"/>
      <c r="B660" s="56"/>
      <c r="C660" s="20" t="s">
        <v>20</v>
      </c>
      <c r="D660" s="21">
        <v>0</v>
      </c>
      <c r="E660" s="21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</row>
    <row r="661" spans="1:11" ht="75">
      <c r="A661" s="53"/>
      <c r="B661" s="56"/>
      <c r="C661" s="22" t="s">
        <v>21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</row>
    <row r="662" spans="1:11" ht="45">
      <c r="A662" s="53"/>
      <c r="B662" s="56"/>
      <c r="C662" s="20" t="s">
        <v>22</v>
      </c>
      <c r="D662" s="21">
        <v>0</v>
      </c>
      <c r="E662" s="21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</row>
    <row r="663" spans="1:11" ht="45">
      <c r="A663" s="54"/>
      <c r="B663" s="57"/>
      <c r="C663" s="20" t="s">
        <v>23</v>
      </c>
      <c r="D663" s="21">
        <v>0</v>
      </c>
      <c r="E663" s="21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</row>
    <row r="664" spans="1:11" ht="15" customHeight="1">
      <c r="A664" s="61" t="s">
        <v>116</v>
      </c>
      <c r="B664" s="55" t="s">
        <v>57</v>
      </c>
      <c r="C664" s="17" t="s">
        <v>17</v>
      </c>
      <c r="D664" s="18">
        <f>D665+D667+D669+D670</f>
        <v>170</v>
      </c>
      <c r="E664" s="18">
        <f>E665+E667+E669+E670</f>
        <v>170</v>
      </c>
      <c r="F664" s="18">
        <f>F665+F667+F669+F670</f>
        <v>170</v>
      </c>
      <c r="G664" s="18">
        <f>G665+G667+G669+G670</f>
        <v>169.1</v>
      </c>
      <c r="H664" s="18">
        <f>H665+H667+H669+H670</f>
        <v>169.1</v>
      </c>
      <c r="I664" s="19">
        <f>G664/D664*100</f>
        <v>99.470588235294116</v>
      </c>
      <c r="J664" s="19">
        <f>H664/E664*100</f>
        <v>99.470588235294116</v>
      </c>
      <c r="K664" s="19">
        <f>G664/F664*100</f>
        <v>99.470588235294116</v>
      </c>
    </row>
    <row r="665" spans="1:11" ht="30">
      <c r="A665" s="62"/>
      <c r="B665" s="56"/>
      <c r="C665" s="20" t="s">
        <v>18</v>
      </c>
      <c r="D665" s="21">
        <v>170</v>
      </c>
      <c r="E665" s="21">
        <v>170</v>
      </c>
      <c r="F665" s="21">
        <v>170</v>
      </c>
      <c r="G665" s="25">
        <v>169.1</v>
      </c>
      <c r="H665" s="25">
        <v>169.1</v>
      </c>
      <c r="I665" s="25">
        <f>G665/D665*100</f>
        <v>99.470588235294116</v>
      </c>
      <c r="J665" s="25">
        <f>H665/E665*100</f>
        <v>99.470588235294116</v>
      </c>
      <c r="K665" s="25">
        <f>G665/F665*100</f>
        <v>99.470588235294116</v>
      </c>
    </row>
    <row r="666" spans="1:11" ht="75">
      <c r="A666" s="62"/>
      <c r="B666" s="56"/>
      <c r="C666" s="22" t="s">
        <v>19</v>
      </c>
      <c r="D666" s="21">
        <v>0</v>
      </c>
      <c r="E666" s="21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</row>
    <row r="667" spans="1:11" ht="45">
      <c r="A667" s="62"/>
      <c r="B667" s="56"/>
      <c r="C667" s="20" t="s">
        <v>20</v>
      </c>
      <c r="D667" s="21">
        <v>0</v>
      </c>
      <c r="E667" s="21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</row>
    <row r="668" spans="1:11" ht="75">
      <c r="A668" s="62"/>
      <c r="B668" s="56"/>
      <c r="C668" s="22" t="s">
        <v>21</v>
      </c>
      <c r="D668" s="21">
        <v>0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</row>
    <row r="669" spans="1:11" ht="45">
      <c r="A669" s="62"/>
      <c r="B669" s="56"/>
      <c r="C669" s="20" t="s">
        <v>22</v>
      </c>
      <c r="D669" s="21">
        <v>0</v>
      </c>
      <c r="E669" s="21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</row>
    <row r="670" spans="1:11" ht="45">
      <c r="A670" s="63"/>
      <c r="B670" s="57"/>
      <c r="C670" s="20" t="s">
        <v>23</v>
      </c>
      <c r="D670" s="21">
        <v>0</v>
      </c>
      <c r="E670" s="21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</row>
    <row r="671" spans="1:11" ht="15" customHeight="1">
      <c r="A671" s="61" t="s">
        <v>117</v>
      </c>
      <c r="B671" s="55" t="s">
        <v>57</v>
      </c>
      <c r="C671" s="17" t="s">
        <v>17</v>
      </c>
      <c r="D671" s="18">
        <f>D672+D674+D676+D677</f>
        <v>0</v>
      </c>
      <c r="E671" s="18">
        <f>E672+E674+E676+E677</f>
        <v>0</v>
      </c>
      <c r="F671" s="18">
        <f>F672+F674+F676+F677</f>
        <v>0</v>
      </c>
      <c r="G671" s="18">
        <f>G672+G674+G676+G677</f>
        <v>0</v>
      </c>
      <c r="H671" s="18">
        <f>H672+H674+H676+H677</f>
        <v>0</v>
      </c>
      <c r="I671" s="19">
        <v>0</v>
      </c>
      <c r="J671" s="19">
        <v>0</v>
      </c>
      <c r="K671" s="19">
        <v>0</v>
      </c>
    </row>
    <row r="672" spans="1:11" ht="30">
      <c r="A672" s="62"/>
      <c r="B672" s="56"/>
      <c r="C672" s="20" t="s">
        <v>18</v>
      </c>
      <c r="D672" s="21">
        <v>0</v>
      </c>
      <c r="E672" s="21">
        <v>0</v>
      </c>
      <c r="F672" s="25">
        <v>0</v>
      </c>
      <c r="G672" s="25">
        <v>0</v>
      </c>
      <c r="H672" s="25">
        <v>0</v>
      </c>
      <c r="I672" s="19">
        <v>0</v>
      </c>
      <c r="J672" s="19">
        <v>0</v>
      </c>
      <c r="K672" s="19">
        <v>0</v>
      </c>
    </row>
    <row r="673" spans="1:11" ht="75">
      <c r="A673" s="62"/>
      <c r="B673" s="56"/>
      <c r="C673" s="22" t="s">
        <v>19</v>
      </c>
      <c r="D673" s="21">
        <v>0</v>
      </c>
      <c r="E673" s="21">
        <v>0</v>
      </c>
      <c r="F673" s="25">
        <v>0</v>
      </c>
      <c r="G673" s="25">
        <v>0</v>
      </c>
      <c r="H673" s="25">
        <v>0</v>
      </c>
      <c r="I673" s="19">
        <v>0</v>
      </c>
      <c r="J673" s="19">
        <v>0</v>
      </c>
      <c r="K673" s="19">
        <v>0</v>
      </c>
    </row>
    <row r="674" spans="1:11" ht="45">
      <c r="A674" s="62"/>
      <c r="B674" s="56"/>
      <c r="C674" s="20" t="s">
        <v>20</v>
      </c>
      <c r="D674" s="21">
        <v>0</v>
      </c>
      <c r="E674" s="21">
        <v>0</v>
      </c>
      <c r="F674" s="25">
        <v>0</v>
      </c>
      <c r="G674" s="25">
        <v>0</v>
      </c>
      <c r="H674" s="25">
        <v>0</v>
      </c>
      <c r="I674" s="19">
        <v>0</v>
      </c>
      <c r="J674" s="19">
        <v>0</v>
      </c>
      <c r="K674" s="19">
        <v>0</v>
      </c>
    </row>
    <row r="675" spans="1:11" ht="75">
      <c r="A675" s="62"/>
      <c r="B675" s="56"/>
      <c r="C675" s="22" t="s">
        <v>21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19">
        <v>0</v>
      </c>
      <c r="J675" s="19">
        <v>0</v>
      </c>
      <c r="K675" s="19">
        <v>0</v>
      </c>
    </row>
    <row r="676" spans="1:11" ht="45">
      <c r="A676" s="62"/>
      <c r="B676" s="56"/>
      <c r="C676" s="20" t="s">
        <v>22</v>
      </c>
      <c r="D676" s="21">
        <v>0</v>
      </c>
      <c r="E676" s="21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</row>
    <row r="677" spans="1:11" ht="45">
      <c r="A677" s="63"/>
      <c r="B677" s="57"/>
      <c r="C677" s="20" t="s">
        <v>23</v>
      </c>
      <c r="D677" s="21">
        <v>0</v>
      </c>
      <c r="E677" s="21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</row>
    <row r="678" spans="1:11" ht="15" customHeight="1">
      <c r="A678" s="61" t="s">
        <v>118</v>
      </c>
      <c r="B678" s="55" t="s">
        <v>57</v>
      </c>
      <c r="C678" s="17" t="s">
        <v>17</v>
      </c>
      <c r="D678" s="18">
        <f>D679+D681+D683+D684</f>
        <v>200</v>
      </c>
      <c r="E678" s="18">
        <f>E679+E681+E683+E684</f>
        <v>200</v>
      </c>
      <c r="F678" s="18">
        <f>F679+F681+F683+F684</f>
        <v>200</v>
      </c>
      <c r="G678" s="18">
        <f>G679+G681+G683+G684</f>
        <v>0</v>
      </c>
      <c r="H678" s="18">
        <f>H679+H681+H683+H684</f>
        <v>0</v>
      </c>
      <c r="I678" s="19">
        <f>G678/D678*100</f>
        <v>0</v>
      </c>
      <c r="J678" s="19">
        <f>H678/E678*100</f>
        <v>0</v>
      </c>
      <c r="K678" s="19">
        <f>G678/F678*100</f>
        <v>0</v>
      </c>
    </row>
    <row r="679" spans="1:11" ht="30">
      <c r="A679" s="62"/>
      <c r="B679" s="56"/>
      <c r="C679" s="20" t="s">
        <v>18</v>
      </c>
      <c r="D679" s="21">
        <v>200</v>
      </c>
      <c r="E679" s="21">
        <v>200</v>
      </c>
      <c r="F679" s="21">
        <v>200</v>
      </c>
      <c r="G679" s="25">
        <v>0</v>
      </c>
      <c r="H679" s="25">
        <v>0</v>
      </c>
      <c r="I679" s="25">
        <f>G679/D679*100</f>
        <v>0</v>
      </c>
      <c r="J679" s="25">
        <f>H679/E679*100</f>
        <v>0</v>
      </c>
      <c r="K679" s="25">
        <f>G679/F679*100</f>
        <v>0</v>
      </c>
    </row>
    <row r="680" spans="1:11" ht="75">
      <c r="A680" s="62"/>
      <c r="B680" s="56"/>
      <c r="C680" s="22" t="s">
        <v>19</v>
      </c>
      <c r="D680" s="21">
        <v>0</v>
      </c>
      <c r="E680" s="21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</row>
    <row r="681" spans="1:11" ht="45">
      <c r="A681" s="62"/>
      <c r="B681" s="56"/>
      <c r="C681" s="20" t="s">
        <v>20</v>
      </c>
      <c r="D681" s="21">
        <v>0</v>
      </c>
      <c r="E681" s="21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</row>
    <row r="682" spans="1:11" ht="75">
      <c r="A682" s="62"/>
      <c r="B682" s="56"/>
      <c r="C682" s="22" t="s">
        <v>21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</row>
    <row r="683" spans="1:11" ht="45">
      <c r="A683" s="62"/>
      <c r="B683" s="56"/>
      <c r="C683" s="20" t="s">
        <v>22</v>
      </c>
      <c r="D683" s="21">
        <v>0</v>
      </c>
      <c r="E683" s="21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</row>
    <row r="684" spans="1:11" ht="45">
      <c r="A684" s="63"/>
      <c r="B684" s="57"/>
      <c r="C684" s="20" t="s">
        <v>23</v>
      </c>
      <c r="D684" s="21">
        <v>0</v>
      </c>
      <c r="E684" s="21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</row>
    <row r="685" spans="1:11" ht="15" customHeight="1">
      <c r="A685" s="100" t="s">
        <v>119</v>
      </c>
      <c r="B685" s="55" t="s">
        <v>57</v>
      </c>
      <c r="C685" s="20" t="s">
        <v>17</v>
      </c>
      <c r="D685" s="18">
        <f>D686+D688+D690+D691</f>
        <v>18993.900000000001</v>
      </c>
      <c r="E685" s="18">
        <f>E686+E688+E690+E691</f>
        <v>21369.3</v>
      </c>
      <c r="F685" s="18">
        <f>F686+F688+F690+F691</f>
        <v>18993.900000000001</v>
      </c>
      <c r="G685" s="18">
        <f>G686+G688+G690+G691</f>
        <v>3961.7</v>
      </c>
      <c r="H685" s="18">
        <f>H686+H688+H690+H691</f>
        <v>3961.7</v>
      </c>
      <c r="I685" s="19">
        <f>G685/D685*100</f>
        <v>20.857749066805656</v>
      </c>
      <c r="J685" s="19">
        <f>G685/E685*100</f>
        <v>18.539212795926868</v>
      </c>
      <c r="K685" s="19">
        <f>G685/F685*100</f>
        <v>20.857749066805656</v>
      </c>
    </row>
    <row r="686" spans="1:11" ht="30">
      <c r="A686" s="101"/>
      <c r="B686" s="56"/>
      <c r="C686" s="20" t="s">
        <v>18</v>
      </c>
      <c r="D686" s="21">
        <v>18993.900000000001</v>
      </c>
      <c r="E686" s="21">
        <v>21369.3</v>
      </c>
      <c r="F686" s="21">
        <v>18993.900000000001</v>
      </c>
      <c r="G686" s="25">
        <v>3961.7</v>
      </c>
      <c r="H686" s="25">
        <v>3961.7</v>
      </c>
      <c r="I686" s="25">
        <f>G686/D686*100</f>
        <v>20.857749066805656</v>
      </c>
      <c r="J686" s="25">
        <f>G686/E686*100</f>
        <v>18.539212795926868</v>
      </c>
      <c r="K686" s="25">
        <f>G686/F686*100</f>
        <v>20.857749066805656</v>
      </c>
    </row>
    <row r="687" spans="1:11" ht="75">
      <c r="A687" s="101"/>
      <c r="B687" s="56"/>
      <c r="C687" s="22" t="s">
        <v>19</v>
      </c>
      <c r="D687" s="21">
        <v>0</v>
      </c>
      <c r="E687" s="21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</row>
    <row r="688" spans="1:11" ht="45">
      <c r="A688" s="101"/>
      <c r="B688" s="56"/>
      <c r="C688" s="20" t="s">
        <v>20</v>
      </c>
      <c r="D688" s="21">
        <v>0</v>
      </c>
      <c r="E688" s="21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</row>
    <row r="689" spans="1:11" ht="75">
      <c r="A689" s="101"/>
      <c r="B689" s="56"/>
      <c r="C689" s="22" t="s">
        <v>21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5">
        <v>0</v>
      </c>
      <c r="J689" s="25">
        <v>0</v>
      </c>
      <c r="K689" s="25">
        <v>0</v>
      </c>
    </row>
    <row r="690" spans="1:11" ht="45">
      <c r="A690" s="101"/>
      <c r="B690" s="56"/>
      <c r="C690" s="20" t="s">
        <v>22</v>
      </c>
      <c r="D690" s="21">
        <v>0</v>
      </c>
      <c r="E690" s="21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</row>
    <row r="691" spans="1:11" ht="45">
      <c r="A691" s="102"/>
      <c r="B691" s="57"/>
      <c r="C691" s="20" t="s">
        <v>23</v>
      </c>
      <c r="D691" s="21">
        <v>0</v>
      </c>
      <c r="E691" s="21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</row>
    <row r="692" spans="1:11" ht="15" customHeight="1">
      <c r="A692" s="61" t="s">
        <v>120</v>
      </c>
      <c r="B692" s="55" t="s">
        <v>57</v>
      </c>
      <c r="C692" s="17" t="s">
        <v>17</v>
      </c>
      <c r="D692" s="18">
        <f>D693+D695+D697+D698</f>
        <v>50.4</v>
      </c>
      <c r="E692" s="18">
        <f>E693+E695+E697+E698</f>
        <v>50.4</v>
      </c>
      <c r="F692" s="18">
        <f>F693+F695+F697+F698</f>
        <v>548.9</v>
      </c>
      <c r="G692" s="18">
        <f>G693+G695+G697+G698</f>
        <v>0</v>
      </c>
      <c r="H692" s="18">
        <f>H693+H695+H697+H698</f>
        <v>0</v>
      </c>
      <c r="I692" s="19">
        <f>G692/D692*100</f>
        <v>0</v>
      </c>
      <c r="J692" s="19">
        <f>G692/E692*100</f>
        <v>0</v>
      </c>
      <c r="K692" s="25">
        <f>G692/F692*100</f>
        <v>0</v>
      </c>
    </row>
    <row r="693" spans="1:11" ht="30">
      <c r="A693" s="62"/>
      <c r="B693" s="56"/>
      <c r="C693" s="20" t="s">
        <v>18</v>
      </c>
      <c r="D693" s="21">
        <f>D700</f>
        <v>50.4</v>
      </c>
      <c r="E693" s="21">
        <f>E700</f>
        <v>50.4</v>
      </c>
      <c r="F693" s="21">
        <f>F700</f>
        <v>548.9</v>
      </c>
      <c r="G693" s="21">
        <f>G700</f>
        <v>0</v>
      </c>
      <c r="H693" s="21">
        <f>H700</f>
        <v>0</v>
      </c>
      <c r="I693" s="25">
        <f>G693/D693*100</f>
        <v>0</v>
      </c>
      <c r="J693" s="25">
        <f>G693/E693*100</f>
        <v>0</v>
      </c>
      <c r="K693" s="25">
        <f>G693/F693*100</f>
        <v>0</v>
      </c>
    </row>
    <row r="694" spans="1:11" ht="75">
      <c r="A694" s="62"/>
      <c r="B694" s="56"/>
      <c r="C694" s="22" t="s">
        <v>19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5">
        <v>0</v>
      </c>
      <c r="J694" s="25">
        <v>0</v>
      </c>
      <c r="K694" s="25">
        <v>0</v>
      </c>
    </row>
    <row r="695" spans="1:11" ht="45">
      <c r="A695" s="62"/>
      <c r="B695" s="56"/>
      <c r="C695" s="20" t="s">
        <v>20</v>
      </c>
      <c r="D695" s="21">
        <v>0</v>
      </c>
      <c r="E695" s="21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</row>
    <row r="696" spans="1:11" ht="75">
      <c r="A696" s="62"/>
      <c r="B696" s="56"/>
      <c r="C696" s="22" t="s">
        <v>21</v>
      </c>
      <c r="D696" s="21">
        <f t="shared" ref="D696:I696" si="64">D695</f>
        <v>0</v>
      </c>
      <c r="E696" s="21">
        <f t="shared" si="64"/>
        <v>0</v>
      </c>
      <c r="F696" s="21">
        <f t="shared" si="64"/>
        <v>0</v>
      </c>
      <c r="G696" s="21">
        <f t="shared" si="64"/>
        <v>0</v>
      </c>
      <c r="H696" s="21">
        <f t="shared" si="64"/>
        <v>0</v>
      </c>
      <c r="I696" s="21">
        <f t="shared" si="64"/>
        <v>0</v>
      </c>
      <c r="J696" s="21">
        <v>0</v>
      </c>
      <c r="K696" s="21">
        <v>0</v>
      </c>
    </row>
    <row r="697" spans="1:11" ht="45">
      <c r="A697" s="62"/>
      <c r="B697" s="56"/>
      <c r="C697" s="20" t="s">
        <v>22</v>
      </c>
      <c r="D697" s="21">
        <v>0</v>
      </c>
      <c r="E697" s="21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</row>
    <row r="698" spans="1:11" ht="45">
      <c r="A698" s="63"/>
      <c r="B698" s="57"/>
      <c r="C698" s="20" t="s">
        <v>23</v>
      </c>
      <c r="D698" s="21">
        <v>0</v>
      </c>
      <c r="E698" s="21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</row>
    <row r="699" spans="1:11" ht="15" customHeight="1">
      <c r="A699" s="109" t="s">
        <v>121</v>
      </c>
      <c r="B699" s="55" t="s">
        <v>57</v>
      </c>
      <c r="C699" s="17" t="s">
        <v>17</v>
      </c>
      <c r="D699" s="18">
        <f>D700+D702+D704+D705</f>
        <v>50.4</v>
      </c>
      <c r="E699" s="18">
        <f>E700+E702+E704+E705</f>
        <v>50.4</v>
      </c>
      <c r="F699" s="18">
        <f>F700+F702+F704+F705</f>
        <v>548.9</v>
      </c>
      <c r="G699" s="18">
        <f>G700+G702+G704+G705</f>
        <v>0</v>
      </c>
      <c r="H699" s="18">
        <f>H700+H702+H704+H705</f>
        <v>0</v>
      </c>
      <c r="I699" s="19">
        <f>G699/D699*100</f>
        <v>0</v>
      </c>
      <c r="J699" s="19">
        <f>G699/E699*100</f>
        <v>0</v>
      </c>
      <c r="K699" s="19">
        <f>G699/F699*100</f>
        <v>0</v>
      </c>
    </row>
    <row r="700" spans="1:11" ht="30">
      <c r="A700" s="110"/>
      <c r="B700" s="56"/>
      <c r="C700" s="20" t="s">
        <v>18</v>
      </c>
      <c r="D700" s="21">
        <v>50.4</v>
      </c>
      <c r="E700" s="21">
        <v>50.4</v>
      </c>
      <c r="F700" s="21">
        <v>548.9</v>
      </c>
      <c r="G700" s="21">
        <v>0</v>
      </c>
      <c r="H700" s="25">
        <v>0</v>
      </c>
      <c r="I700" s="19">
        <f>G700/D700*100</f>
        <v>0</v>
      </c>
      <c r="J700" s="19">
        <f>G700/E700*100</f>
        <v>0</v>
      </c>
      <c r="K700" s="19">
        <f>G700/F700*100</f>
        <v>0</v>
      </c>
    </row>
    <row r="701" spans="1:11" ht="75">
      <c r="A701" s="110"/>
      <c r="B701" s="56"/>
      <c r="C701" s="22" t="s">
        <v>19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5">
        <v>0</v>
      </c>
      <c r="J701" s="25">
        <v>0</v>
      </c>
      <c r="K701" s="25">
        <v>0</v>
      </c>
    </row>
    <row r="702" spans="1:11" ht="45">
      <c r="A702" s="110"/>
      <c r="B702" s="56"/>
      <c r="C702" s="20" t="s">
        <v>20</v>
      </c>
      <c r="D702" s="21">
        <v>0</v>
      </c>
      <c r="E702" s="21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</row>
    <row r="703" spans="1:11" ht="75">
      <c r="A703" s="110"/>
      <c r="B703" s="56"/>
      <c r="C703" s="22" t="s">
        <v>21</v>
      </c>
      <c r="D703" s="21">
        <f t="shared" ref="D703:I703" si="65">D702</f>
        <v>0</v>
      </c>
      <c r="E703" s="21">
        <f t="shared" si="65"/>
        <v>0</v>
      </c>
      <c r="F703" s="21">
        <f t="shared" si="65"/>
        <v>0</v>
      </c>
      <c r="G703" s="21">
        <f t="shared" si="65"/>
        <v>0</v>
      </c>
      <c r="H703" s="21">
        <f t="shared" si="65"/>
        <v>0</v>
      </c>
      <c r="I703" s="21">
        <f t="shared" si="65"/>
        <v>0</v>
      </c>
      <c r="J703" s="21">
        <v>0</v>
      </c>
      <c r="K703" s="21">
        <v>0</v>
      </c>
    </row>
    <row r="704" spans="1:11" ht="45">
      <c r="A704" s="110"/>
      <c r="B704" s="56"/>
      <c r="C704" s="20" t="s">
        <v>22</v>
      </c>
      <c r="D704" s="21">
        <v>0</v>
      </c>
      <c r="E704" s="21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</row>
    <row r="705" spans="1:11" ht="45">
      <c r="A705" s="111"/>
      <c r="B705" s="57"/>
      <c r="C705" s="20" t="s">
        <v>23</v>
      </c>
      <c r="D705" s="21">
        <v>0</v>
      </c>
      <c r="E705" s="21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</row>
    <row r="706" spans="1:11" ht="15" customHeight="1">
      <c r="A706" s="109" t="s">
        <v>122</v>
      </c>
      <c r="B706" s="55" t="s">
        <v>57</v>
      </c>
      <c r="C706" s="17" t="s">
        <v>17</v>
      </c>
      <c r="D706" s="18">
        <f>D707+D709+D711+D712</f>
        <v>300</v>
      </c>
      <c r="E706" s="18">
        <f>E707+E709+E711+E712</f>
        <v>300</v>
      </c>
      <c r="F706" s="18">
        <f>F707+F709+F711+F712</f>
        <v>300</v>
      </c>
      <c r="G706" s="18">
        <f>G707+G709+G711+G712</f>
        <v>0</v>
      </c>
      <c r="H706" s="18">
        <f>H707+H709+H711+H712</f>
        <v>0</v>
      </c>
      <c r="I706" s="19">
        <f>G706/D706*100</f>
        <v>0</v>
      </c>
      <c r="J706" s="19">
        <f>H706/E706*100</f>
        <v>0</v>
      </c>
      <c r="K706" s="19">
        <f>I706/F706*100</f>
        <v>0</v>
      </c>
    </row>
    <row r="707" spans="1:11" ht="30">
      <c r="A707" s="110"/>
      <c r="B707" s="56"/>
      <c r="C707" s="20" t="s">
        <v>18</v>
      </c>
      <c r="D707" s="21">
        <v>300</v>
      </c>
      <c r="E707" s="21">
        <v>300</v>
      </c>
      <c r="F707" s="21">
        <v>300</v>
      </c>
      <c r="G707" s="21">
        <v>0</v>
      </c>
      <c r="H707" s="21">
        <v>0</v>
      </c>
      <c r="I707" s="25">
        <f>G707/D707*100</f>
        <v>0</v>
      </c>
      <c r="J707" s="25">
        <f>H707/E707*100</f>
        <v>0</v>
      </c>
      <c r="K707" s="25">
        <f>G707/F707*100</f>
        <v>0</v>
      </c>
    </row>
    <row r="708" spans="1:11" ht="75">
      <c r="A708" s="110"/>
      <c r="B708" s="56"/>
      <c r="C708" s="22" t="s">
        <v>19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5">
        <v>0</v>
      </c>
      <c r="J708" s="25">
        <v>0</v>
      </c>
      <c r="K708" s="25">
        <v>0</v>
      </c>
    </row>
    <row r="709" spans="1:11" ht="45">
      <c r="A709" s="110"/>
      <c r="B709" s="56"/>
      <c r="C709" s="20" t="s">
        <v>20</v>
      </c>
      <c r="D709" s="21">
        <v>0</v>
      </c>
      <c r="E709" s="21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</row>
    <row r="710" spans="1:11" ht="75">
      <c r="A710" s="110"/>
      <c r="B710" s="56"/>
      <c r="C710" s="22" t="s">
        <v>21</v>
      </c>
      <c r="D710" s="21">
        <f t="shared" ref="D710:I710" si="66">D709</f>
        <v>0</v>
      </c>
      <c r="E710" s="21">
        <f>E709</f>
        <v>0</v>
      </c>
      <c r="F710" s="21">
        <f t="shared" si="66"/>
        <v>0</v>
      </c>
      <c r="G710" s="21">
        <f t="shared" si="66"/>
        <v>0</v>
      </c>
      <c r="H710" s="21">
        <f t="shared" si="66"/>
        <v>0</v>
      </c>
      <c r="I710" s="21">
        <f t="shared" si="66"/>
        <v>0</v>
      </c>
      <c r="J710" s="21">
        <v>0</v>
      </c>
      <c r="K710" s="21">
        <v>0</v>
      </c>
    </row>
    <row r="711" spans="1:11" ht="45">
      <c r="A711" s="110"/>
      <c r="B711" s="56"/>
      <c r="C711" s="20" t="s">
        <v>22</v>
      </c>
      <c r="D711" s="21">
        <v>0</v>
      </c>
      <c r="E711" s="21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</row>
    <row r="712" spans="1:11" ht="45">
      <c r="A712" s="111"/>
      <c r="B712" s="57"/>
      <c r="C712" s="20" t="s">
        <v>23</v>
      </c>
      <c r="D712" s="21">
        <v>0</v>
      </c>
      <c r="E712" s="21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</row>
    <row r="713" spans="1:11" ht="15" customHeight="1">
      <c r="A713" s="112" t="s">
        <v>123</v>
      </c>
      <c r="B713" s="64"/>
      <c r="C713" s="17" t="s">
        <v>17</v>
      </c>
      <c r="D713" s="18">
        <f>D714+D716+D718+D719</f>
        <v>3500</v>
      </c>
      <c r="E713" s="18">
        <f>E714+E716+E718+E719</f>
        <v>3500</v>
      </c>
      <c r="F713" s="18">
        <f>F714+F716+F718+F719</f>
        <v>3500</v>
      </c>
      <c r="G713" s="18">
        <f>G714+G716+G718+G719</f>
        <v>0</v>
      </c>
      <c r="H713" s="18">
        <f>H714+H716+H718+H719</f>
        <v>0</v>
      </c>
      <c r="I713" s="19">
        <f>G713/D713*100</f>
        <v>0</v>
      </c>
      <c r="J713" s="19">
        <f>H713/E713*100</f>
        <v>0</v>
      </c>
      <c r="K713" s="19">
        <f>I713/F713*100</f>
        <v>0</v>
      </c>
    </row>
    <row r="714" spans="1:11" ht="30">
      <c r="A714" s="113"/>
      <c r="B714" s="65"/>
      <c r="C714" s="20" t="s">
        <v>18</v>
      </c>
      <c r="D714" s="21">
        <v>70</v>
      </c>
      <c r="E714" s="21">
        <v>70</v>
      </c>
      <c r="F714" s="21">
        <v>70</v>
      </c>
      <c r="G714" s="21">
        <v>0</v>
      </c>
      <c r="H714" s="21">
        <v>0</v>
      </c>
      <c r="I714" s="25">
        <f>G714/D714*100</f>
        <v>0</v>
      </c>
      <c r="J714" s="25">
        <f>H714/E714*100</f>
        <v>0</v>
      </c>
      <c r="K714" s="25">
        <f>G714/F714*100</f>
        <v>0</v>
      </c>
    </row>
    <row r="715" spans="1:11" ht="75">
      <c r="A715" s="113"/>
      <c r="B715" s="65"/>
      <c r="C715" s="22" t="s">
        <v>19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5">
        <v>0</v>
      </c>
      <c r="J715" s="25">
        <v>0</v>
      </c>
      <c r="K715" s="25">
        <v>0</v>
      </c>
    </row>
    <row r="716" spans="1:11" ht="45">
      <c r="A716" s="113"/>
      <c r="B716" s="65"/>
      <c r="C716" s="20" t="s">
        <v>20</v>
      </c>
      <c r="D716" s="21">
        <v>3430</v>
      </c>
      <c r="E716" s="21">
        <v>3430</v>
      </c>
      <c r="F716" s="21">
        <v>3430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</row>
    <row r="717" spans="1:11" ht="75">
      <c r="A717" s="113"/>
      <c r="B717" s="65"/>
      <c r="C717" s="22" t="s">
        <v>21</v>
      </c>
      <c r="D717" s="21">
        <f t="shared" ref="D717:I717" si="67">D716</f>
        <v>3430</v>
      </c>
      <c r="E717" s="21">
        <f t="shared" si="67"/>
        <v>3430</v>
      </c>
      <c r="F717" s="21">
        <f t="shared" si="67"/>
        <v>3430</v>
      </c>
      <c r="G717" s="21">
        <f t="shared" si="67"/>
        <v>0</v>
      </c>
      <c r="H717" s="21">
        <f t="shared" si="67"/>
        <v>0</v>
      </c>
      <c r="I717" s="21">
        <f t="shared" si="67"/>
        <v>0</v>
      </c>
      <c r="J717" s="21">
        <v>0</v>
      </c>
      <c r="K717" s="21">
        <v>0</v>
      </c>
    </row>
    <row r="718" spans="1:11" ht="45">
      <c r="A718" s="113"/>
      <c r="B718" s="65"/>
      <c r="C718" s="20" t="s">
        <v>22</v>
      </c>
      <c r="D718" s="21">
        <v>0</v>
      </c>
      <c r="E718" s="21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</row>
    <row r="719" spans="1:11" ht="45">
      <c r="A719" s="114"/>
      <c r="B719" s="66"/>
      <c r="C719" s="20" t="s">
        <v>23</v>
      </c>
      <c r="D719" s="21">
        <v>0</v>
      </c>
      <c r="E719" s="21">
        <v>0</v>
      </c>
      <c r="F719" s="25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</row>
    <row r="720" spans="1:11" ht="15" customHeight="1">
      <c r="A720" s="112" t="s">
        <v>124</v>
      </c>
      <c r="B720" s="64"/>
      <c r="C720" s="17" t="s">
        <v>17</v>
      </c>
      <c r="D720" s="18">
        <f>D721+D723+D725+D726</f>
        <v>1070</v>
      </c>
      <c r="E720" s="18">
        <f>E721+E723+E725+E726</f>
        <v>1070</v>
      </c>
      <c r="F720" s="18">
        <f>F721+F723+F725+F726</f>
        <v>0</v>
      </c>
      <c r="G720" s="18">
        <f>G721+G723+G725+G726</f>
        <v>0</v>
      </c>
      <c r="H720" s="18">
        <f>H721+H723+H725+H726</f>
        <v>0</v>
      </c>
      <c r="I720" s="19">
        <f>G720/D720*100</f>
        <v>0</v>
      </c>
      <c r="J720" s="19">
        <f>H720/E720*100</f>
        <v>0</v>
      </c>
      <c r="K720" s="19" t="e">
        <f>I720/F720*100</f>
        <v>#DIV/0!</v>
      </c>
    </row>
    <row r="721" spans="1:11" ht="30">
      <c r="A721" s="113"/>
      <c r="B721" s="65"/>
      <c r="C721" s="20" t="s">
        <v>18</v>
      </c>
      <c r="D721" s="21">
        <v>1070</v>
      </c>
      <c r="E721" s="21">
        <v>1070</v>
      </c>
      <c r="F721" s="21">
        <v>0</v>
      </c>
      <c r="G721" s="21">
        <v>0</v>
      </c>
      <c r="H721" s="21">
        <v>0</v>
      </c>
      <c r="I721" s="25">
        <f>G721/D721*100</f>
        <v>0</v>
      </c>
      <c r="J721" s="25">
        <f>H721/E721*100</f>
        <v>0</v>
      </c>
      <c r="K721" s="25" t="e">
        <f>G721/F721*100</f>
        <v>#DIV/0!</v>
      </c>
    </row>
    <row r="722" spans="1:11" ht="75">
      <c r="A722" s="113"/>
      <c r="B722" s="65"/>
      <c r="C722" s="22" t="s">
        <v>19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5">
        <v>0</v>
      </c>
      <c r="J722" s="25" t="e">
        <f t="shared" ref="J722:J726" si="68">H722/E722*100</f>
        <v>#DIV/0!</v>
      </c>
      <c r="K722" s="25" t="e">
        <f t="shared" ref="K722:K726" si="69">G722/F722*100</f>
        <v>#DIV/0!</v>
      </c>
    </row>
    <row r="723" spans="1:11" ht="45">
      <c r="A723" s="113"/>
      <c r="B723" s="65"/>
      <c r="C723" s="20" t="s">
        <v>20</v>
      </c>
      <c r="D723" s="21">
        <v>0</v>
      </c>
      <c r="E723" s="21">
        <v>0</v>
      </c>
      <c r="F723" s="25">
        <v>0</v>
      </c>
      <c r="G723" s="25">
        <v>0</v>
      </c>
      <c r="H723" s="25">
        <v>0</v>
      </c>
      <c r="I723" s="25">
        <v>0</v>
      </c>
      <c r="J723" s="25" t="e">
        <f t="shared" si="68"/>
        <v>#DIV/0!</v>
      </c>
      <c r="K723" s="25" t="e">
        <f t="shared" si="69"/>
        <v>#DIV/0!</v>
      </c>
    </row>
    <row r="724" spans="1:11" ht="75">
      <c r="A724" s="113"/>
      <c r="B724" s="65"/>
      <c r="C724" s="22" t="s">
        <v>21</v>
      </c>
      <c r="D724" s="21">
        <f t="shared" ref="D724:I724" si="70">D723</f>
        <v>0</v>
      </c>
      <c r="E724" s="21">
        <f t="shared" si="70"/>
        <v>0</v>
      </c>
      <c r="F724" s="21">
        <f t="shared" si="70"/>
        <v>0</v>
      </c>
      <c r="G724" s="21">
        <f t="shared" si="70"/>
        <v>0</v>
      </c>
      <c r="H724" s="21">
        <f t="shared" si="70"/>
        <v>0</v>
      </c>
      <c r="I724" s="21">
        <f t="shared" si="70"/>
        <v>0</v>
      </c>
      <c r="J724" s="25" t="e">
        <f t="shared" si="68"/>
        <v>#DIV/0!</v>
      </c>
      <c r="K724" s="25" t="e">
        <f t="shared" si="69"/>
        <v>#DIV/0!</v>
      </c>
    </row>
    <row r="725" spans="1:11" ht="45">
      <c r="A725" s="113"/>
      <c r="B725" s="65"/>
      <c r="C725" s="20" t="s">
        <v>22</v>
      </c>
      <c r="D725" s="21">
        <v>0</v>
      </c>
      <c r="E725" s="21">
        <v>0</v>
      </c>
      <c r="F725" s="25">
        <v>0</v>
      </c>
      <c r="G725" s="25">
        <v>0</v>
      </c>
      <c r="H725" s="25">
        <v>0</v>
      </c>
      <c r="I725" s="25">
        <v>0</v>
      </c>
      <c r="J725" s="25" t="e">
        <f t="shared" si="68"/>
        <v>#DIV/0!</v>
      </c>
      <c r="K725" s="25" t="e">
        <f t="shared" si="69"/>
        <v>#DIV/0!</v>
      </c>
    </row>
    <row r="726" spans="1:11" ht="45">
      <c r="A726" s="114"/>
      <c r="B726" s="66"/>
      <c r="C726" s="20" t="s">
        <v>23</v>
      </c>
      <c r="D726" s="21">
        <v>0</v>
      </c>
      <c r="E726" s="21">
        <v>0</v>
      </c>
      <c r="F726" s="25">
        <v>0</v>
      </c>
      <c r="G726" s="25">
        <v>0</v>
      </c>
      <c r="H726" s="25">
        <v>0</v>
      </c>
      <c r="I726" s="25">
        <v>0</v>
      </c>
      <c r="J726" s="25" t="e">
        <f t="shared" si="68"/>
        <v>#DIV/0!</v>
      </c>
      <c r="K726" s="25" t="e">
        <f t="shared" si="69"/>
        <v>#DIV/0!</v>
      </c>
    </row>
    <row r="727" spans="1:11" ht="15" customHeight="1">
      <c r="A727" s="115" t="s">
        <v>125</v>
      </c>
      <c r="B727" s="118" t="s">
        <v>126</v>
      </c>
      <c r="C727" s="33" t="s">
        <v>17</v>
      </c>
      <c r="D727" s="21">
        <f t="shared" ref="D727:I727" si="71">D728+D730+D732+D733</f>
        <v>359062.8</v>
      </c>
      <c r="E727" s="21">
        <f t="shared" si="71"/>
        <v>409060.2</v>
      </c>
      <c r="F727" s="21">
        <f t="shared" si="71"/>
        <v>338803.1</v>
      </c>
      <c r="G727" s="21">
        <f t="shared" si="71"/>
        <v>509.4</v>
      </c>
      <c r="H727" s="21">
        <f t="shared" si="71"/>
        <v>509.4</v>
      </c>
      <c r="I727" s="21">
        <f t="shared" si="71"/>
        <v>0.50153492923966347</v>
      </c>
      <c r="J727" s="19">
        <f>G727/E727*100</f>
        <v>0.12452934800305676</v>
      </c>
      <c r="K727" s="19">
        <f>G727/F727*100</f>
        <v>0.15035281554389557</v>
      </c>
    </row>
    <row r="728" spans="1:11" ht="30">
      <c r="A728" s="116"/>
      <c r="B728" s="119"/>
      <c r="C728" s="33" t="s">
        <v>18</v>
      </c>
      <c r="D728" s="21">
        <f>D735+D742+D749+D756+D763</f>
        <v>101568.20000000001</v>
      </c>
      <c r="E728" s="21">
        <f t="shared" ref="E728:H728" si="72">E735+E742+E749+E756+E763</f>
        <v>166648.20000000001</v>
      </c>
      <c r="F728" s="21">
        <f t="shared" si="72"/>
        <v>96391.1</v>
      </c>
      <c r="G728" s="21">
        <f t="shared" si="72"/>
        <v>509.4</v>
      </c>
      <c r="H728" s="21">
        <f t="shared" si="72"/>
        <v>509.4</v>
      </c>
      <c r="I728" s="21">
        <f>G728/D728*100</f>
        <v>0.50153492923966347</v>
      </c>
      <c r="J728" s="25">
        <f>G728/E728*100</f>
        <v>0.30567386866464802</v>
      </c>
      <c r="K728" s="25">
        <f>G728/F728*100</f>
        <v>0.52847202698174411</v>
      </c>
    </row>
    <row r="729" spans="1:11" ht="75">
      <c r="A729" s="116"/>
      <c r="B729" s="119"/>
      <c r="C729" s="22" t="s">
        <v>19</v>
      </c>
      <c r="D729" s="21">
        <f t="shared" ref="D729:H733" si="73">D736+D743+D750+D757+D764</f>
        <v>29294.9</v>
      </c>
      <c r="E729" s="21">
        <f t="shared" si="73"/>
        <v>0</v>
      </c>
      <c r="F729" s="21">
        <f t="shared" si="73"/>
        <v>0</v>
      </c>
      <c r="G729" s="21">
        <f t="shared" si="73"/>
        <v>0</v>
      </c>
      <c r="H729" s="21">
        <f t="shared" si="73"/>
        <v>0</v>
      </c>
      <c r="I729" s="21">
        <f>G729/D729*100</f>
        <v>0</v>
      </c>
      <c r="J729" s="25" t="e">
        <f>G729/E729*100</f>
        <v>#DIV/0!</v>
      </c>
      <c r="K729" s="25" t="e">
        <f>G729/F729*100</f>
        <v>#DIV/0!</v>
      </c>
    </row>
    <row r="730" spans="1:11" ht="45">
      <c r="A730" s="116"/>
      <c r="B730" s="119"/>
      <c r="C730" s="33" t="s">
        <v>20</v>
      </c>
      <c r="D730" s="21">
        <f t="shared" si="73"/>
        <v>242412</v>
      </c>
      <c r="E730" s="21">
        <f t="shared" si="73"/>
        <v>242412</v>
      </c>
      <c r="F730" s="21">
        <f t="shared" si="73"/>
        <v>242412</v>
      </c>
      <c r="G730" s="21">
        <f t="shared" si="73"/>
        <v>0</v>
      </c>
      <c r="H730" s="21">
        <f t="shared" si="73"/>
        <v>0</v>
      </c>
      <c r="I730" s="21">
        <f>G730/D730*100</f>
        <v>0</v>
      </c>
      <c r="J730" s="25">
        <f>G730/E730*100</f>
        <v>0</v>
      </c>
      <c r="K730" s="25">
        <f>G730/F730*100</f>
        <v>0</v>
      </c>
    </row>
    <row r="731" spans="1:11" ht="75">
      <c r="A731" s="116"/>
      <c r="B731" s="119"/>
      <c r="C731" s="22" t="s">
        <v>21</v>
      </c>
      <c r="D731" s="21">
        <f t="shared" si="73"/>
        <v>242412</v>
      </c>
      <c r="E731" s="21">
        <f t="shared" si="73"/>
        <v>3479.7</v>
      </c>
      <c r="F731" s="21">
        <f t="shared" si="73"/>
        <v>3479.7</v>
      </c>
      <c r="G731" s="21">
        <f t="shared" si="73"/>
        <v>0</v>
      </c>
      <c r="H731" s="21">
        <f t="shared" si="73"/>
        <v>0</v>
      </c>
      <c r="I731" s="21">
        <f>G731/D731*100</f>
        <v>0</v>
      </c>
      <c r="J731" s="25">
        <f>G731/E731*100</f>
        <v>0</v>
      </c>
      <c r="K731" s="25">
        <f>G731/F731*100</f>
        <v>0</v>
      </c>
    </row>
    <row r="732" spans="1:11" ht="45">
      <c r="A732" s="116"/>
      <c r="B732" s="119"/>
      <c r="C732" s="33" t="s">
        <v>22</v>
      </c>
      <c r="D732" s="21">
        <f t="shared" si="73"/>
        <v>10082.6</v>
      </c>
      <c r="E732" s="21">
        <f t="shared" si="73"/>
        <v>0</v>
      </c>
      <c r="F732" s="21">
        <f t="shared" si="73"/>
        <v>0</v>
      </c>
      <c r="G732" s="21">
        <f t="shared" si="73"/>
        <v>0</v>
      </c>
      <c r="H732" s="21">
        <f t="shared" si="73"/>
        <v>0</v>
      </c>
      <c r="I732" s="21">
        <f>G732/D732*100</f>
        <v>0</v>
      </c>
      <c r="J732" s="25">
        <v>0</v>
      </c>
      <c r="K732" s="25">
        <v>0</v>
      </c>
    </row>
    <row r="733" spans="1:11" ht="45">
      <c r="A733" s="116"/>
      <c r="B733" s="120"/>
      <c r="C733" s="33" t="s">
        <v>23</v>
      </c>
      <c r="D733" s="21">
        <f t="shared" si="73"/>
        <v>5000</v>
      </c>
      <c r="E733" s="21">
        <f t="shared" si="73"/>
        <v>0</v>
      </c>
      <c r="F733" s="21">
        <f t="shared" si="73"/>
        <v>0</v>
      </c>
      <c r="G733" s="21">
        <f t="shared" si="73"/>
        <v>0</v>
      </c>
      <c r="H733" s="21">
        <f t="shared" si="73"/>
        <v>0</v>
      </c>
      <c r="I733" s="21">
        <v>0</v>
      </c>
      <c r="J733" s="21">
        <v>0</v>
      </c>
      <c r="K733" s="21">
        <v>0</v>
      </c>
    </row>
    <row r="734" spans="1:11" ht="15" customHeight="1">
      <c r="A734" s="116"/>
      <c r="B734" s="55" t="s">
        <v>57</v>
      </c>
      <c r="C734" s="20" t="s">
        <v>17</v>
      </c>
      <c r="D734" s="21">
        <f>D735+D737+D739+D740</f>
        <v>128807.09999999999</v>
      </c>
      <c r="E734" s="21">
        <f>E735+E737+E739+E740</f>
        <v>193887.09999999998</v>
      </c>
      <c r="F734" s="21">
        <f>F735+F737+F739+F740</f>
        <v>128807.09999999999</v>
      </c>
      <c r="G734" s="21">
        <f>G735+G737+G739+G740</f>
        <v>509.4</v>
      </c>
      <c r="H734" s="21">
        <f>H735+H737+H739+H740</f>
        <v>509.4</v>
      </c>
      <c r="I734" s="19">
        <f>G734/D734*100</f>
        <v>0.39547509415241866</v>
      </c>
      <c r="J734" s="19">
        <f>G734/E734*100</f>
        <v>0.26273021774011784</v>
      </c>
      <c r="K734" s="19">
        <f>G734/F734*100</f>
        <v>0.39547509415241866</v>
      </c>
    </row>
    <row r="735" spans="1:11" ht="30">
      <c r="A735" s="116"/>
      <c r="B735" s="56"/>
      <c r="C735" s="20" t="s">
        <v>18</v>
      </c>
      <c r="D735" s="21">
        <f>D770+D798+D784</f>
        <v>38874.800000000003</v>
      </c>
      <c r="E735" s="21">
        <f t="shared" ref="E735:H735" si="74">E770+E798+E784</f>
        <v>103954.8</v>
      </c>
      <c r="F735" s="21">
        <f t="shared" si="74"/>
        <v>38874.800000000003</v>
      </c>
      <c r="G735" s="21">
        <f t="shared" si="74"/>
        <v>509.4</v>
      </c>
      <c r="H735" s="21">
        <f t="shared" si="74"/>
        <v>509.4</v>
      </c>
      <c r="I735" s="25">
        <f>G735/D735*100</f>
        <v>1.3103604391533845</v>
      </c>
      <c r="J735" s="25">
        <f>G735/E735*100</f>
        <v>0.49002066282653617</v>
      </c>
      <c r="K735" s="25">
        <f>G735/F735*100</f>
        <v>1.3103604391533845</v>
      </c>
    </row>
    <row r="736" spans="1:11" ht="75">
      <c r="A736" s="116"/>
      <c r="B736" s="56"/>
      <c r="C736" s="22" t="s">
        <v>19</v>
      </c>
      <c r="D736" s="21">
        <f>D799</f>
        <v>28864.800000000003</v>
      </c>
      <c r="E736" s="21">
        <v>0</v>
      </c>
      <c r="F736" s="21">
        <v>0</v>
      </c>
      <c r="G736" s="21">
        <v>0</v>
      </c>
      <c r="H736" s="21">
        <v>0</v>
      </c>
      <c r="I736" s="25">
        <f>G736/D736*100</f>
        <v>0</v>
      </c>
      <c r="J736" s="25" t="e">
        <f t="shared" ref="J736:J740" si="75">G736/E736*100</f>
        <v>#DIV/0!</v>
      </c>
      <c r="K736" s="25" t="e">
        <f t="shared" ref="K736:K740" si="76">G736/F736*100</f>
        <v>#DIV/0!</v>
      </c>
    </row>
    <row r="737" spans="1:11" ht="45">
      <c r="A737" s="116"/>
      <c r="B737" s="56"/>
      <c r="C737" s="20" t="s">
        <v>20</v>
      </c>
      <c r="D737" s="21">
        <f t="shared" ref="D737:H740" si="77">D772+D800+D786</f>
        <v>89932.299999999988</v>
      </c>
      <c r="E737" s="21">
        <f t="shared" si="77"/>
        <v>89932.299999999988</v>
      </c>
      <c r="F737" s="21">
        <f t="shared" si="77"/>
        <v>89932.299999999988</v>
      </c>
      <c r="G737" s="21">
        <f t="shared" si="77"/>
        <v>0</v>
      </c>
      <c r="H737" s="21">
        <f t="shared" si="77"/>
        <v>0</v>
      </c>
      <c r="I737" s="25">
        <f>G737/D737*100</f>
        <v>0</v>
      </c>
      <c r="J737" s="25">
        <f t="shared" si="75"/>
        <v>0</v>
      </c>
      <c r="K737" s="25">
        <f t="shared" si="76"/>
        <v>0</v>
      </c>
    </row>
    <row r="738" spans="1:11" ht="75">
      <c r="A738" s="116"/>
      <c r="B738" s="56"/>
      <c r="C738" s="22" t="s">
        <v>21</v>
      </c>
      <c r="D738" s="21">
        <f t="shared" si="77"/>
        <v>89932.299999999988</v>
      </c>
      <c r="E738" s="21">
        <v>0</v>
      </c>
      <c r="F738" s="21">
        <v>0</v>
      </c>
      <c r="G738" s="21">
        <v>0</v>
      </c>
      <c r="H738" s="21">
        <v>0</v>
      </c>
      <c r="I738" s="25">
        <f>G738/D738*100</f>
        <v>0</v>
      </c>
      <c r="J738" s="25" t="e">
        <f t="shared" si="75"/>
        <v>#DIV/0!</v>
      </c>
      <c r="K738" s="25" t="e">
        <f t="shared" si="76"/>
        <v>#DIV/0!</v>
      </c>
    </row>
    <row r="739" spans="1:11" ht="45">
      <c r="A739" s="116"/>
      <c r="B739" s="56"/>
      <c r="C739" s="20" t="s">
        <v>22</v>
      </c>
      <c r="D739" s="21">
        <f t="shared" si="77"/>
        <v>0</v>
      </c>
      <c r="E739" s="21">
        <v>0</v>
      </c>
      <c r="F739" s="25">
        <v>0</v>
      </c>
      <c r="G739" s="25">
        <v>0</v>
      </c>
      <c r="H739" s="25">
        <v>0</v>
      </c>
      <c r="I739" s="25">
        <v>0</v>
      </c>
      <c r="J739" s="25" t="e">
        <f t="shared" si="75"/>
        <v>#DIV/0!</v>
      </c>
      <c r="K739" s="25" t="e">
        <f t="shared" si="76"/>
        <v>#DIV/0!</v>
      </c>
    </row>
    <row r="740" spans="1:11" ht="45">
      <c r="A740" s="116"/>
      <c r="B740" s="57"/>
      <c r="C740" s="20" t="s">
        <v>23</v>
      </c>
      <c r="D740" s="21">
        <f t="shared" si="77"/>
        <v>0</v>
      </c>
      <c r="E740" s="21">
        <v>0</v>
      </c>
      <c r="F740" s="25">
        <v>0</v>
      </c>
      <c r="G740" s="25">
        <v>0</v>
      </c>
      <c r="H740" s="25">
        <v>0</v>
      </c>
      <c r="I740" s="25">
        <v>0</v>
      </c>
      <c r="J740" s="25" t="e">
        <f t="shared" si="75"/>
        <v>#DIV/0!</v>
      </c>
      <c r="K740" s="25" t="e">
        <f t="shared" si="76"/>
        <v>#DIV/0!</v>
      </c>
    </row>
    <row r="741" spans="1:11" ht="15" customHeight="1">
      <c r="A741" s="116"/>
      <c r="B741" s="118" t="s">
        <v>28</v>
      </c>
      <c r="C741" s="20" t="s">
        <v>17</v>
      </c>
      <c r="D741" s="21">
        <f>D742+D744+D746+D747</f>
        <v>211263.3</v>
      </c>
      <c r="E741" s="21">
        <f>E742+E744+E746+E747</f>
        <v>211263.3</v>
      </c>
      <c r="F741" s="21">
        <f>F742+F744+F746+F747</f>
        <v>206086.2</v>
      </c>
      <c r="G741" s="21">
        <f>G742+G744+G746+G747</f>
        <v>0</v>
      </c>
      <c r="H741" s="21">
        <f>H742+H744+H746+H747</f>
        <v>0</v>
      </c>
      <c r="I741" s="19">
        <f>G741/D741*100</f>
        <v>0</v>
      </c>
      <c r="J741" s="19">
        <f>G741/E741*100</f>
        <v>0</v>
      </c>
      <c r="K741" s="19">
        <f>G741/F741*100</f>
        <v>0</v>
      </c>
    </row>
    <row r="742" spans="1:11" ht="30">
      <c r="A742" s="116"/>
      <c r="B742" s="119"/>
      <c r="C742" s="20" t="s">
        <v>18</v>
      </c>
      <c r="D742" s="21">
        <f>D805</f>
        <v>62263.3</v>
      </c>
      <c r="E742" s="21">
        <f t="shared" ref="E742:H742" si="78">E805</f>
        <v>62263.3</v>
      </c>
      <c r="F742" s="21">
        <f t="shared" si="78"/>
        <v>57086.200000000004</v>
      </c>
      <c r="G742" s="21">
        <f t="shared" si="78"/>
        <v>0</v>
      </c>
      <c r="H742" s="21">
        <f t="shared" si="78"/>
        <v>0</v>
      </c>
      <c r="I742" s="25">
        <f>G742/D742*100</f>
        <v>0</v>
      </c>
      <c r="J742" s="25">
        <f>G742/E742*100</f>
        <v>0</v>
      </c>
      <c r="K742" s="25">
        <f>G742/F742*100</f>
        <v>0</v>
      </c>
    </row>
    <row r="743" spans="1:11" ht="75">
      <c r="A743" s="116"/>
      <c r="B743" s="119"/>
      <c r="C743" s="22" t="s">
        <v>19</v>
      </c>
      <c r="D743" s="21">
        <f t="shared" ref="D743:H747" si="79">D806</f>
        <v>0</v>
      </c>
      <c r="E743" s="21">
        <v>0</v>
      </c>
      <c r="F743" s="21">
        <v>0</v>
      </c>
      <c r="G743" s="21">
        <v>0</v>
      </c>
      <c r="H743" s="21">
        <v>0</v>
      </c>
      <c r="I743" s="25" t="e">
        <f>G743/D743*100</f>
        <v>#DIV/0!</v>
      </c>
      <c r="J743" s="25" t="e">
        <f>G743/E743*100</f>
        <v>#DIV/0!</v>
      </c>
      <c r="K743" s="25" t="e">
        <f>G743/F743*100</f>
        <v>#DIV/0!</v>
      </c>
    </row>
    <row r="744" spans="1:11" ht="45">
      <c r="A744" s="116"/>
      <c r="B744" s="119"/>
      <c r="C744" s="20" t="s">
        <v>20</v>
      </c>
      <c r="D744" s="21">
        <f t="shared" si="79"/>
        <v>149000</v>
      </c>
      <c r="E744" s="21">
        <f t="shared" si="79"/>
        <v>149000</v>
      </c>
      <c r="F744" s="21">
        <f t="shared" si="79"/>
        <v>149000</v>
      </c>
      <c r="G744" s="21">
        <f t="shared" si="79"/>
        <v>0</v>
      </c>
      <c r="H744" s="21">
        <f t="shared" si="79"/>
        <v>0</v>
      </c>
      <c r="I744" s="25">
        <f>G744/D744*100</f>
        <v>0</v>
      </c>
      <c r="J744" s="25">
        <f>G744/E744*100</f>
        <v>0</v>
      </c>
      <c r="K744" s="25">
        <f>G744/F744*100</f>
        <v>0</v>
      </c>
    </row>
    <row r="745" spans="1:11" ht="75">
      <c r="A745" s="116"/>
      <c r="B745" s="119"/>
      <c r="C745" s="22" t="s">
        <v>21</v>
      </c>
      <c r="D745" s="21">
        <f t="shared" si="79"/>
        <v>149000</v>
      </c>
      <c r="E745" s="21">
        <v>0</v>
      </c>
      <c r="F745" s="21">
        <v>0</v>
      </c>
      <c r="G745" s="21">
        <v>0</v>
      </c>
      <c r="H745" s="21">
        <v>0</v>
      </c>
      <c r="I745" s="25">
        <f>G745/D745*100</f>
        <v>0</v>
      </c>
      <c r="J745" s="25" t="e">
        <f>G745/E745*100</f>
        <v>#DIV/0!</v>
      </c>
      <c r="K745" s="25" t="e">
        <f>G745/F745*100</f>
        <v>#DIV/0!</v>
      </c>
    </row>
    <row r="746" spans="1:11" ht="45">
      <c r="A746" s="116"/>
      <c r="B746" s="119"/>
      <c r="C746" s="20" t="s">
        <v>22</v>
      </c>
      <c r="D746" s="21">
        <f t="shared" si="79"/>
        <v>0</v>
      </c>
      <c r="E746" s="21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</row>
    <row r="747" spans="1:11" ht="45">
      <c r="A747" s="116"/>
      <c r="B747" s="120"/>
      <c r="C747" s="20" t="s">
        <v>23</v>
      </c>
      <c r="D747" s="21">
        <f t="shared" si="79"/>
        <v>0</v>
      </c>
      <c r="E747" s="21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</row>
    <row r="748" spans="1:11" ht="15" customHeight="1">
      <c r="A748" s="116"/>
      <c r="B748" s="118" t="s">
        <v>31</v>
      </c>
      <c r="C748" s="20" t="s">
        <v>17</v>
      </c>
      <c r="D748" s="21">
        <f>D749+D751+D753+D754</f>
        <v>3909.7999999999997</v>
      </c>
      <c r="E748" s="21">
        <f>E749+E751+E753+E754</f>
        <v>3909.7999999999997</v>
      </c>
      <c r="F748" s="21">
        <f>F749+F751+F753+F754</f>
        <v>3909.7999999999997</v>
      </c>
      <c r="G748" s="21">
        <f>G749+G751+G753+G754</f>
        <v>0</v>
      </c>
      <c r="H748" s="21">
        <f>H749+H751+H753+H754</f>
        <v>0</v>
      </c>
      <c r="I748" s="19">
        <f>G748/D748*100</f>
        <v>0</v>
      </c>
      <c r="J748" s="19">
        <v>0</v>
      </c>
      <c r="K748" s="19">
        <v>0</v>
      </c>
    </row>
    <row r="749" spans="1:11" ht="30">
      <c r="A749" s="116"/>
      <c r="B749" s="119"/>
      <c r="C749" s="20" t="s">
        <v>18</v>
      </c>
      <c r="D749" s="21">
        <f>D812</f>
        <v>430.1</v>
      </c>
      <c r="E749" s="21">
        <f t="shared" ref="E749:F749" si="80">E812</f>
        <v>430.1</v>
      </c>
      <c r="F749" s="21">
        <f t="shared" si="80"/>
        <v>430.1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</row>
    <row r="750" spans="1:11" ht="75">
      <c r="A750" s="116"/>
      <c r="B750" s="119"/>
      <c r="C750" s="22" t="s">
        <v>19</v>
      </c>
      <c r="D750" s="21">
        <f>D749</f>
        <v>430.1</v>
      </c>
      <c r="E750" s="21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19">
        <v>0</v>
      </c>
    </row>
    <row r="751" spans="1:11" ht="45">
      <c r="A751" s="116"/>
      <c r="B751" s="119"/>
      <c r="C751" s="20" t="s">
        <v>20</v>
      </c>
      <c r="D751" s="21">
        <f t="shared" ref="D751:H751" si="81">D814</f>
        <v>3479.7</v>
      </c>
      <c r="E751" s="21">
        <f t="shared" si="81"/>
        <v>3479.7</v>
      </c>
      <c r="F751" s="21">
        <f t="shared" si="81"/>
        <v>3479.7</v>
      </c>
      <c r="G751" s="21">
        <f t="shared" si="81"/>
        <v>0</v>
      </c>
      <c r="H751" s="21">
        <f t="shared" si="81"/>
        <v>0</v>
      </c>
      <c r="I751" s="21">
        <v>0</v>
      </c>
      <c r="J751" s="21">
        <v>0</v>
      </c>
      <c r="K751" s="21">
        <v>0</v>
      </c>
    </row>
    <row r="752" spans="1:11" ht="75">
      <c r="A752" s="116"/>
      <c r="B752" s="119"/>
      <c r="C752" s="22" t="s">
        <v>21</v>
      </c>
      <c r="D752" s="21">
        <f>D751</f>
        <v>3479.7</v>
      </c>
      <c r="E752" s="21">
        <f t="shared" ref="E752:H752" si="82">E751</f>
        <v>3479.7</v>
      </c>
      <c r="F752" s="21">
        <f t="shared" si="82"/>
        <v>3479.7</v>
      </c>
      <c r="G752" s="21">
        <f t="shared" si="82"/>
        <v>0</v>
      </c>
      <c r="H752" s="21">
        <f t="shared" si="82"/>
        <v>0</v>
      </c>
      <c r="I752" s="21">
        <v>0</v>
      </c>
      <c r="J752" s="21">
        <v>0</v>
      </c>
      <c r="K752" s="21">
        <v>0</v>
      </c>
    </row>
    <row r="753" spans="1:11" ht="45">
      <c r="A753" s="116"/>
      <c r="B753" s="119"/>
      <c r="C753" s="20" t="s">
        <v>22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 t="e">
        <f>G753/D753*100</f>
        <v>#DIV/0!</v>
      </c>
      <c r="J753" s="21">
        <v>0</v>
      </c>
      <c r="K753" s="21">
        <v>0</v>
      </c>
    </row>
    <row r="754" spans="1:11" ht="45">
      <c r="A754" s="116"/>
      <c r="B754" s="120"/>
      <c r="C754" s="20" t="s">
        <v>23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 t="e">
        <f>G754/D754*100</f>
        <v>#DIV/0!</v>
      </c>
      <c r="J754" s="21">
        <v>0</v>
      </c>
      <c r="K754" s="25">
        <v>0</v>
      </c>
    </row>
    <row r="755" spans="1:11" ht="15" customHeight="1">
      <c r="A755" s="116"/>
      <c r="B755" s="118" t="s">
        <v>127</v>
      </c>
      <c r="C755" s="20" t="s">
        <v>17</v>
      </c>
      <c r="D755" s="21">
        <f>D756+D758+D760+D761</f>
        <v>10082.6</v>
      </c>
      <c r="E755" s="21">
        <f>E756+E758+E760+E761</f>
        <v>0</v>
      </c>
      <c r="F755" s="21">
        <f>F756+F758+F760+F761</f>
        <v>0</v>
      </c>
      <c r="G755" s="21">
        <f>G756+G758+G760+G761</f>
        <v>0</v>
      </c>
      <c r="H755" s="21">
        <f>H756+H758+H760+H761</f>
        <v>0</v>
      </c>
      <c r="I755" s="19">
        <f>G755/D755*100</f>
        <v>0</v>
      </c>
      <c r="J755" s="19">
        <v>0</v>
      </c>
      <c r="K755" s="19">
        <v>0</v>
      </c>
    </row>
    <row r="756" spans="1:11" ht="30">
      <c r="A756" s="116"/>
      <c r="B756" s="119"/>
      <c r="C756" s="20" t="s">
        <v>18</v>
      </c>
      <c r="D756" s="21">
        <v>0</v>
      </c>
      <c r="E756" s="21">
        <v>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</row>
    <row r="757" spans="1:11" ht="75">
      <c r="A757" s="116"/>
      <c r="B757" s="119"/>
      <c r="C757" s="22" t="s">
        <v>19</v>
      </c>
      <c r="D757" s="21">
        <v>0</v>
      </c>
      <c r="E757" s="21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19">
        <v>0</v>
      </c>
    </row>
    <row r="758" spans="1:11" ht="45">
      <c r="A758" s="116"/>
      <c r="B758" s="119"/>
      <c r="C758" s="20" t="s">
        <v>20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</row>
    <row r="759" spans="1:11" ht="75">
      <c r="A759" s="116"/>
      <c r="B759" s="119"/>
      <c r="C759" s="22" t="s">
        <v>21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</row>
    <row r="760" spans="1:11" ht="45">
      <c r="A760" s="116"/>
      <c r="B760" s="119"/>
      <c r="C760" s="20" t="s">
        <v>22</v>
      </c>
      <c r="D760" s="21">
        <f>D823</f>
        <v>10082.6</v>
      </c>
      <c r="E760" s="21">
        <f t="shared" ref="E760:H760" si="83">E823</f>
        <v>0</v>
      </c>
      <c r="F760" s="21">
        <f t="shared" si="83"/>
        <v>0</v>
      </c>
      <c r="G760" s="21">
        <f t="shared" si="83"/>
        <v>0</v>
      </c>
      <c r="H760" s="21">
        <f t="shared" si="83"/>
        <v>0</v>
      </c>
      <c r="I760" s="21">
        <f>G760/D760*100</f>
        <v>0</v>
      </c>
      <c r="J760" s="21">
        <v>0</v>
      </c>
      <c r="K760" s="21">
        <v>0</v>
      </c>
    </row>
    <row r="761" spans="1:11" ht="45">
      <c r="A761" s="116"/>
      <c r="B761" s="120"/>
      <c r="C761" s="20" t="s">
        <v>23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 t="e">
        <f>G761/D761*100</f>
        <v>#DIV/0!</v>
      </c>
      <c r="J761" s="21">
        <v>0</v>
      </c>
      <c r="K761" s="25">
        <v>0</v>
      </c>
    </row>
    <row r="762" spans="1:11" ht="15" customHeight="1">
      <c r="A762" s="116"/>
      <c r="B762" s="118" t="s">
        <v>30</v>
      </c>
      <c r="C762" s="20" t="s">
        <v>17</v>
      </c>
      <c r="D762" s="21">
        <f>D763+D765+D767+D768</f>
        <v>5000</v>
      </c>
      <c r="E762" s="21">
        <f>E763+E765+E767+E768</f>
        <v>0</v>
      </c>
      <c r="F762" s="21">
        <f>F763+F765+F767+F768</f>
        <v>0</v>
      </c>
      <c r="G762" s="21">
        <f>G763+G765+G767+G768</f>
        <v>0</v>
      </c>
      <c r="H762" s="21">
        <f>H763+H765+H767+H768</f>
        <v>0</v>
      </c>
      <c r="I762" s="19">
        <f>G762/D762*100</f>
        <v>0</v>
      </c>
      <c r="J762" s="19">
        <v>0</v>
      </c>
      <c r="K762" s="19">
        <v>0</v>
      </c>
    </row>
    <row r="763" spans="1:11" ht="30">
      <c r="A763" s="116"/>
      <c r="B763" s="119"/>
      <c r="C763" s="20" t="s">
        <v>18</v>
      </c>
      <c r="D763" s="21">
        <v>0</v>
      </c>
      <c r="E763" s="21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</row>
    <row r="764" spans="1:11" ht="75">
      <c r="A764" s="116"/>
      <c r="B764" s="119"/>
      <c r="C764" s="22" t="s">
        <v>19</v>
      </c>
      <c r="D764" s="21">
        <v>0</v>
      </c>
      <c r="E764" s="21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19">
        <v>0</v>
      </c>
    </row>
    <row r="765" spans="1:11" ht="45">
      <c r="A765" s="116"/>
      <c r="B765" s="119"/>
      <c r="C765" s="20" t="s">
        <v>20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</row>
    <row r="766" spans="1:11" ht="75">
      <c r="A766" s="116"/>
      <c r="B766" s="119"/>
      <c r="C766" s="22" t="s">
        <v>21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</row>
    <row r="767" spans="1:11" ht="45">
      <c r="A767" s="116"/>
      <c r="B767" s="119"/>
      <c r="C767" s="20" t="s">
        <v>22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</row>
    <row r="768" spans="1:11" ht="45">
      <c r="A768" s="117"/>
      <c r="B768" s="120"/>
      <c r="C768" s="20" t="s">
        <v>23</v>
      </c>
      <c r="D768" s="21">
        <f>D782</f>
        <v>5000</v>
      </c>
      <c r="E768" s="21">
        <f t="shared" ref="E768:H768" si="84">E782</f>
        <v>0</v>
      </c>
      <c r="F768" s="21">
        <f t="shared" si="84"/>
        <v>0</v>
      </c>
      <c r="G768" s="21">
        <f t="shared" si="84"/>
        <v>0</v>
      </c>
      <c r="H768" s="21">
        <f t="shared" si="84"/>
        <v>0</v>
      </c>
      <c r="I768" s="21">
        <f>G768/D768*100</f>
        <v>0</v>
      </c>
      <c r="J768" s="21">
        <v>0</v>
      </c>
      <c r="K768" s="25">
        <v>0</v>
      </c>
    </row>
    <row r="769" spans="1:11" ht="15" customHeight="1">
      <c r="A769" s="125" t="s">
        <v>128</v>
      </c>
      <c r="B769" s="118" t="s">
        <v>129</v>
      </c>
      <c r="C769" s="20" t="s">
        <v>17</v>
      </c>
      <c r="D769" s="21">
        <f>D770+D772+D774+D775</f>
        <v>10000</v>
      </c>
      <c r="E769" s="21">
        <f>E770+E772+E774+E775</f>
        <v>75080</v>
      </c>
      <c r="F769" s="21">
        <f>F770+F772+F774+F775</f>
        <v>10000</v>
      </c>
      <c r="G769" s="21">
        <f>G770+G772+G774+G775</f>
        <v>509.4</v>
      </c>
      <c r="H769" s="21">
        <f>H770+H772+H774+H775</f>
        <v>509.4</v>
      </c>
      <c r="I769" s="19">
        <f>G769/D769*100</f>
        <v>5.0940000000000003</v>
      </c>
      <c r="J769" s="19">
        <f>G769/E769*100</f>
        <v>0.67847629195524772</v>
      </c>
      <c r="K769" s="19">
        <f>G769/F769*100</f>
        <v>5.0940000000000003</v>
      </c>
    </row>
    <row r="770" spans="1:11" ht="30">
      <c r="A770" s="126"/>
      <c r="B770" s="119"/>
      <c r="C770" s="20" t="s">
        <v>18</v>
      </c>
      <c r="D770" s="21">
        <v>10000</v>
      </c>
      <c r="E770" s="21">
        <f>10000+65080</f>
        <v>75080</v>
      </c>
      <c r="F770" s="21">
        <v>10000</v>
      </c>
      <c r="G770" s="21">
        <v>509.4</v>
      </c>
      <c r="H770" s="21">
        <v>509.4</v>
      </c>
      <c r="I770" s="25">
        <f>G770/D770*100</f>
        <v>5.0940000000000003</v>
      </c>
      <c r="J770" s="25">
        <f>G770/E770*100</f>
        <v>0.67847629195524772</v>
      </c>
      <c r="K770" s="25">
        <f>G770/F770*100</f>
        <v>5.0940000000000003</v>
      </c>
    </row>
    <row r="771" spans="1:11" ht="75">
      <c r="A771" s="126"/>
      <c r="B771" s="119"/>
      <c r="C771" s="22" t="s">
        <v>19</v>
      </c>
      <c r="D771" s="21">
        <v>0</v>
      </c>
      <c r="E771" s="21">
        <v>0</v>
      </c>
      <c r="F771" s="25">
        <v>0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</row>
    <row r="772" spans="1:11" ht="45">
      <c r="A772" s="126"/>
      <c r="B772" s="119"/>
      <c r="C772" s="20" t="s">
        <v>20</v>
      </c>
      <c r="D772" s="21">
        <v>0</v>
      </c>
      <c r="E772" s="21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</row>
    <row r="773" spans="1:11" ht="75">
      <c r="A773" s="126"/>
      <c r="B773" s="119"/>
      <c r="C773" s="22" t="s">
        <v>21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</row>
    <row r="774" spans="1:11" ht="45">
      <c r="A774" s="126"/>
      <c r="B774" s="119"/>
      <c r="C774" s="20" t="s">
        <v>22</v>
      </c>
      <c r="D774" s="21">
        <v>0</v>
      </c>
      <c r="E774" s="21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</row>
    <row r="775" spans="1:11" ht="45">
      <c r="A775" s="127"/>
      <c r="B775" s="120"/>
      <c r="C775" s="20" t="s">
        <v>23</v>
      </c>
      <c r="D775" s="21">
        <v>0</v>
      </c>
      <c r="E775" s="21">
        <v>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</row>
    <row r="776" spans="1:11" ht="15" customHeight="1">
      <c r="A776" s="128" t="s">
        <v>130</v>
      </c>
      <c r="B776" s="124" t="s">
        <v>131</v>
      </c>
      <c r="C776" s="20" t="s">
        <v>17</v>
      </c>
      <c r="D776" s="21">
        <f>D777+D779+D781+D782</f>
        <v>5000</v>
      </c>
      <c r="E776" s="21">
        <f>E777+E779+E781+E782</f>
        <v>0</v>
      </c>
      <c r="F776" s="21">
        <f>F777+F779+F781+F782</f>
        <v>0</v>
      </c>
      <c r="G776" s="21">
        <f>G777+G779+G781+G782</f>
        <v>0</v>
      </c>
      <c r="H776" s="21">
        <f>H777+H779+H781+H782</f>
        <v>0</v>
      </c>
      <c r="I776" s="19">
        <f>G776/D776*100</f>
        <v>0</v>
      </c>
      <c r="J776" s="19" t="e">
        <f>G776/E776*100</f>
        <v>#DIV/0!</v>
      </c>
      <c r="K776" s="19" t="e">
        <f>G776/F776*100</f>
        <v>#DIV/0!</v>
      </c>
    </row>
    <row r="777" spans="1:11" s="1" customFormat="1" ht="30">
      <c r="A777" s="44"/>
      <c r="B777" s="124"/>
      <c r="C777" s="20" t="s">
        <v>18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5" t="e">
        <f>G777/D777*100</f>
        <v>#DIV/0!</v>
      </c>
      <c r="J777" s="25" t="e">
        <f>G777/E777*100</f>
        <v>#DIV/0!</v>
      </c>
      <c r="K777" s="25" t="e">
        <f>G777/F777*100</f>
        <v>#DIV/0!</v>
      </c>
    </row>
    <row r="778" spans="1:11" s="1" customFormat="1" ht="75">
      <c r="A778" s="44"/>
      <c r="B778" s="124"/>
      <c r="C778" s="34" t="s">
        <v>19</v>
      </c>
      <c r="D778" s="21">
        <v>0</v>
      </c>
      <c r="E778" s="21">
        <v>0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</row>
    <row r="779" spans="1:11" s="1" customFormat="1" ht="45">
      <c r="A779" s="44"/>
      <c r="B779" s="124"/>
      <c r="C779" s="20" t="s">
        <v>20</v>
      </c>
      <c r="D779" s="21">
        <v>0</v>
      </c>
      <c r="E779" s="21">
        <v>0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</row>
    <row r="780" spans="1:11" s="1" customFormat="1" ht="75">
      <c r="A780" s="44"/>
      <c r="B780" s="124"/>
      <c r="C780" s="34" t="s">
        <v>21</v>
      </c>
      <c r="D780" s="21">
        <f>D779</f>
        <v>0</v>
      </c>
      <c r="E780" s="21">
        <f>E779</f>
        <v>0</v>
      </c>
      <c r="F780" s="21">
        <f>F779</f>
        <v>0</v>
      </c>
      <c r="G780" s="21">
        <f>G779</f>
        <v>0</v>
      </c>
      <c r="H780" s="21">
        <f>H779</f>
        <v>0</v>
      </c>
      <c r="I780" s="25">
        <v>0</v>
      </c>
      <c r="J780" s="25">
        <v>0</v>
      </c>
      <c r="K780" s="25">
        <v>0</v>
      </c>
    </row>
    <row r="781" spans="1:11" s="1" customFormat="1" ht="45">
      <c r="A781" s="44"/>
      <c r="B781" s="124"/>
      <c r="C781" s="20" t="s">
        <v>22</v>
      </c>
      <c r="D781" s="21">
        <v>0</v>
      </c>
      <c r="E781" s="21">
        <v>0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</row>
    <row r="782" spans="1:11" s="1" customFormat="1" ht="45">
      <c r="A782" s="45"/>
      <c r="B782" s="124"/>
      <c r="C782" s="20" t="s">
        <v>23</v>
      </c>
      <c r="D782" s="21">
        <v>5000</v>
      </c>
      <c r="E782" s="21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</row>
    <row r="783" spans="1:11" ht="15" customHeight="1">
      <c r="A783" s="128" t="s">
        <v>132</v>
      </c>
      <c r="B783" s="124" t="s">
        <v>131</v>
      </c>
      <c r="C783" s="20" t="s">
        <v>17</v>
      </c>
      <c r="D783" s="21">
        <f>D784+D786+D788+D789</f>
        <v>10</v>
      </c>
      <c r="E783" s="21">
        <f>E784+E786+E788+E789</f>
        <v>10</v>
      </c>
      <c r="F783" s="21">
        <f>F784+F786+F788+F789</f>
        <v>10</v>
      </c>
      <c r="G783" s="21">
        <f>G784+G786+G788+G789</f>
        <v>0</v>
      </c>
      <c r="H783" s="21">
        <f>H784+H786+H788+H789</f>
        <v>0</v>
      </c>
      <c r="I783" s="19">
        <f>G783/D783*100</f>
        <v>0</v>
      </c>
      <c r="J783" s="19">
        <f>G783/E783*100</f>
        <v>0</v>
      </c>
      <c r="K783" s="19">
        <f>G783/F783*100</f>
        <v>0</v>
      </c>
    </row>
    <row r="784" spans="1:11" s="1" customFormat="1" ht="30">
      <c r="A784" s="44"/>
      <c r="B784" s="124"/>
      <c r="C784" s="20" t="s">
        <v>18</v>
      </c>
      <c r="D784" s="21">
        <v>10</v>
      </c>
      <c r="E784" s="21">
        <v>10</v>
      </c>
      <c r="F784" s="21">
        <v>10</v>
      </c>
      <c r="G784" s="21">
        <v>0</v>
      </c>
      <c r="H784" s="21">
        <v>0</v>
      </c>
      <c r="I784" s="25">
        <f>G784/D784*100</f>
        <v>0</v>
      </c>
      <c r="J784" s="25">
        <f>G784/E784*100</f>
        <v>0</v>
      </c>
      <c r="K784" s="25">
        <f>G784/F784*100</f>
        <v>0</v>
      </c>
    </row>
    <row r="785" spans="1:11" s="1" customFormat="1" ht="75">
      <c r="A785" s="44"/>
      <c r="B785" s="124"/>
      <c r="C785" s="34" t="s">
        <v>19</v>
      </c>
      <c r="D785" s="21">
        <v>0</v>
      </c>
      <c r="E785" s="21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</row>
    <row r="786" spans="1:11" s="1" customFormat="1" ht="45">
      <c r="A786" s="44"/>
      <c r="B786" s="124"/>
      <c r="C786" s="20" t="s">
        <v>20</v>
      </c>
      <c r="D786" s="21">
        <v>0</v>
      </c>
      <c r="E786" s="21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</row>
    <row r="787" spans="1:11" s="1" customFormat="1" ht="75">
      <c r="A787" s="44"/>
      <c r="B787" s="124"/>
      <c r="C787" s="34" t="s">
        <v>21</v>
      </c>
      <c r="D787" s="21">
        <f>D786</f>
        <v>0</v>
      </c>
      <c r="E787" s="21">
        <f>E786</f>
        <v>0</v>
      </c>
      <c r="F787" s="21">
        <f>F786</f>
        <v>0</v>
      </c>
      <c r="G787" s="21">
        <f>G786</f>
        <v>0</v>
      </c>
      <c r="H787" s="21">
        <f>H786</f>
        <v>0</v>
      </c>
      <c r="I787" s="25">
        <v>0</v>
      </c>
      <c r="J787" s="25">
        <v>0</v>
      </c>
      <c r="K787" s="25">
        <v>0</v>
      </c>
    </row>
    <row r="788" spans="1:11" s="1" customFormat="1" ht="45">
      <c r="A788" s="44"/>
      <c r="B788" s="124"/>
      <c r="C788" s="20" t="s">
        <v>22</v>
      </c>
      <c r="D788" s="21">
        <v>0</v>
      </c>
      <c r="E788" s="21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</row>
    <row r="789" spans="1:11" s="1" customFormat="1" ht="45">
      <c r="A789" s="45"/>
      <c r="B789" s="124"/>
      <c r="C789" s="20" t="s">
        <v>23</v>
      </c>
      <c r="D789" s="21">
        <v>0</v>
      </c>
      <c r="E789" s="21">
        <v>0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</row>
    <row r="790" spans="1:11" s="1" customFormat="1" ht="15" customHeight="1">
      <c r="A790" s="121" t="s">
        <v>133</v>
      </c>
      <c r="B790" s="124" t="s">
        <v>134</v>
      </c>
      <c r="C790" s="20" t="s">
        <v>17</v>
      </c>
      <c r="D790" s="21">
        <f>D791+D793+D795+D796</f>
        <v>344052.8</v>
      </c>
      <c r="E790" s="21">
        <f>E791+E793+E795+E796</f>
        <v>333970.2</v>
      </c>
      <c r="F790" s="21">
        <f>F791+F793+F795+F796</f>
        <v>328793.09999999998</v>
      </c>
      <c r="G790" s="21">
        <f>G791+G793+G795+G796</f>
        <v>0</v>
      </c>
      <c r="H790" s="21">
        <f>H791+H793+H795+H796</f>
        <v>0</v>
      </c>
      <c r="I790" s="19">
        <f>G790/D790*100</f>
        <v>0</v>
      </c>
      <c r="J790" s="19">
        <f>G790/E790*100</f>
        <v>0</v>
      </c>
      <c r="K790" s="19">
        <f>G790/F790*100</f>
        <v>0</v>
      </c>
    </row>
    <row r="791" spans="1:11" s="1" customFormat="1" ht="30">
      <c r="A791" s="122"/>
      <c r="B791" s="124"/>
      <c r="C791" s="20" t="s">
        <v>18</v>
      </c>
      <c r="D791" s="21">
        <f>D798+D805+D812+D819</f>
        <v>91558.200000000012</v>
      </c>
      <c r="E791" s="21">
        <f t="shared" ref="E791:H791" si="85">E798+E805+E812+E819</f>
        <v>91558.200000000012</v>
      </c>
      <c r="F791" s="21">
        <f t="shared" si="85"/>
        <v>86381.1</v>
      </c>
      <c r="G791" s="21">
        <f t="shared" si="85"/>
        <v>0</v>
      </c>
      <c r="H791" s="21">
        <f t="shared" si="85"/>
        <v>0</v>
      </c>
      <c r="I791" s="25">
        <f>G791/D791*100</f>
        <v>0</v>
      </c>
      <c r="J791" s="25">
        <f>G791/E791*100</f>
        <v>0</v>
      </c>
      <c r="K791" s="25">
        <f>G791/F791*100</f>
        <v>0</v>
      </c>
    </row>
    <row r="792" spans="1:11" s="1" customFormat="1" ht="75">
      <c r="A792" s="122"/>
      <c r="B792" s="124"/>
      <c r="C792" s="34" t="s">
        <v>19</v>
      </c>
      <c r="D792" s="21">
        <f>D791</f>
        <v>91558.200000000012</v>
      </c>
      <c r="E792" s="21">
        <f t="shared" ref="E792:H792" si="86">E791</f>
        <v>91558.200000000012</v>
      </c>
      <c r="F792" s="21">
        <f t="shared" si="86"/>
        <v>86381.1</v>
      </c>
      <c r="G792" s="21">
        <f t="shared" si="86"/>
        <v>0</v>
      </c>
      <c r="H792" s="21">
        <f t="shared" si="86"/>
        <v>0</v>
      </c>
      <c r="I792" s="25">
        <v>0</v>
      </c>
      <c r="J792" s="25">
        <v>0</v>
      </c>
      <c r="K792" s="25">
        <v>0</v>
      </c>
    </row>
    <row r="793" spans="1:11" s="1" customFormat="1" ht="45">
      <c r="A793" s="122"/>
      <c r="B793" s="124"/>
      <c r="C793" s="20" t="s">
        <v>20</v>
      </c>
      <c r="D793" s="21">
        <f>D800+D807+D814+D821</f>
        <v>242412</v>
      </c>
      <c r="E793" s="21">
        <f t="shared" ref="E793:H793" si="87">E800+E807+E814+E821</f>
        <v>242412</v>
      </c>
      <c r="F793" s="21">
        <f t="shared" si="87"/>
        <v>242412</v>
      </c>
      <c r="G793" s="21">
        <f t="shared" si="87"/>
        <v>0</v>
      </c>
      <c r="H793" s="21">
        <f t="shared" si="87"/>
        <v>0</v>
      </c>
      <c r="I793" s="25">
        <v>0</v>
      </c>
      <c r="J793" s="25">
        <v>0</v>
      </c>
      <c r="K793" s="25">
        <v>0</v>
      </c>
    </row>
    <row r="794" spans="1:11" s="1" customFormat="1" ht="75">
      <c r="A794" s="122"/>
      <c r="B794" s="124"/>
      <c r="C794" s="34" t="s">
        <v>21</v>
      </c>
      <c r="D794" s="21">
        <f>D793</f>
        <v>242412</v>
      </c>
      <c r="E794" s="21">
        <f t="shared" ref="E794:H794" si="88">E793</f>
        <v>242412</v>
      </c>
      <c r="F794" s="21">
        <f t="shared" si="88"/>
        <v>242412</v>
      </c>
      <c r="G794" s="21">
        <f t="shared" si="88"/>
        <v>0</v>
      </c>
      <c r="H794" s="21">
        <f t="shared" si="88"/>
        <v>0</v>
      </c>
      <c r="I794" s="25">
        <v>0</v>
      </c>
      <c r="J794" s="25">
        <v>0</v>
      </c>
      <c r="K794" s="25">
        <v>0</v>
      </c>
    </row>
    <row r="795" spans="1:11" s="1" customFormat="1" ht="45">
      <c r="A795" s="122"/>
      <c r="B795" s="124"/>
      <c r="C795" s="20" t="s">
        <v>22</v>
      </c>
      <c r="D795" s="21">
        <f>D802+D809+D816+D823</f>
        <v>10082.6</v>
      </c>
      <c r="E795" s="21">
        <f t="shared" ref="E795:H795" si="89">E802+E809+E816+E823</f>
        <v>0</v>
      </c>
      <c r="F795" s="21">
        <f t="shared" si="89"/>
        <v>0</v>
      </c>
      <c r="G795" s="21">
        <f t="shared" si="89"/>
        <v>0</v>
      </c>
      <c r="H795" s="21">
        <f t="shared" si="89"/>
        <v>0</v>
      </c>
      <c r="I795" s="25">
        <v>0</v>
      </c>
      <c r="J795" s="25">
        <v>0</v>
      </c>
      <c r="K795" s="25">
        <v>0</v>
      </c>
    </row>
    <row r="796" spans="1:11" s="1" customFormat="1" ht="45">
      <c r="A796" s="122"/>
      <c r="B796" s="124"/>
      <c r="C796" s="20" t="s">
        <v>23</v>
      </c>
      <c r="D796" s="21">
        <v>0</v>
      </c>
      <c r="E796" s="21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</row>
    <row r="797" spans="1:11" s="1" customFormat="1" ht="15" customHeight="1">
      <c r="A797" s="122"/>
      <c r="B797" s="124" t="s">
        <v>135</v>
      </c>
      <c r="C797" s="20" t="s">
        <v>17</v>
      </c>
      <c r="D797" s="21">
        <f>D798+D800+D802+D803</f>
        <v>118797.09999999999</v>
      </c>
      <c r="E797" s="21">
        <f>E798+E800+E802+E803</f>
        <v>118797.09999999999</v>
      </c>
      <c r="F797" s="21">
        <f>F798+F800+F802+F803</f>
        <v>118797.09999999999</v>
      </c>
      <c r="G797" s="21">
        <f>G798+G800+G802+G803</f>
        <v>0</v>
      </c>
      <c r="H797" s="21">
        <f>H798+H800+H802+H803</f>
        <v>0</v>
      </c>
      <c r="I797" s="19">
        <f>G797/D797*100</f>
        <v>0</v>
      </c>
      <c r="J797" s="19">
        <f>G797/E797*100</f>
        <v>0</v>
      </c>
      <c r="K797" s="19">
        <f>G797/F797*100</f>
        <v>0</v>
      </c>
    </row>
    <row r="798" spans="1:11" s="1" customFormat="1" ht="30">
      <c r="A798" s="122"/>
      <c r="B798" s="124"/>
      <c r="C798" s="20" t="s">
        <v>18</v>
      </c>
      <c r="D798" s="21">
        <f>D826+D833+D840</f>
        <v>28864.800000000003</v>
      </c>
      <c r="E798" s="21">
        <f t="shared" ref="E798:G798" si="90">E826+E833+E840</f>
        <v>28864.800000000003</v>
      </c>
      <c r="F798" s="21">
        <f t="shared" si="90"/>
        <v>28864.800000000003</v>
      </c>
      <c r="G798" s="21">
        <f t="shared" si="90"/>
        <v>0</v>
      </c>
      <c r="H798" s="21">
        <v>0</v>
      </c>
      <c r="I798" s="25">
        <f>G798/D798*100</f>
        <v>0</v>
      </c>
      <c r="J798" s="25">
        <f>G798/E798*100</f>
        <v>0</v>
      </c>
      <c r="K798" s="25">
        <f>G798/F798*100</f>
        <v>0</v>
      </c>
    </row>
    <row r="799" spans="1:11" s="1" customFormat="1" ht="75">
      <c r="A799" s="122"/>
      <c r="B799" s="124"/>
      <c r="C799" s="34" t="s">
        <v>19</v>
      </c>
      <c r="D799" s="21">
        <f>D798</f>
        <v>28864.800000000003</v>
      </c>
      <c r="E799" s="21">
        <f t="shared" ref="E799:H799" si="91">E798</f>
        <v>28864.800000000003</v>
      </c>
      <c r="F799" s="21">
        <f t="shared" si="91"/>
        <v>28864.800000000003</v>
      </c>
      <c r="G799" s="21">
        <f t="shared" si="91"/>
        <v>0</v>
      </c>
      <c r="H799" s="21">
        <f t="shared" si="91"/>
        <v>0</v>
      </c>
      <c r="I799" s="25">
        <v>0</v>
      </c>
      <c r="J799" s="25">
        <v>0</v>
      </c>
      <c r="K799" s="25">
        <v>0</v>
      </c>
    </row>
    <row r="800" spans="1:11" s="1" customFormat="1" ht="45">
      <c r="A800" s="122"/>
      <c r="B800" s="124"/>
      <c r="C800" s="20" t="s">
        <v>20</v>
      </c>
      <c r="D800" s="21">
        <f>D828+D835+D842</f>
        <v>89932.299999999988</v>
      </c>
      <c r="E800" s="21">
        <f t="shared" ref="E800:H800" si="92">E828+E835+E842</f>
        <v>89932.299999999988</v>
      </c>
      <c r="F800" s="21">
        <f t="shared" si="92"/>
        <v>89932.299999999988</v>
      </c>
      <c r="G800" s="21">
        <f t="shared" si="92"/>
        <v>0</v>
      </c>
      <c r="H800" s="21">
        <f t="shared" si="92"/>
        <v>0</v>
      </c>
      <c r="I800" s="25">
        <v>0</v>
      </c>
      <c r="J800" s="25">
        <v>0</v>
      </c>
      <c r="K800" s="25">
        <v>0</v>
      </c>
    </row>
    <row r="801" spans="1:11" s="1" customFormat="1" ht="75">
      <c r="A801" s="122"/>
      <c r="B801" s="124"/>
      <c r="C801" s="34" t="s">
        <v>21</v>
      </c>
      <c r="D801" s="21">
        <f>D800</f>
        <v>89932.299999999988</v>
      </c>
      <c r="E801" s="21">
        <f t="shared" ref="E801:H801" si="93">E800</f>
        <v>89932.299999999988</v>
      </c>
      <c r="F801" s="21">
        <f t="shared" si="93"/>
        <v>89932.299999999988</v>
      </c>
      <c r="G801" s="21">
        <f t="shared" si="93"/>
        <v>0</v>
      </c>
      <c r="H801" s="21">
        <f t="shared" si="93"/>
        <v>0</v>
      </c>
      <c r="I801" s="25">
        <v>0</v>
      </c>
      <c r="J801" s="25">
        <v>0</v>
      </c>
      <c r="K801" s="25">
        <v>0</v>
      </c>
    </row>
    <row r="802" spans="1:11" s="1" customFormat="1" ht="45">
      <c r="A802" s="122"/>
      <c r="B802" s="124"/>
      <c r="C802" s="20" t="s">
        <v>22</v>
      </c>
      <c r="D802" s="21">
        <v>0</v>
      </c>
      <c r="E802" s="21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</row>
    <row r="803" spans="1:11" s="1" customFormat="1" ht="45">
      <c r="A803" s="122"/>
      <c r="B803" s="124"/>
      <c r="C803" s="20" t="s">
        <v>23</v>
      </c>
      <c r="D803" s="21">
        <v>0</v>
      </c>
      <c r="E803" s="21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</row>
    <row r="804" spans="1:11" s="1" customFormat="1" ht="15" customHeight="1">
      <c r="A804" s="122"/>
      <c r="B804" s="124" t="s">
        <v>28</v>
      </c>
      <c r="C804" s="20" t="s">
        <v>17</v>
      </c>
      <c r="D804" s="21">
        <f>D805+D807+D809+D810</f>
        <v>211263.3</v>
      </c>
      <c r="E804" s="21">
        <f>E805+E807+E809+E810</f>
        <v>211263.3</v>
      </c>
      <c r="F804" s="21">
        <f>F805+F807+F809+F810</f>
        <v>206086.2</v>
      </c>
      <c r="G804" s="21">
        <f>G805+G807+G809+G810</f>
        <v>0</v>
      </c>
      <c r="H804" s="21">
        <f>H805+H807+H809+H810</f>
        <v>0</v>
      </c>
      <c r="I804" s="19">
        <f>G804/D804*100</f>
        <v>0</v>
      </c>
      <c r="J804" s="19">
        <f>G804/E804*100</f>
        <v>0</v>
      </c>
      <c r="K804" s="19">
        <f>G804/F804*100</f>
        <v>0</v>
      </c>
    </row>
    <row r="805" spans="1:11" s="1" customFormat="1" ht="30">
      <c r="A805" s="122"/>
      <c r="B805" s="124"/>
      <c r="C805" s="20" t="s">
        <v>18</v>
      </c>
      <c r="D805" s="21">
        <f>D847</f>
        <v>62263.3</v>
      </c>
      <c r="E805" s="21">
        <f t="shared" ref="E805:G805" si="94">E847</f>
        <v>62263.3</v>
      </c>
      <c r="F805" s="21">
        <f t="shared" si="94"/>
        <v>57086.200000000004</v>
      </c>
      <c r="G805" s="21">
        <f t="shared" si="94"/>
        <v>0</v>
      </c>
      <c r="H805" s="21">
        <v>0</v>
      </c>
      <c r="I805" s="25">
        <f>G805/D805*100</f>
        <v>0</v>
      </c>
      <c r="J805" s="25">
        <f>G805/E805*100</f>
        <v>0</v>
      </c>
      <c r="K805" s="25">
        <f>G805/F805*100</f>
        <v>0</v>
      </c>
    </row>
    <row r="806" spans="1:11" s="1" customFormat="1" ht="75">
      <c r="A806" s="122"/>
      <c r="B806" s="124"/>
      <c r="C806" s="34" t="s">
        <v>19</v>
      </c>
      <c r="D806" s="21">
        <v>0</v>
      </c>
      <c r="E806" s="21">
        <v>0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</row>
    <row r="807" spans="1:11" s="1" customFormat="1" ht="45">
      <c r="A807" s="122"/>
      <c r="B807" s="124"/>
      <c r="C807" s="20" t="s">
        <v>20</v>
      </c>
      <c r="D807" s="21">
        <f>D849</f>
        <v>149000</v>
      </c>
      <c r="E807" s="21">
        <f t="shared" ref="E807:H807" si="95">E849</f>
        <v>149000</v>
      </c>
      <c r="F807" s="21">
        <f t="shared" si="95"/>
        <v>149000</v>
      </c>
      <c r="G807" s="21">
        <f t="shared" si="95"/>
        <v>0</v>
      </c>
      <c r="H807" s="21">
        <f t="shared" si="95"/>
        <v>0</v>
      </c>
      <c r="I807" s="25">
        <v>0</v>
      </c>
      <c r="J807" s="25">
        <v>0</v>
      </c>
      <c r="K807" s="25">
        <v>0</v>
      </c>
    </row>
    <row r="808" spans="1:11" s="1" customFormat="1" ht="75">
      <c r="A808" s="122"/>
      <c r="B808" s="124"/>
      <c r="C808" s="34" t="s">
        <v>21</v>
      </c>
      <c r="D808" s="21">
        <f>D807</f>
        <v>149000</v>
      </c>
      <c r="E808" s="21">
        <f>E807</f>
        <v>149000</v>
      </c>
      <c r="F808" s="21">
        <f>F807</f>
        <v>149000</v>
      </c>
      <c r="G808" s="21">
        <f>G807</f>
        <v>0</v>
      </c>
      <c r="H808" s="21">
        <f>H807</f>
        <v>0</v>
      </c>
      <c r="I808" s="25">
        <v>0</v>
      </c>
      <c r="J808" s="25">
        <v>0</v>
      </c>
      <c r="K808" s="25">
        <v>0</v>
      </c>
    </row>
    <row r="809" spans="1:11" s="1" customFormat="1" ht="45">
      <c r="A809" s="122"/>
      <c r="B809" s="124"/>
      <c r="C809" s="20" t="s">
        <v>22</v>
      </c>
      <c r="D809" s="21">
        <v>0</v>
      </c>
      <c r="E809" s="21">
        <v>0</v>
      </c>
      <c r="F809" s="25">
        <v>0</v>
      </c>
      <c r="G809" s="25">
        <v>0</v>
      </c>
      <c r="H809" s="25">
        <v>0</v>
      </c>
      <c r="I809" s="25">
        <v>0</v>
      </c>
      <c r="J809" s="25">
        <v>0</v>
      </c>
      <c r="K809" s="25">
        <v>0</v>
      </c>
    </row>
    <row r="810" spans="1:11" s="1" customFormat="1" ht="45">
      <c r="A810" s="122"/>
      <c r="B810" s="124"/>
      <c r="C810" s="20" t="s">
        <v>23</v>
      </c>
      <c r="D810" s="21">
        <v>0</v>
      </c>
      <c r="E810" s="21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</row>
    <row r="811" spans="1:11" s="1" customFormat="1" ht="15" customHeight="1">
      <c r="A811" s="122"/>
      <c r="B811" s="124" t="s">
        <v>31</v>
      </c>
      <c r="C811" s="20" t="s">
        <v>17</v>
      </c>
      <c r="D811" s="21">
        <f>D812+D814+D816+D817</f>
        <v>3909.7999999999997</v>
      </c>
      <c r="E811" s="21">
        <f>E812+E814+E816+E817</f>
        <v>3909.7999999999997</v>
      </c>
      <c r="F811" s="21">
        <f>F812+F814+F816+F817</f>
        <v>3909.7999999999997</v>
      </c>
      <c r="G811" s="21">
        <f>G812+G814+G816+G817</f>
        <v>0</v>
      </c>
      <c r="H811" s="21">
        <f>H812+H814+H816+H817</f>
        <v>0</v>
      </c>
      <c r="I811" s="19">
        <f>G811/D811*100</f>
        <v>0</v>
      </c>
      <c r="J811" s="19">
        <f>G811/E811*100</f>
        <v>0</v>
      </c>
      <c r="K811" s="19">
        <f>G811/F811*100</f>
        <v>0</v>
      </c>
    </row>
    <row r="812" spans="1:11" s="1" customFormat="1" ht="30">
      <c r="A812" s="122"/>
      <c r="B812" s="124"/>
      <c r="C812" s="20" t="s">
        <v>18</v>
      </c>
      <c r="D812" s="21">
        <f>D882</f>
        <v>430.1</v>
      </c>
      <c r="E812" s="21">
        <f t="shared" ref="E812:H812" si="96">E882</f>
        <v>430.1</v>
      </c>
      <c r="F812" s="21">
        <f t="shared" si="96"/>
        <v>430.1</v>
      </c>
      <c r="G812" s="21">
        <f t="shared" si="96"/>
        <v>0</v>
      </c>
      <c r="H812" s="21">
        <f t="shared" si="96"/>
        <v>0</v>
      </c>
      <c r="I812" s="25">
        <f>G812/D812*100</f>
        <v>0</v>
      </c>
      <c r="J812" s="25">
        <f>G812/E812*100</f>
        <v>0</v>
      </c>
      <c r="K812" s="25">
        <f>G812/F812*100</f>
        <v>0</v>
      </c>
    </row>
    <row r="813" spans="1:11" s="1" customFormat="1" ht="75">
      <c r="A813" s="122"/>
      <c r="B813" s="124"/>
      <c r="C813" s="34" t="s">
        <v>19</v>
      </c>
      <c r="D813" s="21">
        <f>D812</f>
        <v>430.1</v>
      </c>
      <c r="E813" s="21">
        <f t="shared" ref="E813:H813" si="97">E812</f>
        <v>430.1</v>
      </c>
      <c r="F813" s="21">
        <f t="shared" si="97"/>
        <v>430.1</v>
      </c>
      <c r="G813" s="21">
        <f t="shared" si="97"/>
        <v>0</v>
      </c>
      <c r="H813" s="21">
        <f t="shared" si="97"/>
        <v>0</v>
      </c>
      <c r="I813" s="25">
        <v>0</v>
      </c>
      <c r="J813" s="25">
        <v>0</v>
      </c>
      <c r="K813" s="25">
        <v>0</v>
      </c>
    </row>
    <row r="814" spans="1:11" s="1" customFormat="1" ht="45">
      <c r="A814" s="122"/>
      <c r="B814" s="124"/>
      <c r="C814" s="20" t="s">
        <v>20</v>
      </c>
      <c r="D814" s="21">
        <f>D884</f>
        <v>3479.7</v>
      </c>
      <c r="E814" s="21">
        <f t="shared" ref="E814:H814" si="98">E884</f>
        <v>3479.7</v>
      </c>
      <c r="F814" s="21">
        <f t="shared" si="98"/>
        <v>3479.7</v>
      </c>
      <c r="G814" s="21">
        <f t="shared" si="98"/>
        <v>0</v>
      </c>
      <c r="H814" s="21">
        <f t="shared" si="98"/>
        <v>0</v>
      </c>
      <c r="I814" s="25">
        <v>0</v>
      </c>
      <c r="J814" s="25">
        <v>0</v>
      </c>
      <c r="K814" s="25">
        <v>0</v>
      </c>
    </row>
    <row r="815" spans="1:11" s="1" customFormat="1" ht="75">
      <c r="A815" s="122"/>
      <c r="B815" s="124"/>
      <c r="C815" s="34" t="s">
        <v>21</v>
      </c>
      <c r="D815" s="21">
        <f>D814</f>
        <v>3479.7</v>
      </c>
      <c r="E815" s="21">
        <f>E814</f>
        <v>3479.7</v>
      </c>
      <c r="F815" s="21">
        <f>F814</f>
        <v>3479.7</v>
      </c>
      <c r="G815" s="21">
        <f>G814</f>
        <v>0</v>
      </c>
      <c r="H815" s="21">
        <f>H814</f>
        <v>0</v>
      </c>
      <c r="I815" s="25">
        <v>0</v>
      </c>
      <c r="J815" s="25">
        <v>0</v>
      </c>
      <c r="K815" s="25">
        <v>0</v>
      </c>
    </row>
    <row r="816" spans="1:11" s="1" customFormat="1" ht="45">
      <c r="A816" s="122"/>
      <c r="B816" s="124"/>
      <c r="C816" s="20" t="s">
        <v>22</v>
      </c>
      <c r="D816" s="21">
        <v>0</v>
      </c>
      <c r="E816" s="21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</row>
    <row r="817" spans="1:11" s="1" customFormat="1" ht="45">
      <c r="A817" s="122"/>
      <c r="B817" s="124"/>
      <c r="C817" s="20" t="s">
        <v>23</v>
      </c>
      <c r="D817" s="21">
        <v>0</v>
      </c>
      <c r="E817" s="21">
        <v>0</v>
      </c>
      <c r="F817" s="25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</row>
    <row r="818" spans="1:11" s="1" customFormat="1" ht="15" customHeight="1">
      <c r="A818" s="122"/>
      <c r="B818" s="124" t="s">
        <v>136</v>
      </c>
      <c r="C818" s="20" t="s">
        <v>17</v>
      </c>
      <c r="D818" s="21">
        <f>D819+D821+D823+D824</f>
        <v>10082.6</v>
      </c>
      <c r="E818" s="21">
        <f>E819+E821+E823+E824</f>
        <v>0</v>
      </c>
      <c r="F818" s="21">
        <f>F819+F821+F823+F824</f>
        <v>0</v>
      </c>
      <c r="G818" s="21">
        <f>G819+G821+G823+G824</f>
        <v>0</v>
      </c>
      <c r="H818" s="21">
        <f>H819+H821+H823+H824</f>
        <v>0</v>
      </c>
      <c r="I818" s="19">
        <f>G818/D818*100</f>
        <v>0</v>
      </c>
      <c r="J818" s="19" t="e">
        <f>G818/E818*100</f>
        <v>#DIV/0!</v>
      </c>
      <c r="K818" s="19" t="e">
        <f>G818/F818*100</f>
        <v>#DIV/0!</v>
      </c>
    </row>
    <row r="819" spans="1:11" s="1" customFormat="1" ht="30">
      <c r="A819" s="122"/>
      <c r="B819" s="124"/>
      <c r="C819" s="20" t="s">
        <v>18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5" t="e">
        <f>G819/D819*100</f>
        <v>#DIV/0!</v>
      </c>
      <c r="J819" s="25" t="e">
        <f>G819/E819*100</f>
        <v>#DIV/0!</v>
      </c>
      <c r="K819" s="25" t="e">
        <f>G819/F819*100</f>
        <v>#DIV/0!</v>
      </c>
    </row>
    <row r="820" spans="1:11" s="1" customFormat="1" ht="75">
      <c r="A820" s="122"/>
      <c r="B820" s="124"/>
      <c r="C820" s="34" t="s">
        <v>19</v>
      </c>
      <c r="D820" s="21">
        <v>0</v>
      </c>
      <c r="E820" s="21">
        <v>0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</row>
    <row r="821" spans="1:11" s="1" customFormat="1" ht="45">
      <c r="A821" s="122"/>
      <c r="B821" s="124"/>
      <c r="C821" s="20" t="s">
        <v>20</v>
      </c>
      <c r="D821" s="21">
        <v>0</v>
      </c>
      <c r="E821" s="21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</row>
    <row r="822" spans="1:11" s="1" customFormat="1" ht="75">
      <c r="A822" s="122"/>
      <c r="B822" s="124"/>
      <c r="C822" s="34" t="s">
        <v>21</v>
      </c>
      <c r="D822" s="21">
        <f>D821</f>
        <v>0</v>
      </c>
      <c r="E822" s="21">
        <f>E821</f>
        <v>0</v>
      </c>
      <c r="F822" s="21">
        <f>F821</f>
        <v>0</v>
      </c>
      <c r="G822" s="21">
        <f>G821</f>
        <v>0</v>
      </c>
      <c r="H822" s="21">
        <f>H821</f>
        <v>0</v>
      </c>
      <c r="I822" s="25">
        <v>0</v>
      </c>
      <c r="J822" s="25">
        <v>0</v>
      </c>
      <c r="K822" s="25">
        <v>0</v>
      </c>
    </row>
    <row r="823" spans="1:11" s="1" customFormat="1" ht="45">
      <c r="A823" s="122"/>
      <c r="B823" s="124"/>
      <c r="C823" s="20" t="s">
        <v>22</v>
      </c>
      <c r="D823" s="21">
        <f>D830+D837+D886</f>
        <v>10082.6</v>
      </c>
      <c r="E823" s="21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</row>
    <row r="824" spans="1:11" s="1" customFormat="1" ht="45">
      <c r="A824" s="123"/>
      <c r="B824" s="124"/>
      <c r="C824" s="20" t="s">
        <v>23</v>
      </c>
      <c r="D824" s="21">
        <v>0</v>
      </c>
      <c r="E824" s="21">
        <v>0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v>0</v>
      </c>
    </row>
    <row r="825" spans="1:11" s="1" customFormat="1" ht="15" customHeight="1">
      <c r="A825" s="132" t="s">
        <v>137</v>
      </c>
      <c r="B825" s="124" t="s">
        <v>135</v>
      </c>
      <c r="C825" s="20" t="s">
        <v>17</v>
      </c>
      <c r="D825" s="21">
        <f>D826+D828+D830+D831</f>
        <v>53953.5</v>
      </c>
      <c r="E825" s="21">
        <f>E826+E828+E830+E831</f>
        <v>43953.5</v>
      </c>
      <c r="F825" s="21">
        <f>F826+F828+F830+F831</f>
        <v>43953.5</v>
      </c>
      <c r="G825" s="21">
        <f>G826+G828+G830+G831</f>
        <v>0</v>
      </c>
      <c r="H825" s="21">
        <f>H826+H828+H830+H831</f>
        <v>0</v>
      </c>
      <c r="I825" s="19">
        <f>G825/D825*100</f>
        <v>0</v>
      </c>
      <c r="J825" s="19">
        <f>G825/E825*100</f>
        <v>0</v>
      </c>
      <c r="K825" s="19">
        <f>G825/F825*100</f>
        <v>0</v>
      </c>
    </row>
    <row r="826" spans="1:11" s="1" customFormat="1" ht="30">
      <c r="A826" s="133"/>
      <c r="B826" s="124"/>
      <c r="C826" s="20" t="s">
        <v>18</v>
      </c>
      <c r="D826" s="21">
        <v>27281.9</v>
      </c>
      <c r="E826" s="21">
        <v>27281.9</v>
      </c>
      <c r="F826" s="21">
        <v>27281.9</v>
      </c>
      <c r="G826" s="21">
        <v>0</v>
      </c>
      <c r="H826" s="21">
        <v>0</v>
      </c>
      <c r="I826" s="25">
        <f>G826/D826*100</f>
        <v>0</v>
      </c>
      <c r="J826" s="25">
        <f>G826/E826*100</f>
        <v>0</v>
      </c>
      <c r="K826" s="25">
        <f>G826/F826*100</f>
        <v>0</v>
      </c>
    </row>
    <row r="827" spans="1:11" s="1" customFormat="1" ht="75">
      <c r="A827" s="133"/>
      <c r="B827" s="124"/>
      <c r="C827" s="34" t="s">
        <v>19</v>
      </c>
      <c r="D827" s="21">
        <f>D826</f>
        <v>27281.9</v>
      </c>
      <c r="E827" s="21">
        <f t="shared" ref="E827:H827" si="99">E826</f>
        <v>27281.9</v>
      </c>
      <c r="F827" s="21">
        <f t="shared" si="99"/>
        <v>27281.9</v>
      </c>
      <c r="G827" s="21">
        <f t="shared" si="99"/>
        <v>0</v>
      </c>
      <c r="H827" s="21">
        <f t="shared" si="99"/>
        <v>0</v>
      </c>
      <c r="I827" s="25">
        <v>0</v>
      </c>
      <c r="J827" s="25">
        <v>0</v>
      </c>
      <c r="K827" s="25">
        <v>0</v>
      </c>
    </row>
    <row r="828" spans="1:11" s="1" customFormat="1" ht="45">
      <c r="A828" s="133"/>
      <c r="B828" s="124"/>
      <c r="C828" s="20" t="s">
        <v>20</v>
      </c>
      <c r="D828" s="21">
        <v>16671.599999999999</v>
      </c>
      <c r="E828" s="21">
        <v>16671.599999999999</v>
      </c>
      <c r="F828" s="21">
        <v>16671.599999999999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</row>
    <row r="829" spans="1:11" s="1" customFormat="1" ht="75">
      <c r="A829" s="133"/>
      <c r="B829" s="124"/>
      <c r="C829" s="34" t="s">
        <v>21</v>
      </c>
      <c r="D829" s="21">
        <f>D828</f>
        <v>16671.599999999999</v>
      </c>
      <c r="E829" s="21">
        <f>E828</f>
        <v>16671.599999999999</v>
      </c>
      <c r="F829" s="21">
        <f>F828</f>
        <v>16671.599999999999</v>
      </c>
      <c r="G829" s="21">
        <f>G828</f>
        <v>0</v>
      </c>
      <c r="H829" s="21">
        <f>H828</f>
        <v>0</v>
      </c>
      <c r="I829" s="25">
        <v>0</v>
      </c>
      <c r="J829" s="25">
        <v>0</v>
      </c>
      <c r="K829" s="25">
        <v>0</v>
      </c>
    </row>
    <row r="830" spans="1:11" s="1" customFormat="1" ht="45">
      <c r="A830" s="133"/>
      <c r="B830" s="124"/>
      <c r="C830" s="20" t="s">
        <v>22</v>
      </c>
      <c r="D830" s="21">
        <v>10000</v>
      </c>
      <c r="E830" s="21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</row>
    <row r="831" spans="1:11" s="1" customFormat="1" ht="45">
      <c r="A831" s="134"/>
      <c r="B831" s="124"/>
      <c r="C831" s="20" t="s">
        <v>23</v>
      </c>
      <c r="D831" s="21">
        <v>0</v>
      </c>
      <c r="E831" s="21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</row>
    <row r="832" spans="1:11" s="1" customFormat="1" ht="15" customHeight="1">
      <c r="A832" s="129" t="s">
        <v>138</v>
      </c>
      <c r="B832" s="124" t="s">
        <v>135</v>
      </c>
      <c r="C832" s="20" t="s">
        <v>17</v>
      </c>
      <c r="D832" s="21">
        <f>D833+D835+D837+D838</f>
        <v>73911.899999999994</v>
      </c>
      <c r="E832" s="21">
        <f>E833+E835+E837+E838</f>
        <v>73886.899999999994</v>
      </c>
      <c r="F832" s="21">
        <f>F833+F835+F837+F838</f>
        <v>73886.899999999994</v>
      </c>
      <c r="G832" s="21">
        <f>G833+G835+G837+G838</f>
        <v>0</v>
      </c>
      <c r="H832" s="21">
        <f>H833+H835+H837+H838</f>
        <v>0</v>
      </c>
      <c r="I832" s="19">
        <f>G832/D832*100</f>
        <v>0</v>
      </c>
      <c r="J832" s="19">
        <f>G832/E832*100</f>
        <v>0</v>
      </c>
      <c r="K832" s="19">
        <f>G832/F832*100</f>
        <v>0</v>
      </c>
    </row>
    <row r="833" spans="1:11" s="1" customFormat="1" ht="30">
      <c r="A833" s="130"/>
      <c r="B833" s="124"/>
      <c r="C833" s="20" t="s">
        <v>18</v>
      </c>
      <c r="D833" s="21">
        <v>1477.7</v>
      </c>
      <c r="E833" s="21">
        <v>1477.7</v>
      </c>
      <c r="F833" s="21">
        <v>1477.7</v>
      </c>
      <c r="G833" s="21">
        <v>0</v>
      </c>
      <c r="H833" s="21">
        <v>0</v>
      </c>
      <c r="I833" s="25">
        <f>G833/D833*100</f>
        <v>0</v>
      </c>
      <c r="J833" s="25">
        <f>G833/E833*100</f>
        <v>0</v>
      </c>
      <c r="K833" s="25">
        <f>G833/F833*100</f>
        <v>0</v>
      </c>
    </row>
    <row r="834" spans="1:11" s="1" customFormat="1" ht="75">
      <c r="A834" s="130"/>
      <c r="B834" s="124"/>
      <c r="C834" s="34" t="s">
        <v>19</v>
      </c>
      <c r="D834" s="21">
        <f>D833</f>
        <v>1477.7</v>
      </c>
      <c r="E834" s="21">
        <f t="shared" ref="E834:H834" si="100">E833</f>
        <v>1477.7</v>
      </c>
      <c r="F834" s="21">
        <f t="shared" si="100"/>
        <v>1477.7</v>
      </c>
      <c r="G834" s="21">
        <f t="shared" si="100"/>
        <v>0</v>
      </c>
      <c r="H834" s="21">
        <f t="shared" si="100"/>
        <v>0</v>
      </c>
      <c r="I834" s="25">
        <v>0</v>
      </c>
      <c r="J834" s="25">
        <v>0</v>
      </c>
      <c r="K834" s="25">
        <v>0</v>
      </c>
    </row>
    <row r="835" spans="1:11" s="1" customFormat="1" ht="45">
      <c r="A835" s="130"/>
      <c r="B835" s="124"/>
      <c r="C835" s="20" t="s">
        <v>20</v>
      </c>
      <c r="D835" s="21">
        <v>72409.2</v>
      </c>
      <c r="E835" s="21">
        <v>72409.2</v>
      </c>
      <c r="F835" s="21">
        <v>72409.2</v>
      </c>
      <c r="G835" s="21">
        <v>0</v>
      </c>
      <c r="H835" s="25">
        <v>0</v>
      </c>
      <c r="I835" s="25">
        <v>0</v>
      </c>
      <c r="J835" s="25">
        <v>0</v>
      </c>
      <c r="K835" s="25">
        <v>0</v>
      </c>
    </row>
    <row r="836" spans="1:11" s="1" customFormat="1" ht="75">
      <c r="A836" s="130"/>
      <c r="B836" s="124"/>
      <c r="C836" s="34" t="s">
        <v>21</v>
      </c>
      <c r="D836" s="21">
        <f>D835</f>
        <v>72409.2</v>
      </c>
      <c r="E836" s="21">
        <f>E835</f>
        <v>72409.2</v>
      </c>
      <c r="F836" s="21">
        <f>F835</f>
        <v>72409.2</v>
      </c>
      <c r="G836" s="21">
        <f>G835</f>
        <v>0</v>
      </c>
      <c r="H836" s="21">
        <f>H835</f>
        <v>0</v>
      </c>
      <c r="I836" s="25">
        <v>0</v>
      </c>
      <c r="J836" s="25">
        <v>0</v>
      </c>
      <c r="K836" s="25">
        <v>0</v>
      </c>
    </row>
    <row r="837" spans="1:11" s="1" customFormat="1" ht="45">
      <c r="A837" s="130"/>
      <c r="B837" s="124"/>
      <c r="C837" s="20" t="s">
        <v>22</v>
      </c>
      <c r="D837" s="21">
        <v>25</v>
      </c>
      <c r="E837" s="21">
        <v>0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0</v>
      </c>
    </row>
    <row r="838" spans="1:11" s="1" customFormat="1" ht="45">
      <c r="A838" s="131"/>
      <c r="B838" s="124"/>
      <c r="C838" s="20" t="s">
        <v>23</v>
      </c>
      <c r="D838" s="21">
        <v>0</v>
      </c>
      <c r="E838" s="21">
        <v>0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</row>
    <row r="839" spans="1:11" s="1" customFormat="1" ht="15" customHeight="1">
      <c r="A839" s="135" t="s">
        <v>139</v>
      </c>
      <c r="B839" s="124" t="s">
        <v>135</v>
      </c>
      <c r="C839" s="20" t="s">
        <v>17</v>
      </c>
      <c r="D839" s="21">
        <f>D840+D842+D844+D845</f>
        <v>956.7</v>
      </c>
      <c r="E839" s="21">
        <f>E840+E842+E844+E845</f>
        <v>956.7</v>
      </c>
      <c r="F839" s="21">
        <f>F840+F842+F844+F845</f>
        <v>956.7</v>
      </c>
      <c r="G839" s="21">
        <f>G840+G842+G844+G845</f>
        <v>0</v>
      </c>
      <c r="H839" s="21">
        <f>H840+H842+H844+H845</f>
        <v>0</v>
      </c>
      <c r="I839" s="19">
        <f>G839/D839*100</f>
        <v>0</v>
      </c>
      <c r="J839" s="19">
        <f>G839/E839*100</f>
        <v>0</v>
      </c>
      <c r="K839" s="19">
        <f>G839/F839*100</f>
        <v>0</v>
      </c>
    </row>
    <row r="840" spans="1:11" s="1" customFormat="1" ht="30">
      <c r="A840" s="136"/>
      <c r="B840" s="124"/>
      <c r="C840" s="20" t="s">
        <v>18</v>
      </c>
      <c r="D840" s="21">
        <v>105.2</v>
      </c>
      <c r="E840" s="21">
        <v>105.2</v>
      </c>
      <c r="F840" s="21">
        <v>105.2</v>
      </c>
      <c r="G840" s="21">
        <v>0</v>
      </c>
      <c r="H840" s="21">
        <v>0</v>
      </c>
      <c r="I840" s="25">
        <f>G840/D840*100</f>
        <v>0</v>
      </c>
      <c r="J840" s="25">
        <f>G840/E840*100</f>
        <v>0</v>
      </c>
      <c r="K840" s="25">
        <f>G840/F840*100</f>
        <v>0</v>
      </c>
    </row>
    <row r="841" spans="1:11" s="1" customFormat="1" ht="75">
      <c r="A841" s="136"/>
      <c r="B841" s="124"/>
      <c r="C841" s="34" t="s">
        <v>19</v>
      </c>
      <c r="D841" s="21">
        <f>D840</f>
        <v>105.2</v>
      </c>
      <c r="E841" s="21">
        <f t="shared" ref="E841:H841" si="101">E840</f>
        <v>105.2</v>
      </c>
      <c r="F841" s="21">
        <f t="shared" si="101"/>
        <v>105.2</v>
      </c>
      <c r="G841" s="21">
        <f t="shared" si="101"/>
        <v>0</v>
      </c>
      <c r="H841" s="21">
        <f t="shared" si="101"/>
        <v>0</v>
      </c>
      <c r="I841" s="25">
        <v>0</v>
      </c>
      <c r="J841" s="25">
        <v>0</v>
      </c>
      <c r="K841" s="25">
        <v>0</v>
      </c>
    </row>
    <row r="842" spans="1:11" s="1" customFormat="1" ht="45">
      <c r="A842" s="136"/>
      <c r="B842" s="124"/>
      <c r="C842" s="20" t="s">
        <v>20</v>
      </c>
      <c r="D842" s="21">
        <v>851.5</v>
      </c>
      <c r="E842" s="21">
        <v>851.5</v>
      </c>
      <c r="F842" s="21">
        <v>851.5</v>
      </c>
      <c r="G842" s="21">
        <v>0</v>
      </c>
      <c r="H842" s="21">
        <v>0</v>
      </c>
      <c r="I842" s="25">
        <v>0</v>
      </c>
      <c r="J842" s="25">
        <v>0</v>
      </c>
      <c r="K842" s="25">
        <v>0</v>
      </c>
    </row>
    <row r="843" spans="1:11" s="1" customFormat="1" ht="75">
      <c r="A843" s="136"/>
      <c r="B843" s="124"/>
      <c r="C843" s="34" t="s">
        <v>21</v>
      </c>
      <c r="D843" s="21">
        <f>D842</f>
        <v>851.5</v>
      </c>
      <c r="E843" s="21">
        <f>E842</f>
        <v>851.5</v>
      </c>
      <c r="F843" s="21">
        <f>F842</f>
        <v>851.5</v>
      </c>
      <c r="G843" s="21">
        <f>G842</f>
        <v>0</v>
      </c>
      <c r="H843" s="21">
        <f>H842</f>
        <v>0</v>
      </c>
      <c r="I843" s="25">
        <v>0</v>
      </c>
      <c r="J843" s="25">
        <v>0</v>
      </c>
      <c r="K843" s="25">
        <v>0</v>
      </c>
    </row>
    <row r="844" spans="1:11" s="1" customFormat="1" ht="45">
      <c r="A844" s="136"/>
      <c r="B844" s="124"/>
      <c r="C844" s="20" t="s">
        <v>22</v>
      </c>
      <c r="D844" s="21">
        <v>0</v>
      </c>
      <c r="E844" s="21">
        <v>0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</row>
    <row r="845" spans="1:11" s="1" customFormat="1" ht="45">
      <c r="A845" s="137"/>
      <c r="B845" s="124"/>
      <c r="C845" s="20" t="s">
        <v>23</v>
      </c>
      <c r="D845" s="21">
        <v>0</v>
      </c>
      <c r="E845" s="21">
        <v>0</v>
      </c>
      <c r="F845" s="25">
        <v>0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</row>
    <row r="846" spans="1:11" s="1" customFormat="1" ht="15" customHeight="1">
      <c r="A846" s="129" t="s">
        <v>140</v>
      </c>
      <c r="B846" s="124" t="s">
        <v>28</v>
      </c>
      <c r="C846" s="20" t="s">
        <v>17</v>
      </c>
      <c r="D846" s="21">
        <f>D847+D849+D851+D852</f>
        <v>211263.3</v>
      </c>
      <c r="E846" s="21">
        <f>E847+E849+E851+E852</f>
        <v>211263.3</v>
      </c>
      <c r="F846" s="21">
        <f>F847+F849+F851+F852</f>
        <v>206086.2</v>
      </c>
      <c r="G846" s="21">
        <f>G847+G849+G851+G852</f>
        <v>0</v>
      </c>
      <c r="H846" s="21">
        <f>H847+H849+H851+H852</f>
        <v>0</v>
      </c>
      <c r="I846" s="19">
        <f>G846/D846*100</f>
        <v>0</v>
      </c>
      <c r="J846" s="19">
        <f>G846/E846*100</f>
        <v>0</v>
      </c>
      <c r="K846" s="19">
        <f>G846/F846*100</f>
        <v>0</v>
      </c>
    </row>
    <row r="847" spans="1:11" s="1" customFormat="1" ht="30">
      <c r="A847" s="130"/>
      <c r="B847" s="124"/>
      <c r="C847" s="20" t="s">
        <v>18</v>
      </c>
      <c r="D847" s="21">
        <f>D854+D861+D868+D875</f>
        <v>62263.3</v>
      </c>
      <c r="E847" s="21">
        <f t="shared" ref="E847:H847" si="102">E854+E861+E868+E875</f>
        <v>62263.3</v>
      </c>
      <c r="F847" s="21">
        <f t="shared" si="102"/>
        <v>57086.200000000004</v>
      </c>
      <c r="G847" s="21">
        <f t="shared" si="102"/>
        <v>0</v>
      </c>
      <c r="H847" s="21">
        <f t="shared" si="102"/>
        <v>0</v>
      </c>
      <c r="I847" s="25">
        <f>G847/D847*100</f>
        <v>0</v>
      </c>
      <c r="J847" s="25">
        <f>G847/E847*100</f>
        <v>0</v>
      </c>
      <c r="K847" s="25">
        <f>G847/F847*100</f>
        <v>0</v>
      </c>
    </row>
    <row r="848" spans="1:11" s="1" customFormat="1" ht="75">
      <c r="A848" s="130"/>
      <c r="B848" s="124"/>
      <c r="C848" s="34" t="s">
        <v>19</v>
      </c>
      <c r="D848" s="21">
        <f>D847</f>
        <v>62263.3</v>
      </c>
      <c r="E848" s="21">
        <f t="shared" ref="E848:H848" si="103">E847</f>
        <v>62263.3</v>
      </c>
      <c r="F848" s="21">
        <f t="shared" si="103"/>
        <v>57086.200000000004</v>
      </c>
      <c r="G848" s="21">
        <f t="shared" si="103"/>
        <v>0</v>
      </c>
      <c r="H848" s="21">
        <f t="shared" si="103"/>
        <v>0</v>
      </c>
      <c r="I848" s="25">
        <v>0</v>
      </c>
      <c r="J848" s="25">
        <v>0</v>
      </c>
      <c r="K848" s="25">
        <v>0</v>
      </c>
    </row>
    <row r="849" spans="1:11" s="1" customFormat="1" ht="45">
      <c r="A849" s="130"/>
      <c r="B849" s="124"/>
      <c r="C849" s="20" t="s">
        <v>20</v>
      </c>
      <c r="D849" s="21">
        <f>D856+D863+D870+D877</f>
        <v>149000</v>
      </c>
      <c r="E849" s="21">
        <f t="shared" ref="E849:H849" si="104">E856+E863+E870+E877</f>
        <v>149000</v>
      </c>
      <c r="F849" s="21">
        <f t="shared" si="104"/>
        <v>149000</v>
      </c>
      <c r="G849" s="21">
        <f t="shared" si="104"/>
        <v>0</v>
      </c>
      <c r="H849" s="21">
        <f t="shared" si="104"/>
        <v>0</v>
      </c>
      <c r="I849" s="25">
        <v>0</v>
      </c>
      <c r="J849" s="25">
        <v>0</v>
      </c>
      <c r="K849" s="25">
        <v>0</v>
      </c>
    </row>
    <row r="850" spans="1:11" s="1" customFormat="1" ht="75">
      <c r="A850" s="130"/>
      <c r="B850" s="124"/>
      <c r="C850" s="34" t="s">
        <v>21</v>
      </c>
      <c r="D850" s="21">
        <f>D849</f>
        <v>149000</v>
      </c>
      <c r="E850" s="21">
        <f t="shared" ref="E850:G850" si="105">E849</f>
        <v>149000</v>
      </c>
      <c r="F850" s="21">
        <f t="shared" si="105"/>
        <v>149000</v>
      </c>
      <c r="G850" s="21">
        <f t="shared" si="105"/>
        <v>0</v>
      </c>
      <c r="H850" s="21">
        <f>H849</f>
        <v>0</v>
      </c>
      <c r="I850" s="25">
        <v>0</v>
      </c>
      <c r="J850" s="25">
        <v>0</v>
      </c>
      <c r="K850" s="25">
        <v>0</v>
      </c>
    </row>
    <row r="851" spans="1:11" s="1" customFormat="1" ht="45">
      <c r="A851" s="130"/>
      <c r="B851" s="124"/>
      <c r="C851" s="20" t="s">
        <v>22</v>
      </c>
      <c r="D851" s="21">
        <v>0</v>
      </c>
      <c r="E851" s="21">
        <v>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</row>
    <row r="852" spans="1:11" s="1" customFormat="1" ht="45">
      <c r="A852" s="131"/>
      <c r="B852" s="124"/>
      <c r="C852" s="20" t="s">
        <v>23</v>
      </c>
      <c r="D852" s="21">
        <v>0</v>
      </c>
      <c r="E852" s="21">
        <v>0</v>
      </c>
      <c r="F852" s="25">
        <v>0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</row>
    <row r="853" spans="1:11" s="1" customFormat="1" ht="15" customHeight="1">
      <c r="A853" s="121" t="s">
        <v>141</v>
      </c>
      <c r="B853" s="124" t="s">
        <v>28</v>
      </c>
      <c r="C853" s="20" t="s">
        <v>17</v>
      </c>
      <c r="D853" s="21">
        <f>D854+D856+D858+D859</f>
        <v>89232.3</v>
      </c>
      <c r="E853" s="21">
        <f>E854+E856+E858+E859</f>
        <v>89232.3</v>
      </c>
      <c r="F853" s="21">
        <f>F854+F856+F858+F859</f>
        <v>89232.3</v>
      </c>
      <c r="G853" s="21">
        <f>G854+G856+G858+G859</f>
        <v>0</v>
      </c>
      <c r="H853" s="21">
        <f>H854+H856+H858+H859</f>
        <v>0</v>
      </c>
      <c r="I853" s="19">
        <f>G853/D853*100</f>
        <v>0</v>
      </c>
      <c r="J853" s="19">
        <f>G853/E853*100</f>
        <v>0</v>
      </c>
      <c r="K853" s="19">
        <f>G853/F853*100</f>
        <v>0</v>
      </c>
    </row>
    <row r="854" spans="1:11" s="1" customFormat="1" ht="30">
      <c r="A854" s="122"/>
      <c r="B854" s="124"/>
      <c r="C854" s="20" t="s">
        <v>18</v>
      </c>
      <c r="D854" s="21">
        <v>44232.3</v>
      </c>
      <c r="E854" s="21">
        <v>44232.3</v>
      </c>
      <c r="F854" s="21">
        <v>44232.3</v>
      </c>
      <c r="G854" s="21">
        <v>0</v>
      </c>
      <c r="H854" s="21">
        <v>0</v>
      </c>
      <c r="I854" s="25">
        <f>G854/D854*100</f>
        <v>0</v>
      </c>
      <c r="J854" s="25">
        <f>G854/E854*100</f>
        <v>0</v>
      </c>
      <c r="K854" s="25">
        <f>G854/F854*100</f>
        <v>0</v>
      </c>
    </row>
    <row r="855" spans="1:11" s="1" customFormat="1" ht="75">
      <c r="A855" s="122"/>
      <c r="B855" s="124"/>
      <c r="C855" s="34" t="s">
        <v>19</v>
      </c>
      <c r="D855" s="21">
        <f>D854</f>
        <v>44232.3</v>
      </c>
      <c r="E855" s="21">
        <f t="shared" ref="E855:H855" si="106">E854</f>
        <v>44232.3</v>
      </c>
      <c r="F855" s="21">
        <f t="shared" si="106"/>
        <v>44232.3</v>
      </c>
      <c r="G855" s="21">
        <f t="shared" si="106"/>
        <v>0</v>
      </c>
      <c r="H855" s="21">
        <f t="shared" si="106"/>
        <v>0</v>
      </c>
      <c r="I855" s="25">
        <v>0</v>
      </c>
      <c r="J855" s="25">
        <v>0</v>
      </c>
      <c r="K855" s="25">
        <v>0</v>
      </c>
    </row>
    <row r="856" spans="1:11" s="1" customFormat="1" ht="45">
      <c r="A856" s="122"/>
      <c r="B856" s="124"/>
      <c r="C856" s="20" t="s">
        <v>20</v>
      </c>
      <c r="D856" s="21">
        <v>45000</v>
      </c>
      <c r="E856" s="21">
        <v>45000</v>
      </c>
      <c r="F856" s="21">
        <v>45000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</row>
    <row r="857" spans="1:11" s="1" customFormat="1" ht="75">
      <c r="A857" s="122"/>
      <c r="B857" s="124"/>
      <c r="C857" s="34" t="s">
        <v>21</v>
      </c>
      <c r="D857" s="21">
        <f>D856</f>
        <v>45000</v>
      </c>
      <c r="E857" s="21">
        <f>E856</f>
        <v>45000</v>
      </c>
      <c r="F857" s="21">
        <f>F856</f>
        <v>45000</v>
      </c>
      <c r="G857" s="21">
        <f>G856</f>
        <v>0</v>
      </c>
      <c r="H857" s="21">
        <f>H856</f>
        <v>0</v>
      </c>
      <c r="I857" s="25">
        <v>0</v>
      </c>
      <c r="J857" s="25">
        <v>0</v>
      </c>
      <c r="K857" s="25">
        <v>0</v>
      </c>
    </row>
    <row r="858" spans="1:11" s="1" customFormat="1" ht="45">
      <c r="A858" s="122"/>
      <c r="B858" s="124"/>
      <c r="C858" s="20" t="s">
        <v>22</v>
      </c>
      <c r="D858" s="21">
        <v>0</v>
      </c>
      <c r="E858" s="21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</row>
    <row r="859" spans="1:11" s="1" customFormat="1" ht="45">
      <c r="A859" s="123"/>
      <c r="B859" s="124"/>
      <c r="C859" s="20" t="s">
        <v>23</v>
      </c>
      <c r="D859" s="21">
        <v>0</v>
      </c>
      <c r="E859" s="21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</row>
    <row r="860" spans="1:11" s="1" customFormat="1" ht="15" customHeight="1">
      <c r="A860" s="121" t="s">
        <v>142</v>
      </c>
      <c r="B860" s="124" t="s">
        <v>28</v>
      </c>
      <c r="C860" s="20" t="s">
        <v>17</v>
      </c>
      <c r="D860" s="21">
        <f>D861+D863+D865+D866</f>
        <v>5177.1000000000004</v>
      </c>
      <c r="E860" s="21">
        <f>E861+E863+E865+E866</f>
        <v>5177.1000000000004</v>
      </c>
      <c r="F860" s="21">
        <f>F861+F863+F865+F866</f>
        <v>0</v>
      </c>
      <c r="G860" s="21">
        <f>G861+G863+G865+G866</f>
        <v>0</v>
      </c>
      <c r="H860" s="21">
        <f>H861+H863+H865+H866</f>
        <v>0</v>
      </c>
      <c r="I860" s="19">
        <f>G860/D860*100</f>
        <v>0</v>
      </c>
      <c r="J860" s="19">
        <f>G860/E860*100</f>
        <v>0</v>
      </c>
      <c r="K860" s="19" t="e">
        <f>G860/F860*100</f>
        <v>#DIV/0!</v>
      </c>
    </row>
    <row r="861" spans="1:11" s="1" customFormat="1" ht="30">
      <c r="A861" s="122"/>
      <c r="B861" s="124"/>
      <c r="C861" s="20" t="s">
        <v>18</v>
      </c>
      <c r="D861" s="21">
        <v>5177.1000000000004</v>
      </c>
      <c r="E861" s="21">
        <v>5177.1000000000004</v>
      </c>
      <c r="F861" s="21">
        <v>0</v>
      </c>
      <c r="G861" s="21">
        <v>0</v>
      </c>
      <c r="H861" s="21">
        <v>0</v>
      </c>
      <c r="I861" s="25">
        <f>G861/D861*100</f>
        <v>0</v>
      </c>
      <c r="J861" s="25">
        <f>G861/E861*100</f>
        <v>0</v>
      </c>
      <c r="K861" s="25" t="e">
        <f>G861/F861*100</f>
        <v>#DIV/0!</v>
      </c>
    </row>
    <row r="862" spans="1:11" s="1" customFormat="1" ht="75">
      <c r="A862" s="122"/>
      <c r="B862" s="124"/>
      <c r="C862" s="34" t="s">
        <v>19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5">
        <v>0</v>
      </c>
      <c r="J862" s="25">
        <v>0</v>
      </c>
      <c r="K862" s="25">
        <v>0</v>
      </c>
    </row>
    <row r="863" spans="1:11" s="1" customFormat="1" ht="45">
      <c r="A863" s="122"/>
      <c r="B863" s="124"/>
      <c r="C863" s="20" t="s">
        <v>20</v>
      </c>
      <c r="D863" s="21">
        <v>0</v>
      </c>
      <c r="E863" s="21">
        <v>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</row>
    <row r="864" spans="1:11" s="1" customFormat="1" ht="75">
      <c r="A864" s="122"/>
      <c r="B864" s="124"/>
      <c r="C864" s="34" t="s">
        <v>21</v>
      </c>
      <c r="D864" s="21">
        <v>0</v>
      </c>
      <c r="E864" s="21">
        <f>E863</f>
        <v>0</v>
      </c>
      <c r="F864" s="21">
        <f>F863</f>
        <v>0</v>
      </c>
      <c r="G864" s="21">
        <f>G863</f>
        <v>0</v>
      </c>
      <c r="H864" s="21">
        <f>H863</f>
        <v>0</v>
      </c>
      <c r="I864" s="25">
        <v>0</v>
      </c>
      <c r="J864" s="25">
        <v>0</v>
      </c>
      <c r="K864" s="25">
        <v>0</v>
      </c>
    </row>
    <row r="865" spans="1:11" s="1" customFormat="1" ht="45">
      <c r="A865" s="122"/>
      <c r="B865" s="124"/>
      <c r="C865" s="20" t="s">
        <v>22</v>
      </c>
      <c r="D865" s="21">
        <v>0</v>
      </c>
      <c r="E865" s="21">
        <v>0</v>
      </c>
      <c r="F865" s="25">
        <v>0</v>
      </c>
      <c r="G865" s="25">
        <v>0</v>
      </c>
      <c r="H865" s="25">
        <v>0</v>
      </c>
      <c r="I865" s="25">
        <v>0</v>
      </c>
      <c r="J865" s="25">
        <v>0</v>
      </c>
      <c r="K865" s="25">
        <v>0</v>
      </c>
    </row>
    <row r="866" spans="1:11" s="1" customFormat="1" ht="45">
      <c r="A866" s="123"/>
      <c r="B866" s="124"/>
      <c r="C866" s="20" t="s">
        <v>23</v>
      </c>
      <c r="D866" s="21">
        <v>0</v>
      </c>
      <c r="E866" s="21">
        <v>0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</row>
    <row r="867" spans="1:11" s="1" customFormat="1" ht="15" customHeight="1">
      <c r="A867" s="121" t="s">
        <v>143</v>
      </c>
      <c r="B867" s="124" t="s">
        <v>28</v>
      </c>
      <c r="C867" s="20" t="s">
        <v>17</v>
      </c>
      <c r="D867" s="21">
        <f>D868+D870+D872+D873</f>
        <v>116853.9</v>
      </c>
      <c r="E867" s="21">
        <f>E868+E870+E872+E873</f>
        <v>116853.9</v>
      </c>
      <c r="F867" s="21">
        <f>F868+F870+F872+F873</f>
        <v>116853.9</v>
      </c>
      <c r="G867" s="21">
        <f>G868+G870+G872+G873</f>
        <v>0</v>
      </c>
      <c r="H867" s="21">
        <f>H868+H870+H872+H873</f>
        <v>0</v>
      </c>
      <c r="I867" s="19">
        <f>G867/D867*100</f>
        <v>0</v>
      </c>
      <c r="J867" s="19">
        <f>G867/E867*100</f>
        <v>0</v>
      </c>
      <c r="K867" s="19">
        <f>G867/F867*100</f>
        <v>0</v>
      </c>
    </row>
    <row r="868" spans="1:11" s="1" customFormat="1" ht="30">
      <c r="A868" s="122"/>
      <c r="B868" s="124"/>
      <c r="C868" s="20" t="s">
        <v>18</v>
      </c>
      <c r="D868" s="21">
        <v>12853.9</v>
      </c>
      <c r="E868" s="21">
        <v>12853.9</v>
      </c>
      <c r="F868" s="21">
        <v>12853.9</v>
      </c>
      <c r="G868" s="21">
        <v>0</v>
      </c>
      <c r="H868" s="21">
        <v>0</v>
      </c>
      <c r="I868" s="25">
        <f>G868/D868*100</f>
        <v>0</v>
      </c>
      <c r="J868" s="25">
        <f>G868/E868*100</f>
        <v>0</v>
      </c>
      <c r="K868" s="25">
        <f>G868/F868*100</f>
        <v>0</v>
      </c>
    </row>
    <row r="869" spans="1:11" s="1" customFormat="1" ht="75">
      <c r="A869" s="122"/>
      <c r="B869" s="124"/>
      <c r="C869" s="34" t="s">
        <v>19</v>
      </c>
      <c r="D869" s="21">
        <f>D868</f>
        <v>12853.9</v>
      </c>
      <c r="E869" s="21">
        <f t="shared" ref="E869:H869" si="107">E868</f>
        <v>12853.9</v>
      </c>
      <c r="F869" s="21">
        <f t="shared" si="107"/>
        <v>12853.9</v>
      </c>
      <c r="G869" s="21">
        <f t="shared" si="107"/>
        <v>0</v>
      </c>
      <c r="H869" s="21">
        <f t="shared" si="107"/>
        <v>0</v>
      </c>
      <c r="I869" s="25">
        <v>0</v>
      </c>
      <c r="J869" s="25">
        <v>0</v>
      </c>
      <c r="K869" s="25">
        <v>0</v>
      </c>
    </row>
    <row r="870" spans="1:11" s="1" customFormat="1" ht="45">
      <c r="A870" s="122"/>
      <c r="B870" s="124"/>
      <c r="C870" s="20" t="s">
        <v>20</v>
      </c>
      <c r="D870" s="21">
        <v>104000</v>
      </c>
      <c r="E870" s="21">
        <v>104000</v>
      </c>
      <c r="F870" s="21">
        <v>104000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</row>
    <row r="871" spans="1:11" s="1" customFormat="1" ht="75">
      <c r="A871" s="122"/>
      <c r="B871" s="124"/>
      <c r="C871" s="34" t="s">
        <v>21</v>
      </c>
      <c r="D871" s="21">
        <f>D870</f>
        <v>104000</v>
      </c>
      <c r="E871" s="21">
        <f t="shared" ref="E871:H871" si="108">E870</f>
        <v>104000</v>
      </c>
      <c r="F871" s="21">
        <f t="shared" si="108"/>
        <v>104000</v>
      </c>
      <c r="G871" s="21">
        <f t="shared" si="108"/>
        <v>0</v>
      </c>
      <c r="H871" s="21">
        <f t="shared" si="108"/>
        <v>0</v>
      </c>
      <c r="I871" s="25">
        <v>0</v>
      </c>
      <c r="J871" s="25">
        <v>0</v>
      </c>
      <c r="K871" s="25">
        <v>0</v>
      </c>
    </row>
    <row r="872" spans="1:11" s="1" customFormat="1" ht="45">
      <c r="A872" s="122"/>
      <c r="B872" s="124"/>
      <c r="C872" s="20" t="s">
        <v>22</v>
      </c>
      <c r="D872" s="21">
        <v>0</v>
      </c>
      <c r="E872" s="21">
        <v>0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</row>
    <row r="873" spans="1:11" s="1" customFormat="1" ht="45">
      <c r="A873" s="123"/>
      <c r="B873" s="124"/>
      <c r="C873" s="20" t="s">
        <v>23</v>
      </c>
      <c r="D873" s="21">
        <v>0</v>
      </c>
      <c r="E873" s="21">
        <v>0</v>
      </c>
      <c r="F873" s="25">
        <v>0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</row>
    <row r="874" spans="1:11" s="1" customFormat="1" ht="15" customHeight="1">
      <c r="A874" s="121" t="s">
        <v>144</v>
      </c>
      <c r="B874" s="124" t="s">
        <v>28</v>
      </c>
      <c r="C874" s="20" t="s">
        <v>17</v>
      </c>
      <c r="D874" s="21">
        <f>D875+D877+D879+D880</f>
        <v>0</v>
      </c>
      <c r="E874" s="21">
        <f>E875+E877+E879+E880</f>
        <v>0</v>
      </c>
      <c r="F874" s="21">
        <f>F875+F877+F879+F880</f>
        <v>0</v>
      </c>
      <c r="G874" s="21">
        <f>G875+G877+G879+G880</f>
        <v>0</v>
      </c>
      <c r="H874" s="21">
        <f>H875+H877+H879+H880</f>
        <v>0</v>
      </c>
      <c r="I874" s="19" t="e">
        <f>G874/D874*100</f>
        <v>#DIV/0!</v>
      </c>
      <c r="J874" s="19" t="e">
        <f>G874/E874*100</f>
        <v>#DIV/0!</v>
      </c>
      <c r="K874" s="19" t="e">
        <f>G874/F874*100</f>
        <v>#DIV/0!</v>
      </c>
    </row>
    <row r="875" spans="1:11" s="1" customFormat="1" ht="30">
      <c r="A875" s="122"/>
      <c r="B875" s="124"/>
      <c r="C875" s="20" t="s">
        <v>18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5" t="e">
        <f>G875/D875*100</f>
        <v>#DIV/0!</v>
      </c>
      <c r="J875" s="25" t="e">
        <f>G875/E875*100</f>
        <v>#DIV/0!</v>
      </c>
      <c r="K875" s="25" t="e">
        <f>G875/F875*100</f>
        <v>#DIV/0!</v>
      </c>
    </row>
    <row r="876" spans="1:11" s="1" customFormat="1" ht="75">
      <c r="A876" s="122"/>
      <c r="B876" s="124"/>
      <c r="C876" s="34" t="s">
        <v>19</v>
      </c>
      <c r="D876" s="21">
        <f>D875</f>
        <v>0</v>
      </c>
      <c r="E876" s="21">
        <f t="shared" ref="E876:H876" si="109">E875</f>
        <v>0</v>
      </c>
      <c r="F876" s="21">
        <f t="shared" si="109"/>
        <v>0</v>
      </c>
      <c r="G876" s="21">
        <f t="shared" si="109"/>
        <v>0</v>
      </c>
      <c r="H876" s="21">
        <f t="shared" si="109"/>
        <v>0</v>
      </c>
      <c r="I876" s="25">
        <v>0</v>
      </c>
      <c r="J876" s="25">
        <v>0</v>
      </c>
      <c r="K876" s="25">
        <v>0</v>
      </c>
    </row>
    <row r="877" spans="1:11" s="1" customFormat="1" ht="45">
      <c r="A877" s="122"/>
      <c r="B877" s="124"/>
      <c r="C877" s="20" t="s">
        <v>20</v>
      </c>
      <c r="D877" s="21">
        <v>0</v>
      </c>
      <c r="E877" s="21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</row>
    <row r="878" spans="1:11" s="1" customFormat="1" ht="75">
      <c r="A878" s="122"/>
      <c r="B878" s="124"/>
      <c r="C878" s="34" t="s">
        <v>21</v>
      </c>
      <c r="D878" s="21">
        <f>D877</f>
        <v>0</v>
      </c>
      <c r="E878" s="21">
        <f>E877</f>
        <v>0</v>
      </c>
      <c r="F878" s="21">
        <f t="shared" ref="F878:H878" si="110">F877</f>
        <v>0</v>
      </c>
      <c r="G878" s="21">
        <f t="shared" si="110"/>
        <v>0</v>
      </c>
      <c r="H878" s="21">
        <f t="shared" si="110"/>
        <v>0</v>
      </c>
      <c r="I878" s="25">
        <v>0</v>
      </c>
      <c r="J878" s="25">
        <v>0</v>
      </c>
      <c r="K878" s="25">
        <v>0</v>
      </c>
    </row>
    <row r="879" spans="1:11" s="1" customFormat="1" ht="45">
      <c r="A879" s="122"/>
      <c r="B879" s="124"/>
      <c r="C879" s="20" t="s">
        <v>22</v>
      </c>
      <c r="D879" s="21">
        <v>0</v>
      </c>
      <c r="E879" s="21">
        <v>0</v>
      </c>
      <c r="F879" s="25">
        <v>0</v>
      </c>
      <c r="G879" s="25">
        <v>0</v>
      </c>
      <c r="H879" s="25">
        <v>0</v>
      </c>
      <c r="I879" s="25">
        <v>0</v>
      </c>
      <c r="J879" s="25">
        <v>0</v>
      </c>
      <c r="K879" s="25">
        <v>0</v>
      </c>
    </row>
    <row r="880" spans="1:11" s="1" customFormat="1" ht="45.75" thickBot="1">
      <c r="A880" s="123"/>
      <c r="B880" s="124"/>
      <c r="C880" s="20" t="s">
        <v>23</v>
      </c>
      <c r="D880" s="21">
        <v>0</v>
      </c>
      <c r="E880" s="21">
        <v>0</v>
      </c>
      <c r="F880" s="25">
        <v>0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</row>
    <row r="881" spans="1:11" s="1" customFormat="1" ht="15" customHeight="1">
      <c r="A881" s="142" t="s">
        <v>145</v>
      </c>
      <c r="B881" s="124" t="s">
        <v>31</v>
      </c>
      <c r="C881" s="20" t="s">
        <v>17</v>
      </c>
      <c r="D881" s="21">
        <f>D882+D884+D886+D887</f>
        <v>3967.3999999999996</v>
      </c>
      <c r="E881" s="21">
        <f>E882+E884+E886+E887</f>
        <v>3909.7999999999997</v>
      </c>
      <c r="F881" s="21">
        <f>F882+F884+F886+F887</f>
        <v>3909.7999999999997</v>
      </c>
      <c r="G881" s="21">
        <f>G882+G884+G886+G887</f>
        <v>0</v>
      </c>
      <c r="H881" s="21">
        <f>H882+H884+H886+H887</f>
        <v>0</v>
      </c>
      <c r="I881" s="19">
        <f>G881/D881*100</f>
        <v>0</v>
      </c>
      <c r="J881" s="19">
        <f>G881/E881*100</f>
        <v>0</v>
      </c>
      <c r="K881" s="19">
        <f>G881/F881*100</f>
        <v>0</v>
      </c>
    </row>
    <row r="882" spans="1:11" s="1" customFormat="1" ht="30">
      <c r="A882" s="143"/>
      <c r="B882" s="124"/>
      <c r="C882" s="20" t="s">
        <v>18</v>
      </c>
      <c r="D882" s="21">
        <f>D889+D896+D903</f>
        <v>430.1</v>
      </c>
      <c r="E882" s="21">
        <f t="shared" ref="E882:H882" si="111">E889+E896+E903</f>
        <v>430.1</v>
      </c>
      <c r="F882" s="21">
        <f t="shared" si="111"/>
        <v>430.1</v>
      </c>
      <c r="G882" s="21">
        <f t="shared" si="111"/>
        <v>0</v>
      </c>
      <c r="H882" s="21">
        <f t="shared" si="111"/>
        <v>0</v>
      </c>
      <c r="I882" s="25">
        <f>G882/D882*100</f>
        <v>0</v>
      </c>
      <c r="J882" s="25">
        <f>G882/E882*100</f>
        <v>0</v>
      </c>
      <c r="K882" s="25">
        <f>G882/F882*100</f>
        <v>0</v>
      </c>
    </row>
    <row r="883" spans="1:11" s="1" customFormat="1" ht="75">
      <c r="A883" s="143"/>
      <c r="B883" s="124"/>
      <c r="C883" s="34" t="s">
        <v>19</v>
      </c>
      <c r="D883" s="21">
        <f>D882</f>
        <v>430.1</v>
      </c>
      <c r="E883" s="21">
        <f t="shared" ref="E883:H883" si="112">E882</f>
        <v>430.1</v>
      </c>
      <c r="F883" s="21">
        <f t="shared" si="112"/>
        <v>430.1</v>
      </c>
      <c r="G883" s="21">
        <f t="shared" si="112"/>
        <v>0</v>
      </c>
      <c r="H883" s="21">
        <f t="shared" si="112"/>
        <v>0</v>
      </c>
      <c r="I883" s="25">
        <v>0</v>
      </c>
      <c r="J883" s="25">
        <v>0</v>
      </c>
      <c r="K883" s="25">
        <v>0</v>
      </c>
    </row>
    <row r="884" spans="1:11" s="1" customFormat="1" ht="45">
      <c r="A884" s="143"/>
      <c r="B884" s="124"/>
      <c r="C884" s="20" t="s">
        <v>20</v>
      </c>
      <c r="D884" s="21">
        <f>D891+D898+D905</f>
        <v>3479.7</v>
      </c>
      <c r="E884" s="21">
        <f t="shared" ref="E884:H884" si="113">E891+E898+E905</f>
        <v>3479.7</v>
      </c>
      <c r="F884" s="21">
        <f t="shared" si="113"/>
        <v>3479.7</v>
      </c>
      <c r="G884" s="21">
        <f t="shared" si="113"/>
        <v>0</v>
      </c>
      <c r="H884" s="21">
        <f t="shared" si="113"/>
        <v>0</v>
      </c>
      <c r="I884" s="25">
        <v>0</v>
      </c>
      <c r="J884" s="25">
        <v>0</v>
      </c>
      <c r="K884" s="25">
        <v>0</v>
      </c>
    </row>
    <row r="885" spans="1:11" s="1" customFormat="1" ht="75">
      <c r="A885" s="143"/>
      <c r="B885" s="124"/>
      <c r="C885" s="34" t="s">
        <v>21</v>
      </c>
      <c r="D885" s="21">
        <f>D884</f>
        <v>3479.7</v>
      </c>
      <c r="E885" s="21">
        <f>E884</f>
        <v>3479.7</v>
      </c>
      <c r="F885" s="21">
        <f t="shared" ref="F885:H885" si="114">F884</f>
        <v>3479.7</v>
      </c>
      <c r="G885" s="21">
        <f t="shared" si="114"/>
        <v>0</v>
      </c>
      <c r="H885" s="21">
        <f t="shared" si="114"/>
        <v>0</v>
      </c>
      <c r="I885" s="25">
        <v>0</v>
      </c>
      <c r="J885" s="25">
        <v>0</v>
      </c>
      <c r="K885" s="25">
        <v>0</v>
      </c>
    </row>
    <row r="886" spans="1:11" s="1" customFormat="1" ht="45">
      <c r="A886" s="143"/>
      <c r="B886" s="124"/>
      <c r="C886" s="20" t="s">
        <v>22</v>
      </c>
      <c r="D886" s="21">
        <f>D893+D900</f>
        <v>57.6</v>
      </c>
      <c r="E886" s="21">
        <v>0</v>
      </c>
      <c r="F886" s="25">
        <v>0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</row>
    <row r="887" spans="1:11" s="1" customFormat="1" ht="45.75" thickBot="1">
      <c r="A887" s="144"/>
      <c r="B887" s="124"/>
      <c r="C887" s="20" t="s">
        <v>23</v>
      </c>
      <c r="D887" s="21">
        <v>0</v>
      </c>
      <c r="E887" s="21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</row>
    <row r="888" spans="1:11" s="1" customFormat="1" ht="15" customHeight="1">
      <c r="A888" s="138" t="s">
        <v>146</v>
      </c>
      <c r="B888" s="124" t="s">
        <v>31</v>
      </c>
      <c r="C888" s="20" t="s">
        <v>17</v>
      </c>
      <c r="D888" s="21">
        <f>D889+D891+D893+D894</f>
        <v>2449.9999999999995</v>
      </c>
      <c r="E888" s="21">
        <f>E889+E891+E893+E894</f>
        <v>2424.3999999999996</v>
      </c>
      <c r="F888" s="21">
        <f>F889+F891+F893+F894</f>
        <v>2424.3999999999996</v>
      </c>
      <c r="G888" s="21">
        <f>G889+G891+G893+G894</f>
        <v>0</v>
      </c>
      <c r="H888" s="21">
        <f>H889+H891+H893+H894</f>
        <v>0</v>
      </c>
      <c r="I888" s="19">
        <f>G888/D888*100</f>
        <v>0</v>
      </c>
      <c r="J888" s="19">
        <f>G888/E888*100</f>
        <v>0</v>
      </c>
      <c r="K888" s="19">
        <f>G888/F888*100</f>
        <v>0</v>
      </c>
    </row>
    <row r="889" spans="1:11" s="1" customFormat="1" ht="30">
      <c r="A889" s="139"/>
      <c r="B889" s="124"/>
      <c r="C889" s="20" t="s">
        <v>18</v>
      </c>
      <c r="D889" s="21">
        <v>266.7</v>
      </c>
      <c r="E889" s="21">
        <v>266.7</v>
      </c>
      <c r="F889" s="21">
        <v>266.7</v>
      </c>
      <c r="G889" s="21">
        <v>0</v>
      </c>
      <c r="H889" s="21">
        <v>0</v>
      </c>
      <c r="I889" s="25">
        <f>G889/D889*100</f>
        <v>0</v>
      </c>
      <c r="J889" s="25">
        <f>G889/E889*100</f>
        <v>0</v>
      </c>
      <c r="K889" s="25">
        <f>G889/F889*100</f>
        <v>0</v>
      </c>
    </row>
    <row r="890" spans="1:11" s="1" customFormat="1" ht="75">
      <c r="A890" s="139"/>
      <c r="B890" s="124"/>
      <c r="C890" s="34" t="s">
        <v>19</v>
      </c>
      <c r="D890" s="21">
        <f>D889</f>
        <v>266.7</v>
      </c>
      <c r="E890" s="21">
        <f t="shared" ref="E890:H890" si="115">E889</f>
        <v>266.7</v>
      </c>
      <c r="F890" s="21">
        <f t="shared" si="115"/>
        <v>266.7</v>
      </c>
      <c r="G890" s="21">
        <f t="shared" si="115"/>
        <v>0</v>
      </c>
      <c r="H890" s="21">
        <f t="shared" si="115"/>
        <v>0</v>
      </c>
      <c r="I890" s="25">
        <v>0</v>
      </c>
      <c r="J890" s="25">
        <v>0</v>
      </c>
      <c r="K890" s="25">
        <v>0</v>
      </c>
    </row>
    <row r="891" spans="1:11" s="1" customFormat="1" ht="45">
      <c r="A891" s="139"/>
      <c r="B891" s="124"/>
      <c r="C891" s="20" t="s">
        <v>20</v>
      </c>
      <c r="D891" s="21">
        <v>2157.6999999999998</v>
      </c>
      <c r="E891" s="21">
        <v>2157.6999999999998</v>
      </c>
      <c r="F891" s="21">
        <v>2157.6999999999998</v>
      </c>
      <c r="G891" s="25">
        <v>0</v>
      </c>
      <c r="H891" s="25">
        <v>0</v>
      </c>
      <c r="I891" s="25">
        <v>0</v>
      </c>
      <c r="J891" s="25">
        <v>0</v>
      </c>
      <c r="K891" s="25">
        <v>0</v>
      </c>
    </row>
    <row r="892" spans="1:11" s="1" customFormat="1" ht="75">
      <c r="A892" s="139"/>
      <c r="B892" s="124"/>
      <c r="C892" s="34" t="s">
        <v>21</v>
      </c>
      <c r="D892" s="21">
        <f>D891</f>
        <v>2157.6999999999998</v>
      </c>
      <c r="E892" s="21">
        <f>E891</f>
        <v>2157.6999999999998</v>
      </c>
      <c r="F892" s="21">
        <f t="shared" ref="F892:H892" si="116">F891</f>
        <v>2157.6999999999998</v>
      </c>
      <c r="G892" s="21">
        <f t="shared" si="116"/>
        <v>0</v>
      </c>
      <c r="H892" s="21">
        <f t="shared" si="116"/>
        <v>0</v>
      </c>
      <c r="I892" s="25">
        <v>0</v>
      </c>
      <c r="J892" s="25">
        <v>0</v>
      </c>
      <c r="K892" s="25">
        <v>0</v>
      </c>
    </row>
    <row r="893" spans="1:11" s="1" customFormat="1" ht="45">
      <c r="A893" s="139"/>
      <c r="B893" s="124"/>
      <c r="C893" s="20" t="s">
        <v>22</v>
      </c>
      <c r="D893" s="21">
        <v>25.6</v>
      </c>
      <c r="E893" s="21">
        <v>0</v>
      </c>
      <c r="F893" s="25">
        <v>0</v>
      </c>
      <c r="G893" s="25">
        <v>0</v>
      </c>
      <c r="H893" s="25">
        <v>0</v>
      </c>
      <c r="I893" s="25">
        <v>0</v>
      </c>
      <c r="J893" s="25">
        <v>0</v>
      </c>
      <c r="K893" s="25">
        <v>0</v>
      </c>
    </row>
    <row r="894" spans="1:11" s="1" customFormat="1" ht="45.75" thickBot="1">
      <c r="A894" s="140"/>
      <c r="B894" s="124"/>
      <c r="C894" s="20" t="s">
        <v>23</v>
      </c>
      <c r="D894" s="21">
        <v>0</v>
      </c>
      <c r="E894" s="21">
        <v>0</v>
      </c>
      <c r="F894" s="25">
        <v>0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</row>
    <row r="895" spans="1:11" s="1" customFormat="1" ht="15" customHeight="1">
      <c r="A895" s="138" t="s">
        <v>147</v>
      </c>
      <c r="B895" s="124" t="s">
        <v>31</v>
      </c>
      <c r="C895" s="20" t="s">
        <v>17</v>
      </c>
      <c r="D895" s="21">
        <f>D896+D898+D900</f>
        <v>1517.4</v>
      </c>
      <c r="E895" s="21">
        <f>E896+E898+E900+E901</f>
        <v>1485.4</v>
      </c>
      <c r="F895" s="21">
        <f>F896+F898+F900+F901</f>
        <v>1485.4</v>
      </c>
      <c r="G895" s="21">
        <f>G896+G898+G900+G901</f>
        <v>0</v>
      </c>
      <c r="H895" s="21">
        <f>H896+H898+H900+H901</f>
        <v>0</v>
      </c>
      <c r="I895" s="19">
        <f>G895/D895*100</f>
        <v>0</v>
      </c>
      <c r="J895" s="19">
        <f>G895/E895*100</f>
        <v>0</v>
      </c>
      <c r="K895" s="19">
        <f>G895/F895*100</f>
        <v>0</v>
      </c>
    </row>
    <row r="896" spans="1:11" s="1" customFormat="1" ht="30">
      <c r="A896" s="139"/>
      <c r="B896" s="124"/>
      <c r="C896" s="20" t="s">
        <v>18</v>
      </c>
      <c r="D896" s="21">
        <v>163.4</v>
      </c>
      <c r="E896" s="21">
        <v>163.4</v>
      </c>
      <c r="F896" s="21">
        <v>163.4</v>
      </c>
      <c r="G896" s="21">
        <v>0</v>
      </c>
      <c r="H896" s="21">
        <v>0</v>
      </c>
      <c r="I896" s="25">
        <f>G896/D896*100</f>
        <v>0</v>
      </c>
      <c r="J896" s="25">
        <f>G896/E896*100</f>
        <v>0</v>
      </c>
      <c r="K896" s="25">
        <f>G896/F896*100</f>
        <v>0</v>
      </c>
    </row>
    <row r="897" spans="1:11" s="1" customFormat="1" ht="75">
      <c r="A897" s="139"/>
      <c r="B897" s="124"/>
      <c r="C897" s="34" t="s">
        <v>19</v>
      </c>
      <c r="D897" s="21">
        <f>D896</f>
        <v>163.4</v>
      </c>
      <c r="E897" s="21">
        <f t="shared" ref="E897:H897" si="117">E896</f>
        <v>163.4</v>
      </c>
      <c r="F897" s="21">
        <f t="shared" si="117"/>
        <v>163.4</v>
      </c>
      <c r="G897" s="21">
        <f t="shared" si="117"/>
        <v>0</v>
      </c>
      <c r="H897" s="21">
        <f t="shared" si="117"/>
        <v>0</v>
      </c>
      <c r="I897" s="25">
        <v>0</v>
      </c>
      <c r="J897" s="25">
        <v>0</v>
      </c>
      <c r="K897" s="25">
        <v>0</v>
      </c>
    </row>
    <row r="898" spans="1:11" s="1" customFormat="1" ht="45">
      <c r="A898" s="139"/>
      <c r="B898" s="124"/>
      <c r="C898" s="20" t="s">
        <v>20</v>
      </c>
      <c r="D898" s="21">
        <v>1322</v>
      </c>
      <c r="E898" s="21">
        <v>1322</v>
      </c>
      <c r="F898" s="21">
        <v>1322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</row>
    <row r="899" spans="1:11" s="1" customFormat="1" ht="75">
      <c r="A899" s="139"/>
      <c r="B899" s="124"/>
      <c r="C899" s="34" t="s">
        <v>21</v>
      </c>
      <c r="D899" s="21">
        <f>D898</f>
        <v>1322</v>
      </c>
      <c r="E899" s="21">
        <f>E898</f>
        <v>1322</v>
      </c>
      <c r="F899" s="21">
        <f t="shared" ref="F899:H899" si="118">F898</f>
        <v>1322</v>
      </c>
      <c r="G899" s="21">
        <f t="shared" si="118"/>
        <v>0</v>
      </c>
      <c r="H899" s="21">
        <f t="shared" si="118"/>
        <v>0</v>
      </c>
      <c r="I899" s="25">
        <v>0</v>
      </c>
      <c r="J899" s="25">
        <v>0</v>
      </c>
      <c r="K899" s="25">
        <v>0</v>
      </c>
    </row>
    <row r="900" spans="1:11" s="1" customFormat="1" ht="45">
      <c r="A900" s="139"/>
      <c r="B900" s="124"/>
      <c r="C900" s="20" t="s">
        <v>22</v>
      </c>
      <c r="D900" s="21">
        <v>32</v>
      </c>
      <c r="E900" s="21"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</row>
    <row r="901" spans="1:11" s="1" customFormat="1" ht="45.75" thickBot="1">
      <c r="A901" s="140"/>
      <c r="B901" s="124"/>
      <c r="C901" s="20" t="s">
        <v>23</v>
      </c>
      <c r="D901" s="21">
        <v>0</v>
      </c>
      <c r="E901" s="21">
        <v>0</v>
      </c>
      <c r="F901" s="25">
        <v>0</v>
      </c>
      <c r="G901" s="25">
        <v>0</v>
      </c>
      <c r="H901" s="25">
        <v>0</v>
      </c>
      <c r="I901" s="25">
        <v>0</v>
      </c>
      <c r="J901" s="25">
        <v>0</v>
      </c>
      <c r="K901" s="25">
        <v>0</v>
      </c>
    </row>
    <row r="902" spans="1:11" s="1" customFormat="1" ht="15" customHeight="1">
      <c r="A902" s="138" t="s">
        <v>148</v>
      </c>
      <c r="B902" s="124" t="s">
        <v>31</v>
      </c>
      <c r="C902" s="20" t="s">
        <v>17</v>
      </c>
      <c r="D902" s="21">
        <f>D903+D905+D907+D908</f>
        <v>0</v>
      </c>
      <c r="E902" s="21">
        <f>E903+E905+E907+E908</f>
        <v>0</v>
      </c>
      <c r="F902" s="21">
        <f>F903+F905+F907+F908</f>
        <v>0</v>
      </c>
      <c r="G902" s="21">
        <f>G903+G905+G907+G908</f>
        <v>0</v>
      </c>
      <c r="H902" s="21">
        <f>H903+H905+H907+H908</f>
        <v>0</v>
      </c>
      <c r="I902" s="19" t="e">
        <f>G902/D902*100</f>
        <v>#DIV/0!</v>
      </c>
      <c r="J902" s="19" t="e">
        <f>G902/E902*100</f>
        <v>#DIV/0!</v>
      </c>
      <c r="K902" s="19" t="e">
        <f>G902/F902*100</f>
        <v>#DIV/0!</v>
      </c>
    </row>
    <row r="903" spans="1:11" s="1" customFormat="1" ht="30">
      <c r="A903" s="139"/>
      <c r="B903" s="124"/>
      <c r="C903" s="20" t="s">
        <v>18</v>
      </c>
      <c r="D903" s="21">
        <v>0</v>
      </c>
      <c r="E903" s="21">
        <v>0</v>
      </c>
      <c r="F903" s="21">
        <v>0</v>
      </c>
      <c r="G903" s="21">
        <v>0</v>
      </c>
      <c r="H903" s="21">
        <v>0</v>
      </c>
      <c r="I903" s="25" t="e">
        <f>G903/D903*100</f>
        <v>#DIV/0!</v>
      </c>
      <c r="J903" s="25" t="e">
        <f>G903/E903*100</f>
        <v>#DIV/0!</v>
      </c>
      <c r="K903" s="25" t="e">
        <f>G903/F903*100</f>
        <v>#DIV/0!</v>
      </c>
    </row>
    <row r="904" spans="1:11" s="1" customFormat="1" ht="75">
      <c r="A904" s="139"/>
      <c r="B904" s="124"/>
      <c r="C904" s="34" t="s">
        <v>19</v>
      </c>
      <c r="D904" s="21">
        <f>D903</f>
        <v>0</v>
      </c>
      <c r="E904" s="21">
        <f t="shared" ref="E904:H904" si="119">E903</f>
        <v>0</v>
      </c>
      <c r="F904" s="21">
        <f t="shared" si="119"/>
        <v>0</v>
      </c>
      <c r="G904" s="21">
        <f t="shared" si="119"/>
        <v>0</v>
      </c>
      <c r="H904" s="21">
        <f t="shared" si="119"/>
        <v>0</v>
      </c>
      <c r="I904" s="25">
        <v>0</v>
      </c>
      <c r="J904" s="25">
        <v>0</v>
      </c>
      <c r="K904" s="25">
        <v>0</v>
      </c>
    </row>
    <row r="905" spans="1:11" s="1" customFormat="1" ht="45">
      <c r="A905" s="139"/>
      <c r="B905" s="124"/>
      <c r="C905" s="20" t="s">
        <v>20</v>
      </c>
      <c r="D905" s="21">
        <v>0</v>
      </c>
      <c r="E905" s="21">
        <v>0</v>
      </c>
      <c r="F905" s="25">
        <v>0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</row>
    <row r="906" spans="1:11" s="1" customFormat="1" ht="75">
      <c r="A906" s="139"/>
      <c r="B906" s="124"/>
      <c r="C906" s="34" t="s">
        <v>21</v>
      </c>
      <c r="D906" s="21">
        <f>D905</f>
        <v>0</v>
      </c>
      <c r="E906" s="21">
        <f>E905</f>
        <v>0</v>
      </c>
      <c r="F906" s="21">
        <f t="shared" ref="F906:H906" si="120">F905</f>
        <v>0</v>
      </c>
      <c r="G906" s="21">
        <f t="shared" si="120"/>
        <v>0</v>
      </c>
      <c r="H906" s="21">
        <f t="shared" si="120"/>
        <v>0</v>
      </c>
      <c r="I906" s="25">
        <v>0</v>
      </c>
      <c r="J906" s="25">
        <v>0</v>
      </c>
      <c r="K906" s="25">
        <v>0</v>
      </c>
    </row>
    <row r="907" spans="1:11" s="1" customFormat="1" ht="45">
      <c r="A907" s="139"/>
      <c r="B907" s="124"/>
      <c r="C907" s="20" t="s">
        <v>22</v>
      </c>
      <c r="D907" s="21">
        <v>0</v>
      </c>
      <c r="E907" s="21">
        <v>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</row>
    <row r="908" spans="1:11" s="1" customFormat="1" ht="45">
      <c r="A908" s="141"/>
      <c r="B908" s="124"/>
      <c r="C908" s="20" t="s">
        <v>23</v>
      </c>
      <c r="D908" s="21">
        <v>0</v>
      </c>
      <c r="E908" s="21">
        <v>0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</row>
    <row r="909" spans="1:11" s="1" customFormat="1">
      <c r="A909" s="2"/>
      <c r="B909" s="35"/>
      <c r="I909" s="2"/>
      <c r="J909" s="2"/>
    </row>
    <row r="910" spans="1:11" s="1" customFormat="1">
      <c r="A910" s="2"/>
      <c r="B910" s="35"/>
      <c r="I910" s="2"/>
      <c r="J910" s="2"/>
    </row>
    <row r="911" spans="1:11" s="1" customFormat="1">
      <c r="A911" s="2"/>
      <c r="B911" s="35"/>
      <c r="I911" s="2"/>
      <c r="J911" s="2"/>
    </row>
    <row r="912" spans="1:11" s="1" customFormat="1">
      <c r="A912" s="2"/>
      <c r="B912" s="35"/>
      <c r="I912" s="2"/>
      <c r="J912" s="2"/>
    </row>
    <row r="913" spans="1:10" s="1" customFormat="1">
      <c r="A913" s="2"/>
      <c r="B913" s="35"/>
      <c r="I913" s="2"/>
      <c r="J913" s="2"/>
    </row>
    <row r="914" spans="1:10" s="1" customFormat="1">
      <c r="A914" s="2"/>
      <c r="B914" s="35"/>
      <c r="I914" s="2"/>
      <c r="J914" s="2"/>
    </row>
    <row r="915" spans="1:10" s="1" customFormat="1">
      <c r="A915" s="2"/>
      <c r="B915" s="35"/>
      <c r="I915" s="2"/>
      <c r="J915" s="2"/>
    </row>
    <row r="916" spans="1:10" s="1" customFormat="1">
      <c r="A916" s="2"/>
      <c r="B916" s="35"/>
      <c r="I916" s="2"/>
      <c r="J916" s="2"/>
    </row>
    <row r="917" spans="1:10" s="1" customFormat="1">
      <c r="A917" s="2"/>
      <c r="B917" s="35"/>
      <c r="I917" s="2"/>
      <c r="J917" s="2"/>
    </row>
    <row r="918" spans="1:10" s="1" customFormat="1">
      <c r="A918" s="2"/>
      <c r="B918" s="35"/>
      <c r="I918" s="2"/>
      <c r="J918" s="2"/>
    </row>
    <row r="919" spans="1:10" s="1" customFormat="1">
      <c r="A919" s="2"/>
      <c r="B919" s="35"/>
      <c r="I919" s="2"/>
      <c r="J919" s="2"/>
    </row>
    <row r="920" spans="1:10" s="1" customFormat="1">
      <c r="A920" s="2"/>
      <c r="B920" s="35"/>
      <c r="I920" s="2"/>
      <c r="J920" s="2"/>
    </row>
    <row r="921" spans="1:10" s="1" customFormat="1">
      <c r="A921" s="2"/>
      <c r="B921" s="35"/>
      <c r="I921" s="2"/>
      <c r="J921" s="2"/>
    </row>
    <row r="922" spans="1:10" s="1" customFormat="1">
      <c r="A922" s="2"/>
      <c r="B922" s="35"/>
      <c r="I922" s="2"/>
      <c r="J922" s="2"/>
    </row>
    <row r="923" spans="1:10" s="1" customFormat="1">
      <c r="A923" s="2"/>
      <c r="B923" s="35"/>
      <c r="I923" s="2"/>
      <c r="J923" s="2"/>
    </row>
    <row r="924" spans="1:10" s="1" customFormat="1">
      <c r="A924" s="2"/>
      <c r="B924" s="35"/>
      <c r="I924" s="2"/>
      <c r="J924" s="2"/>
    </row>
    <row r="925" spans="1:10" s="1" customFormat="1">
      <c r="A925" s="2"/>
      <c r="B925" s="35"/>
      <c r="I925" s="2"/>
      <c r="J925" s="2"/>
    </row>
    <row r="926" spans="1:10" s="1" customFormat="1">
      <c r="A926" s="2"/>
      <c r="B926" s="35"/>
      <c r="I926" s="2"/>
      <c r="J926" s="2"/>
    </row>
    <row r="927" spans="1:10" s="1" customFormat="1">
      <c r="A927" s="2"/>
      <c r="B927" s="35"/>
      <c r="I927" s="2"/>
      <c r="J927" s="2"/>
    </row>
    <row r="928" spans="1:10" s="1" customFormat="1">
      <c r="A928" s="2"/>
      <c r="B928" s="35"/>
      <c r="I928" s="2"/>
      <c r="J928" s="2"/>
    </row>
    <row r="929" spans="1:10" s="1" customFormat="1">
      <c r="A929" s="2"/>
      <c r="B929" s="35"/>
      <c r="I929" s="2"/>
      <c r="J929" s="2"/>
    </row>
    <row r="930" spans="1:10" s="1" customFormat="1">
      <c r="A930" s="2"/>
      <c r="B930" s="35"/>
      <c r="I930" s="2"/>
      <c r="J930" s="2"/>
    </row>
    <row r="931" spans="1:10" s="1" customFormat="1">
      <c r="A931" s="2"/>
      <c r="B931" s="35"/>
      <c r="I931" s="2"/>
      <c r="J931" s="2"/>
    </row>
    <row r="932" spans="1:10" s="1" customFormat="1">
      <c r="A932" s="2"/>
      <c r="B932" s="35"/>
      <c r="I932" s="2"/>
      <c r="J932" s="2"/>
    </row>
    <row r="933" spans="1:10" s="1" customFormat="1">
      <c r="A933" s="2"/>
      <c r="B933" s="35"/>
      <c r="I933" s="2"/>
      <c r="J933" s="2"/>
    </row>
    <row r="934" spans="1:10" s="1" customFormat="1">
      <c r="A934" s="2"/>
      <c r="B934" s="35"/>
      <c r="I934" s="2"/>
      <c r="J934" s="2"/>
    </row>
    <row r="935" spans="1:10" s="1" customFormat="1">
      <c r="A935" s="2"/>
      <c r="B935" s="35"/>
      <c r="I935" s="2"/>
      <c r="J935" s="2"/>
    </row>
    <row r="936" spans="1:10" s="1" customFormat="1">
      <c r="A936" s="2"/>
      <c r="B936" s="35"/>
      <c r="I936" s="2"/>
      <c r="J936" s="2"/>
    </row>
    <row r="937" spans="1:10" s="1" customFormat="1">
      <c r="A937" s="2"/>
      <c r="B937" s="35"/>
      <c r="I937" s="2"/>
      <c r="J937" s="2"/>
    </row>
    <row r="938" spans="1:10" s="1" customFormat="1">
      <c r="A938" s="2"/>
      <c r="B938" s="35"/>
      <c r="I938" s="2"/>
      <c r="J938" s="2"/>
    </row>
    <row r="939" spans="1:10" s="1" customFormat="1">
      <c r="A939" s="2"/>
      <c r="B939" s="35"/>
      <c r="I939" s="2"/>
      <c r="J939" s="2"/>
    </row>
    <row r="940" spans="1:10" s="1" customFormat="1">
      <c r="A940" s="2"/>
      <c r="B940" s="35"/>
      <c r="I940" s="2"/>
      <c r="J940" s="2"/>
    </row>
    <row r="941" spans="1:10" s="1" customFormat="1">
      <c r="A941" s="2"/>
      <c r="B941" s="35"/>
      <c r="I941" s="2"/>
      <c r="J941" s="2"/>
    </row>
    <row r="942" spans="1:10" s="1" customFormat="1">
      <c r="A942" s="2"/>
      <c r="B942" s="35"/>
      <c r="I942" s="2"/>
      <c r="J942" s="2"/>
    </row>
    <row r="943" spans="1:10" s="1" customFormat="1">
      <c r="A943" s="2"/>
      <c r="B943" s="35"/>
      <c r="I943" s="2"/>
      <c r="J943" s="2"/>
    </row>
    <row r="944" spans="1:10" s="1" customFormat="1">
      <c r="A944" s="2"/>
      <c r="B944" s="35"/>
      <c r="I944" s="2"/>
      <c r="J944" s="2"/>
    </row>
    <row r="945" spans="1:10" s="1" customFormat="1">
      <c r="A945" s="2"/>
      <c r="B945" s="35"/>
      <c r="I945" s="2"/>
      <c r="J945" s="2"/>
    </row>
    <row r="946" spans="1:10" s="1" customFormat="1">
      <c r="A946" s="2"/>
      <c r="B946" s="35"/>
      <c r="I946" s="2"/>
      <c r="J946" s="2"/>
    </row>
    <row r="947" spans="1:10" s="1" customFormat="1">
      <c r="A947" s="2"/>
      <c r="B947" s="35"/>
      <c r="I947" s="2"/>
      <c r="J947" s="2"/>
    </row>
    <row r="948" spans="1:10" s="1" customFormat="1">
      <c r="A948" s="2"/>
      <c r="B948" s="35"/>
      <c r="I948" s="2"/>
      <c r="J948" s="2"/>
    </row>
    <row r="949" spans="1:10" s="1" customFormat="1">
      <c r="A949" s="2"/>
      <c r="B949" s="35"/>
      <c r="I949" s="2"/>
      <c r="J949" s="2"/>
    </row>
    <row r="950" spans="1:10" s="1" customFormat="1">
      <c r="A950" s="2"/>
      <c r="B950" s="35"/>
      <c r="I950" s="2"/>
      <c r="J950" s="2"/>
    </row>
    <row r="951" spans="1:10" s="1" customFormat="1">
      <c r="A951" s="2"/>
      <c r="B951" s="35"/>
      <c r="I951" s="2"/>
      <c r="J951" s="2"/>
    </row>
    <row r="952" spans="1:10" s="1" customFormat="1">
      <c r="A952" s="2"/>
      <c r="B952" s="35"/>
      <c r="I952" s="2"/>
      <c r="J952" s="2"/>
    </row>
    <row r="953" spans="1:10" s="1" customFormat="1">
      <c r="A953" s="2"/>
      <c r="B953" s="35"/>
      <c r="I953" s="2"/>
      <c r="J953" s="2"/>
    </row>
    <row r="954" spans="1:10" s="1" customFormat="1">
      <c r="A954" s="2"/>
      <c r="B954" s="35"/>
      <c r="I954" s="2"/>
      <c r="J954" s="2"/>
    </row>
    <row r="955" spans="1:10" s="1" customFormat="1">
      <c r="A955" s="2"/>
      <c r="B955" s="35"/>
      <c r="I955" s="2"/>
      <c r="J955" s="2"/>
    </row>
    <row r="956" spans="1:10" s="1" customFormat="1">
      <c r="A956" s="2"/>
      <c r="B956" s="35"/>
      <c r="I956" s="2"/>
      <c r="J956" s="2"/>
    </row>
    <row r="957" spans="1:10" s="1" customFormat="1">
      <c r="A957" s="2"/>
      <c r="B957" s="35"/>
      <c r="I957" s="2"/>
      <c r="J957" s="2"/>
    </row>
    <row r="958" spans="1:10" s="1" customFormat="1">
      <c r="A958" s="2"/>
      <c r="B958" s="35"/>
      <c r="I958" s="2"/>
      <c r="J958" s="2"/>
    </row>
    <row r="959" spans="1:10" s="1" customFormat="1">
      <c r="A959" s="2"/>
      <c r="B959" s="35"/>
      <c r="I959" s="2"/>
      <c r="J959" s="2"/>
    </row>
    <row r="960" spans="1:10" s="1" customFormat="1">
      <c r="A960" s="2"/>
      <c r="B960" s="35"/>
      <c r="I960" s="2"/>
      <c r="J960" s="2"/>
    </row>
    <row r="961" spans="1:10" s="1" customFormat="1">
      <c r="A961" s="2"/>
      <c r="B961" s="35"/>
      <c r="I961" s="2"/>
      <c r="J961" s="2"/>
    </row>
    <row r="962" spans="1:10" s="1" customFormat="1">
      <c r="A962" s="2"/>
      <c r="B962" s="35"/>
      <c r="I962" s="2"/>
      <c r="J962" s="2"/>
    </row>
    <row r="963" spans="1:10" s="1" customFormat="1">
      <c r="A963" s="2"/>
      <c r="B963" s="35"/>
      <c r="I963" s="2"/>
      <c r="J963" s="2"/>
    </row>
    <row r="964" spans="1:10" s="1" customFormat="1">
      <c r="A964" s="2"/>
      <c r="B964" s="35"/>
      <c r="I964" s="2"/>
      <c r="J964" s="2"/>
    </row>
    <row r="965" spans="1:10" s="1" customFormat="1">
      <c r="A965" s="2"/>
      <c r="B965" s="35"/>
      <c r="I965" s="2"/>
      <c r="J965" s="2"/>
    </row>
    <row r="966" spans="1:10" s="1" customFormat="1">
      <c r="A966" s="2"/>
      <c r="B966" s="35"/>
      <c r="I966" s="2"/>
      <c r="J966" s="2"/>
    </row>
    <row r="967" spans="1:10" s="1" customFormat="1">
      <c r="A967" s="2"/>
      <c r="B967" s="35"/>
      <c r="I967" s="2"/>
      <c r="J967" s="2"/>
    </row>
    <row r="968" spans="1:10" s="1" customFormat="1">
      <c r="A968" s="2"/>
      <c r="B968" s="35"/>
      <c r="I968" s="2"/>
      <c r="J968" s="2"/>
    </row>
    <row r="969" spans="1:10" s="1" customFormat="1">
      <c r="A969" s="2"/>
      <c r="B969" s="35"/>
      <c r="I969" s="2"/>
      <c r="J969" s="2"/>
    </row>
    <row r="970" spans="1:10" s="1" customFormat="1">
      <c r="A970" s="2"/>
      <c r="B970" s="35"/>
      <c r="I970" s="2"/>
      <c r="J970" s="2"/>
    </row>
    <row r="971" spans="1:10" s="1" customFormat="1">
      <c r="A971" s="2"/>
      <c r="B971" s="35"/>
      <c r="I971" s="2"/>
      <c r="J971" s="2"/>
    </row>
    <row r="972" spans="1:10" s="1" customFormat="1">
      <c r="A972" s="2"/>
      <c r="B972" s="35"/>
      <c r="I972" s="2"/>
      <c r="J972" s="2"/>
    </row>
    <row r="973" spans="1:10" s="1" customFormat="1">
      <c r="A973" s="2"/>
      <c r="B973" s="35"/>
      <c r="I973" s="2"/>
      <c r="J973" s="2"/>
    </row>
    <row r="974" spans="1:10" s="1" customFormat="1">
      <c r="A974" s="2"/>
      <c r="B974" s="35"/>
      <c r="I974" s="2"/>
      <c r="J974" s="2"/>
    </row>
    <row r="975" spans="1:10" s="1" customFormat="1">
      <c r="A975" s="2"/>
      <c r="B975" s="35"/>
      <c r="I975" s="2"/>
      <c r="J975" s="2"/>
    </row>
    <row r="976" spans="1:10" s="1" customFormat="1">
      <c r="A976" s="2"/>
      <c r="B976" s="35"/>
      <c r="I976" s="2"/>
      <c r="J976" s="2"/>
    </row>
    <row r="977" spans="1:10" s="1" customFormat="1">
      <c r="A977" s="2"/>
      <c r="B977" s="35"/>
      <c r="I977" s="2"/>
      <c r="J977" s="2"/>
    </row>
    <row r="978" spans="1:10" s="1" customFormat="1">
      <c r="A978" s="2"/>
      <c r="B978" s="35"/>
      <c r="I978" s="2"/>
      <c r="J978" s="2"/>
    </row>
    <row r="979" spans="1:10" s="1" customFormat="1">
      <c r="A979" s="2"/>
      <c r="B979" s="35"/>
      <c r="I979" s="2"/>
      <c r="J979" s="2"/>
    </row>
    <row r="980" spans="1:10" s="1" customFormat="1">
      <c r="A980" s="2"/>
      <c r="B980" s="35"/>
      <c r="I980" s="2"/>
      <c r="J980" s="2"/>
    </row>
    <row r="981" spans="1:10" s="1" customFormat="1">
      <c r="A981" s="2"/>
      <c r="B981" s="35"/>
      <c r="I981" s="2"/>
      <c r="J981" s="2"/>
    </row>
    <row r="982" spans="1:10" s="1" customFormat="1">
      <c r="A982" s="2"/>
      <c r="B982" s="35"/>
      <c r="I982" s="2"/>
      <c r="J982" s="2"/>
    </row>
    <row r="983" spans="1:10" s="1" customFormat="1">
      <c r="A983" s="2"/>
      <c r="B983" s="35"/>
      <c r="I983" s="2"/>
      <c r="J983" s="2"/>
    </row>
    <row r="984" spans="1:10" s="1" customFormat="1">
      <c r="A984" s="2"/>
      <c r="B984" s="35"/>
      <c r="I984" s="2"/>
      <c r="J984" s="2"/>
    </row>
    <row r="985" spans="1:10" s="1" customFormat="1">
      <c r="A985" s="2"/>
      <c r="B985" s="35"/>
      <c r="I985" s="2"/>
      <c r="J985" s="2"/>
    </row>
    <row r="986" spans="1:10" s="1" customFormat="1">
      <c r="A986" s="2"/>
      <c r="B986" s="35"/>
      <c r="I986" s="2"/>
      <c r="J986" s="2"/>
    </row>
    <row r="987" spans="1:10" s="1" customFormat="1">
      <c r="A987" s="2"/>
      <c r="B987" s="35"/>
      <c r="I987" s="2"/>
      <c r="J987" s="2"/>
    </row>
    <row r="988" spans="1:10" s="1" customFormat="1">
      <c r="A988" s="2"/>
      <c r="B988" s="35"/>
      <c r="I988" s="2"/>
      <c r="J988" s="2"/>
    </row>
    <row r="989" spans="1:10" s="1" customFormat="1">
      <c r="A989" s="2"/>
      <c r="B989" s="35"/>
      <c r="I989" s="2"/>
      <c r="J989" s="2"/>
    </row>
    <row r="990" spans="1:10" s="1" customFormat="1">
      <c r="A990" s="2"/>
      <c r="B990" s="35"/>
      <c r="I990" s="2"/>
      <c r="J990" s="2"/>
    </row>
    <row r="991" spans="1:10" s="1" customFormat="1">
      <c r="A991" s="2"/>
      <c r="B991" s="35"/>
      <c r="I991" s="2"/>
      <c r="J991" s="2"/>
    </row>
    <row r="992" spans="1:10" s="1" customFormat="1">
      <c r="A992" s="2"/>
      <c r="B992" s="35"/>
      <c r="I992" s="2"/>
      <c r="J992" s="2"/>
    </row>
    <row r="993" spans="1:10" s="1" customFormat="1">
      <c r="A993" s="2"/>
      <c r="B993" s="35"/>
      <c r="I993" s="2"/>
      <c r="J993" s="2"/>
    </row>
    <row r="994" spans="1:10" s="1" customFormat="1">
      <c r="A994" s="2"/>
      <c r="B994" s="35"/>
      <c r="I994" s="2"/>
      <c r="J994" s="2"/>
    </row>
    <row r="995" spans="1:10" s="1" customFormat="1">
      <c r="A995" s="2"/>
      <c r="B995" s="35"/>
      <c r="I995" s="2"/>
      <c r="J995" s="2"/>
    </row>
    <row r="996" spans="1:10" s="1" customFormat="1">
      <c r="A996" s="2"/>
      <c r="B996" s="35"/>
      <c r="I996" s="2"/>
      <c r="J996" s="2"/>
    </row>
    <row r="997" spans="1:10" s="1" customFormat="1">
      <c r="A997" s="2"/>
      <c r="B997" s="35"/>
      <c r="I997" s="2"/>
      <c r="J997" s="2"/>
    </row>
    <row r="998" spans="1:10" s="1" customFormat="1">
      <c r="A998" s="2"/>
      <c r="B998" s="35"/>
      <c r="I998" s="2"/>
      <c r="J998" s="2"/>
    </row>
    <row r="999" spans="1:10" s="1" customFormat="1">
      <c r="A999" s="2"/>
      <c r="B999" s="35"/>
      <c r="I999" s="2"/>
      <c r="J999" s="2"/>
    </row>
    <row r="1000" spans="1:10" s="1" customFormat="1">
      <c r="A1000" s="2"/>
      <c r="B1000" s="35"/>
      <c r="I1000" s="2"/>
      <c r="J1000" s="2"/>
    </row>
    <row r="1001" spans="1:10" s="1" customFormat="1">
      <c r="A1001" s="2"/>
      <c r="B1001" s="35"/>
      <c r="I1001" s="2"/>
      <c r="J1001" s="2"/>
    </row>
    <row r="1002" spans="1:10" s="1" customFormat="1">
      <c r="A1002" s="2"/>
      <c r="B1002" s="35"/>
      <c r="I1002" s="2"/>
      <c r="J1002" s="2"/>
    </row>
    <row r="1003" spans="1:10" s="1" customFormat="1">
      <c r="A1003" s="2"/>
      <c r="B1003" s="35"/>
      <c r="I1003" s="2"/>
      <c r="J1003" s="2"/>
    </row>
    <row r="1004" spans="1:10" s="1" customFormat="1">
      <c r="A1004" s="2"/>
      <c r="B1004" s="35"/>
      <c r="I1004" s="2"/>
      <c r="J1004" s="2"/>
    </row>
    <row r="1005" spans="1:10" s="1" customFormat="1">
      <c r="A1005" s="2"/>
      <c r="B1005" s="35"/>
      <c r="I1005" s="2"/>
      <c r="J1005" s="2"/>
    </row>
    <row r="1006" spans="1:10" s="1" customFormat="1">
      <c r="A1006" s="2"/>
      <c r="B1006" s="35"/>
      <c r="I1006" s="2"/>
      <c r="J1006" s="2"/>
    </row>
    <row r="1007" spans="1:10" s="1" customFormat="1">
      <c r="A1007" s="2"/>
      <c r="B1007" s="35"/>
      <c r="I1007" s="2"/>
      <c r="J1007" s="2"/>
    </row>
    <row r="1008" spans="1:10" s="1" customFormat="1">
      <c r="A1008" s="2"/>
      <c r="B1008" s="35"/>
      <c r="I1008" s="2"/>
      <c r="J1008" s="2"/>
    </row>
    <row r="1009" spans="1:10" s="1" customFormat="1">
      <c r="A1009" s="2"/>
      <c r="B1009" s="35"/>
      <c r="I1009" s="2"/>
      <c r="J1009" s="2"/>
    </row>
    <row r="1010" spans="1:10" s="1" customFormat="1">
      <c r="A1010" s="2"/>
      <c r="B1010" s="35"/>
      <c r="I1010" s="2"/>
      <c r="J1010" s="2"/>
    </row>
    <row r="1011" spans="1:10" s="1" customFormat="1">
      <c r="A1011" s="2"/>
      <c r="B1011" s="35"/>
      <c r="I1011" s="2"/>
      <c r="J1011" s="2"/>
    </row>
    <row r="1012" spans="1:10" s="1" customFormat="1">
      <c r="A1012" s="2"/>
      <c r="B1012" s="35"/>
      <c r="I1012" s="2"/>
      <c r="J1012" s="2"/>
    </row>
    <row r="1013" spans="1:10" s="1" customFormat="1">
      <c r="A1013" s="2"/>
      <c r="B1013" s="35"/>
      <c r="I1013" s="2"/>
      <c r="J1013" s="2"/>
    </row>
    <row r="1014" spans="1:10" s="1" customFormat="1">
      <c r="A1014" s="2"/>
      <c r="B1014" s="35"/>
      <c r="I1014" s="2"/>
      <c r="J1014" s="2"/>
    </row>
    <row r="1015" spans="1:10" s="1" customFormat="1">
      <c r="A1015" s="2"/>
      <c r="B1015" s="35"/>
      <c r="I1015" s="2"/>
      <c r="J1015" s="2"/>
    </row>
    <row r="1016" spans="1:10" s="1" customFormat="1">
      <c r="A1016" s="2"/>
      <c r="B1016" s="35"/>
      <c r="I1016" s="2"/>
      <c r="J1016" s="2"/>
    </row>
    <row r="1017" spans="1:10" s="1" customFormat="1">
      <c r="A1017" s="2"/>
      <c r="B1017" s="35"/>
      <c r="I1017" s="2"/>
      <c r="J1017" s="2"/>
    </row>
    <row r="1018" spans="1:10" s="1" customFormat="1">
      <c r="A1018" s="2"/>
      <c r="B1018" s="35"/>
      <c r="I1018" s="2"/>
      <c r="J1018" s="2"/>
    </row>
    <row r="1019" spans="1:10" s="1" customFormat="1">
      <c r="A1019" s="2"/>
      <c r="B1019" s="35"/>
      <c r="I1019" s="2"/>
      <c r="J1019" s="2"/>
    </row>
    <row r="1020" spans="1:10" s="1" customFormat="1">
      <c r="A1020" s="2"/>
      <c r="B1020" s="35"/>
      <c r="I1020" s="2"/>
      <c r="J1020" s="2"/>
    </row>
    <row r="1021" spans="1:10" s="1" customFormat="1">
      <c r="A1021" s="2"/>
      <c r="B1021" s="35"/>
      <c r="I1021" s="2"/>
      <c r="J1021" s="2"/>
    </row>
    <row r="1022" spans="1:10" s="1" customFormat="1">
      <c r="A1022" s="2"/>
      <c r="B1022" s="35"/>
      <c r="I1022" s="2"/>
      <c r="J1022" s="2"/>
    </row>
    <row r="1023" spans="1:10" s="1" customFormat="1">
      <c r="A1023" s="2"/>
      <c r="B1023" s="35"/>
      <c r="I1023" s="2"/>
      <c r="J1023" s="2"/>
    </row>
    <row r="1024" spans="1:10" s="1" customFormat="1">
      <c r="A1024" s="2"/>
      <c r="B1024" s="35"/>
      <c r="I1024" s="2"/>
      <c r="J1024" s="2"/>
    </row>
    <row r="1025" spans="1:10" s="1" customFormat="1">
      <c r="A1025" s="2"/>
      <c r="B1025" s="35"/>
      <c r="I1025" s="2"/>
      <c r="J1025" s="2"/>
    </row>
    <row r="1026" spans="1:10" s="1" customFormat="1">
      <c r="A1026" s="2"/>
      <c r="B1026" s="35"/>
      <c r="I1026" s="2"/>
      <c r="J1026" s="2"/>
    </row>
    <row r="1027" spans="1:10" s="1" customFormat="1">
      <c r="A1027" s="2"/>
      <c r="B1027" s="35"/>
      <c r="I1027" s="2"/>
      <c r="J1027" s="2"/>
    </row>
    <row r="1028" spans="1:10" s="1" customFormat="1">
      <c r="A1028" s="2"/>
      <c r="B1028" s="35"/>
      <c r="I1028" s="2"/>
      <c r="J1028" s="2"/>
    </row>
    <row r="1029" spans="1:10" s="1" customFormat="1">
      <c r="A1029" s="2"/>
      <c r="B1029" s="35"/>
      <c r="I1029" s="2"/>
      <c r="J1029" s="2"/>
    </row>
    <row r="1030" spans="1:10" s="1" customFormat="1">
      <c r="A1030" s="2"/>
      <c r="B1030" s="35"/>
      <c r="I1030" s="2"/>
      <c r="J1030" s="2"/>
    </row>
    <row r="1031" spans="1:10" s="1" customFormat="1">
      <c r="A1031" s="2"/>
      <c r="B1031" s="35"/>
      <c r="I1031" s="2"/>
      <c r="J1031" s="2"/>
    </row>
    <row r="1032" spans="1:10" s="1" customFormat="1">
      <c r="A1032" s="2"/>
      <c r="B1032" s="35"/>
      <c r="I1032" s="2"/>
      <c r="J1032" s="2"/>
    </row>
    <row r="1033" spans="1:10" s="1" customFormat="1">
      <c r="A1033" s="2"/>
      <c r="B1033" s="35"/>
      <c r="I1033" s="2"/>
      <c r="J1033" s="2"/>
    </row>
    <row r="1034" spans="1:10" s="1" customFormat="1">
      <c r="A1034" s="2"/>
      <c r="B1034" s="35"/>
      <c r="I1034" s="2"/>
      <c r="J1034" s="2"/>
    </row>
    <row r="1035" spans="1:10" s="1" customFormat="1">
      <c r="A1035" s="2"/>
      <c r="B1035" s="35"/>
      <c r="I1035" s="2"/>
      <c r="J1035" s="2"/>
    </row>
    <row r="1036" spans="1:10" s="1" customFormat="1">
      <c r="A1036" s="2"/>
      <c r="B1036" s="35"/>
      <c r="I1036" s="2"/>
      <c r="J1036" s="2"/>
    </row>
    <row r="1037" spans="1:10" s="1" customFormat="1">
      <c r="A1037" s="2"/>
      <c r="B1037" s="35"/>
      <c r="I1037" s="2"/>
      <c r="J1037" s="2"/>
    </row>
    <row r="1038" spans="1:10" s="1" customFormat="1">
      <c r="A1038" s="2"/>
      <c r="B1038" s="35"/>
      <c r="I1038" s="2"/>
      <c r="J1038" s="2"/>
    </row>
    <row r="1039" spans="1:10" s="1" customFormat="1">
      <c r="A1039" s="2"/>
      <c r="B1039" s="35"/>
      <c r="I1039" s="2"/>
      <c r="J1039" s="2"/>
    </row>
    <row r="1040" spans="1:10" s="1" customFormat="1">
      <c r="A1040" s="2"/>
      <c r="B1040" s="35"/>
      <c r="I1040" s="2"/>
      <c r="J1040" s="2"/>
    </row>
    <row r="1041" spans="1:10" s="1" customFormat="1">
      <c r="A1041" s="2"/>
      <c r="B1041" s="35"/>
      <c r="I1041" s="2"/>
      <c r="J1041" s="2"/>
    </row>
    <row r="1042" spans="1:10" s="1" customFormat="1">
      <c r="A1042" s="2"/>
      <c r="B1042" s="35"/>
      <c r="I1042" s="2"/>
      <c r="J1042" s="2"/>
    </row>
    <row r="1043" spans="1:10" s="1" customFormat="1">
      <c r="A1043" s="2"/>
      <c r="B1043" s="35"/>
      <c r="I1043" s="2"/>
      <c r="J1043" s="2"/>
    </row>
    <row r="1044" spans="1:10" s="1" customFormat="1">
      <c r="A1044" s="2"/>
      <c r="B1044" s="35"/>
      <c r="I1044" s="2"/>
      <c r="J1044" s="2"/>
    </row>
    <row r="1045" spans="1:10" s="1" customFormat="1">
      <c r="A1045" s="2"/>
      <c r="B1045" s="35"/>
      <c r="I1045" s="2"/>
      <c r="J1045" s="2"/>
    </row>
    <row r="1046" spans="1:10" s="1" customFormat="1">
      <c r="A1046" s="2"/>
      <c r="B1046" s="35"/>
      <c r="I1046" s="2"/>
      <c r="J1046" s="2"/>
    </row>
    <row r="1047" spans="1:10" s="1" customFormat="1">
      <c r="A1047" s="2"/>
      <c r="B1047" s="35"/>
      <c r="I1047" s="2"/>
      <c r="J1047" s="2"/>
    </row>
    <row r="1048" spans="1:10" s="1" customFormat="1">
      <c r="A1048" s="2"/>
      <c r="B1048" s="35"/>
      <c r="I1048" s="2"/>
      <c r="J1048" s="2"/>
    </row>
    <row r="1049" spans="1:10" s="1" customFormat="1">
      <c r="A1049" s="2"/>
      <c r="B1049" s="35"/>
      <c r="I1049" s="2"/>
      <c r="J1049" s="2"/>
    </row>
    <row r="1050" spans="1:10" s="1" customFormat="1">
      <c r="A1050" s="2"/>
      <c r="B1050" s="35"/>
      <c r="I1050" s="2"/>
      <c r="J1050" s="2"/>
    </row>
    <row r="1051" spans="1:10" s="1" customFormat="1">
      <c r="A1051" s="2"/>
      <c r="B1051" s="35"/>
      <c r="I1051" s="2"/>
      <c r="J1051" s="2"/>
    </row>
    <row r="1052" spans="1:10" s="1" customFormat="1">
      <c r="A1052" s="2"/>
      <c r="B1052" s="35"/>
      <c r="I1052" s="2"/>
      <c r="J1052" s="2"/>
    </row>
    <row r="1053" spans="1:10" s="1" customFormat="1">
      <c r="A1053" s="2"/>
      <c r="B1053" s="35"/>
      <c r="I1053" s="2"/>
      <c r="J1053" s="2"/>
    </row>
    <row r="1054" spans="1:10" s="1" customFormat="1">
      <c r="A1054" s="2"/>
      <c r="B1054" s="35"/>
      <c r="I1054" s="2"/>
      <c r="J1054" s="2"/>
    </row>
    <row r="1055" spans="1:10" s="1" customFormat="1">
      <c r="A1055" s="2"/>
      <c r="B1055" s="35"/>
      <c r="I1055" s="2"/>
      <c r="J1055" s="2"/>
    </row>
    <row r="1056" spans="1:10" s="1" customFormat="1">
      <c r="A1056" s="2"/>
      <c r="B1056" s="35"/>
      <c r="I1056" s="2"/>
      <c r="J1056" s="2"/>
    </row>
    <row r="1057" spans="1:10" s="1" customFormat="1">
      <c r="A1057" s="2"/>
      <c r="B1057" s="35"/>
      <c r="I1057" s="2"/>
      <c r="J1057" s="2"/>
    </row>
    <row r="1058" spans="1:10" s="1" customFormat="1">
      <c r="A1058" s="2"/>
      <c r="B1058" s="35"/>
      <c r="I1058" s="2"/>
      <c r="J1058" s="2"/>
    </row>
    <row r="1059" spans="1:10" s="1" customFormat="1">
      <c r="A1059" s="2"/>
      <c r="B1059" s="35"/>
      <c r="I1059" s="2"/>
      <c r="J1059" s="2"/>
    </row>
    <row r="1060" spans="1:10" s="1" customFormat="1">
      <c r="A1060" s="2"/>
      <c r="B1060" s="35"/>
      <c r="I1060" s="2"/>
      <c r="J1060" s="2"/>
    </row>
    <row r="1061" spans="1:10" s="1" customFormat="1">
      <c r="A1061" s="2"/>
      <c r="B1061" s="35"/>
      <c r="I1061" s="2"/>
      <c r="J1061" s="2"/>
    </row>
    <row r="1062" spans="1:10" s="1" customFormat="1">
      <c r="A1062" s="2"/>
      <c r="B1062" s="35"/>
      <c r="I1062" s="2"/>
      <c r="J1062" s="2"/>
    </row>
    <row r="1063" spans="1:10" s="1" customFormat="1">
      <c r="A1063" s="2"/>
      <c r="B1063" s="35"/>
      <c r="I1063" s="2"/>
      <c r="J1063" s="2"/>
    </row>
    <row r="1064" spans="1:10" s="1" customFormat="1">
      <c r="A1064" s="2"/>
      <c r="B1064" s="35"/>
      <c r="I1064" s="2"/>
      <c r="J1064" s="2"/>
    </row>
    <row r="1065" spans="1:10" s="1" customFormat="1">
      <c r="A1065" s="2"/>
      <c r="B1065" s="35"/>
      <c r="I1065" s="2"/>
      <c r="J1065" s="2"/>
    </row>
    <row r="1066" spans="1:10" s="1" customFormat="1">
      <c r="A1066" s="2"/>
      <c r="B1066" s="35"/>
      <c r="I1066" s="2"/>
      <c r="J1066" s="2"/>
    </row>
    <row r="1067" spans="1:10" s="1" customFormat="1">
      <c r="A1067" s="2"/>
      <c r="B1067" s="35"/>
      <c r="I1067" s="2"/>
      <c r="J1067" s="2"/>
    </row>
    <row r="1068" spans="1:10" s="1" customFormat="1">
      <c r="A1068" s="2"/>
      <c r="B1068" s="35"/>
      <c r="I1068" s="2"/>
      <c r="J1068" s="2"/>
    </row>
    <row r="1069" spans="1:10" s="1" customFormat="1">
      <c r="A1069" s="2"/>
      <c r="B1069" s="35"/>
      <c r="I1069" s="2"/>
      <c r="J1069" s="2"/>
    </row>
    <row r="1070" spans="1:10" s="1" customFormat="1">
      <c r="A1070" s="2"/>
      <c r="B1070" s="35"/>
      <c r="I1070" s="2"/>
      <c r="J1070" s="2"/>
    </row>
    <row r="1071" spans="1:10" s="1" customFormat="1">
      <c r="A1071" s="2"/>
      <c r="B1071" s="35"/>
      <c r="I1071" s="2"/>
      <c r="J1071" s="2"/>
    </row>
    <row r="1072" spans="1:10" s="1" customFormat="1">
      <c r="A1072" s="2"/>
      <c r="B1072" s="35"/>
      <c r="I1072" s="2"/>
      <c r="J1072" s="2"/>
    </row>
    <row r="1073" spans="1:10" s="1" customFormat="1">
      <c r="A1073" s="2"/>
      <c r="B1073" s="35"/>
      <c r="I1073" s="2"/>
      <c r="J1073" s="2"/>
    </row>
    <row r="1074" spans="1:10" s="1" customFormat="1">
      <c r="A1074" s="2"/>
      <c r="B1074" s="35"/>
      <c r="I1074" s="2"/>
      <c r="J1074" s="2"/>
    </row>
    <row r="1075" spans="1:10" s="1" customFormat="1">
      <c r="A1075" s="2"/>
      <c r="B1075" s="35"/>
      <c r="I1075" s="2"/>
      <c r="J1075" s="2"/>
    </row>
    <row r="1076" spans="1:10" s="1" customFormat="1">
      <c r="A1076" s="2"/>
      <c r="B1076" s="35"/>
      <c r="I1076" s="2"/>
      <c r="J1076" s="2"/>
    </row>
    <row r="1077" spans="1:10" s="1" customFormat="1">
      <c r="A1077" s="2"/>
      <c r="B1077" s="35"/>
      <c r="I1077" s="2"/>
      <c r="J1077" s="2"/>
    </row>
    <row r="1078" spans="1:10" s="1" customFormat="1">
      <c r="A1078" s="2"/>
      <c r="B1078" s="35"/>
      <c r="I1078" s="2"/>
      <c r="J1078" s="2"/>
    </row>
    <row r="1079" spans="1:10" s="1" customFormat="1">
      <c r="A1079" s="2"/>
      <c r="B1079" s="35"/>
      <c r="I1079" s="2"/>
      <c r="J1079" s="2"/>
    </row>
    <row r="1080" spans="1:10" s="1" customFormat="1">
      <c r="A1080" s="2"/>
      <c r="B1080" s="35"/>
      <c r="I1080" s="2"/>
      <c r="J1080" s="2"/>
    </row>
    <row r="1081" spans="1:10" s="1" customFormat="1">
      <c r="A1081" s="2"/>
      <c r="B1081" s="35"/>
      <c r="I1081" s="2"/>
      <c r="J1081" s="2"/>
    </row>
    <row r="1082" spans="1:10" s="1" customFormat="1">
      <c r="A1082" s="2"/>
      <c r="B1082" s="35"/>
      <c r="I1082" s="2"/>
      <c r="J1082" s="2"/>
    </row>
    <row r="1083" spans="1:10" s="1" customFormat="1">
      <c r="A1083" s="2"/>
      <c r="B1083" s="35"/>
      <c r="I1083" s="2"/>
      <c r="J1083" s="2"/>
    </row>
    <row r="1084" spans="1:10" s="1" customFormat="1">
      <c r="A1084" s="2"/>
      <c r="B1084" s="35"/>
      <c r="I1084" s="2"/>
      <c r="J1084" s="2"/>
    </row>
    <row r="1085" spans="1:10" s="1" customFormat="1">
      <c r="A1085" s="2"/>
      <c r="B1085" s="35"/>
      <c r="I1085" s="2"/>
      <c r="J1085" s="2"/>
    </row>
    <row r="1086" spans="1:10" s="1" customFormat="1">
      <c r="A1086" s="2"/>
      <c r="B1086" s="35"/>
      <c r="I1086" s="2"/>
      <c r="J1086" s="2"/>
    </row>
    <row r="1087" spans="1:10" s="1" customFormat="1">
      <c r="A1087" s="2"/>
      <c r="B1087" s="35"/>
      <c r="I1087" s="2"/>
      <c r="J1087" s="2"/>
    </row>
    <row r="1088" spans="1:10" s="1" customFormat="1">
      <c r="A1088" s="2"/>
      <c r="B1088" s="35"/>
      <c r="I1088" s="2"/>
      <c r="J1088" s="2"/>
    </row>
    <row r="1089" spans="1:10" s="1" customFormat="1">
      <c r="A1089" s="2"/>
      <c r="B1089" s="35"/>
      <c r="I1089" s="2"/>
      <c r="J1089" s="2"/>
    </row>
    <row r="1090" spans="1:10" s="1" customFormat="1">
      <c r="A1090" s="2"/>
      <c r="B1090" s="35"/>
      <c r="I1090" s="2"/>
      <c r="J1090" s="2"/>
    </row>
    <row r="1091" spans="1:10" s="1" customFormat="1">
      <c r="A1091" s="2"/>
      <c r="B1091" s="35"/>
      <c r="I1091" s="2"/>
      <c r="J1091" s="2"/>
    </row>
    <row r="1092" spans="1:10" s="1" customFormat="1">
      <c r="A1092" s="2"/>
      <c r="B1092" s="35"/>
      <c r="I1092" s="2"/>
      <c r="J1092" s="2"/>
    </row>
    <row r="1093" spans="1:10" s="1" customFormat="1">
      <c r="A1093" s="2"/>
      <c r="B1093" s="35"/>
      <c r="I1093" s="2"/>
      <c r="J1093" s="2"/>
    </row>
    <row r="1094" spans="1:10" s="1" customFormat="1">
      <c r="A1094" s="2"/>
      <c r="B1094" s="35"/>
      <c r="I1094" s="2"/>
      <c r="J1094" s="2"/>
    </row>
    <row r="1095" spans="1:10" s="1" customFormat="1">
      <c r="A1095" s="2"/>
      <c r="B1095" s="35"/>
      <c r="I1095" s="2"/>
      <c r="J1095" s="2"/>
    </row>
    <row r="1096" spans="1:10" s="1" customFormat="1">
      <c r="A1096" s="2"/>
      <c r="B1096" s="35"/>
      <c r="I1096" s="2"/>
      <c r="J1096" s="2"/>
    </row>
    <row r="1097" spans="1:10" s="1" customFormat="1">
      <c r="A1097" s="2"/>
      <c r="B1097" s="35"/>
      <c r="I1097" s="2"/>
      <c r="J1097" s="2"/>
    </row>
    <row r="1098" spans="1:10" s="1" customFormat="1">
      <c r="A1098" s="2"/>
      <c r="B1098" s="35"/>
      <c r="I1098" s="2"/>
      <c r="J1098" s="2"/>
    </row>
    <row r="1099" spans="1:10" s="1" customFormat="1">
      <c r="A1099" s="2"/>
      <c r="B1099" s="35"/>
      <c r="I1099" s="2"/>
      <c r="J1099" s="2"/>
    </row>
    <row r="1100" spans="1:10" s="1" customFormat="1">
      <c r="A1100" s="2"/>
      <c r="B1100" s="35"/>
      <c r="I1100" s="2"/>
      <c r="J1100" s="2"/>
    </row>
    <row r="1101" spans="1:10" s="1" customFormat="1">
      <c r="A1101" s="2"/>
      <c r="B1101" s="35"/>
      <c r="I1101" s="2"/>
      <c r="J1101" s="2"/>
    </row>
    <row r="1102" spans="1:10" s="1" customFormat="1">
      <c r="A1102" s="2"/>
      <c r="B1102" s="35"/>
      <c r="I1102" s="2"/>
      <c r="J1102" s="2"/>
    </row>
    <row r="1103" spans="1:10" s="1" customFormat="1">
      <c r="A1103" s="2"/>
      <c r="B1103" s="35"/>
      <c r="I1103" s="2"/>
      <c r="J1103" s="2"/>
    </row>
    <row r="1104" spans="1:10" s="1" customFormat="1">
      <c r="A1104" s="2"/>
      <c r="B1104" s="35"/>
      <c r="I1104" s="2"/>
      <c r="J1104" s="2"/>
    </row>
    <row r="1105" spans="1:10" s="1" customFormat="1">
      <c r="A1105" s="2"/>
      <c r="B1105" s="35"/>
      <c r="I1105" s="2"/>
      <c r="J1105" s="2"/>
    </row>
    <row r="1106" spans="1:10" s="1" customFormat="1">
      <c r="A1106" s="2"/>
      <c r="B1106" s="35"/>
      <c r="I1106" s="2"/>
      <c r="J1106" s="2"/>
    </row>
    <row r="1107" spans="1:10" s="1" customFormat="1">
      <c r="A1107" s="2"/>
      <c r="B1107" s="35"/>
      <c r="I1107" s="2"/>
      <c r="J1107" s="2"/>
    </row>
    <row r="1108" spans="1:10" s="1" customFormat="1">
      <c r="A1108" s="2"/>
      <c r="B1108" s="35"/>
      <c r="I1108" s="2"/>
      <c r="J1108" s="2"/>
    </row>
    <row r="1109" spans="1:10" s="1" customFormat="1">
      <c r="A1109" s="2"/>
      <c r="B1109" s="35"/>
      <c r="I1109" s="2"/>
      <c r="J1109" s="2"/>
    </row>
    <row r="1110" spans="1:10" s="1" customFormat="1">
      <c r="A1110" s="2"/>
      <c r="B1110" s="35"/>
      <c r="I1110" s="2"/>
      <c r="J1110" s="2"/>
    </row>
    <row r="1111" spans="1:10" s="1" customFormat="1">
      <c r="A1111" s="2"/>
      <c r="B1111" s="35"/>
      <c r="I1111" s="2"/>
      <c r="J1111" s="2"/>
    </row>
    <row r="1112" spans="1:10" s="1" customFormat="1">
      <c r="A1112" s="2"/>
      <c r="B1112" s="35"/>
      <c r="I1112" s="2"/>
      <c r="J1112" s="2"/>
    </row>
    <row r="1113" spans="1:10" s="1" customFormat="1">
      <c r="A1113" s="2"/>
      <c r="B1113" s="35"/>
      <c r="I1113" s="2"/>
      <c r="J1113" s="2"/>
    </row>
    <row r="1114" spans="1:10" s="1" customFormat="1">
      <c r="A1114" s="2"/>
      <c r="B1114" s="35"/>
      <c r="I1114" s="2"/>
      <c r="J1114" s="2"/>
    </row>
    <row r="1115" spans="1:10" s="1" customFormat="1">
      <c r="A1115" s="2"/>
      <c r="B1115" s="35"/>
      <c r="I1115" s="2"/>
      <c r="J1115" s="2"/>
    </row>
    <row r="1116" spans="1:10" s="1" customFormat="1">
      <c r="A1116" s="2"/>
      <c r="B1116" s="35"/>
      <c r="I1116" s="2"/>
      <c r="J1116" s="2"/>
    </row>
    <row r="1117" spans="1:10" s="1" customFormat="1">
      <c r="A1117" s="2"/>
      <c r="B1117" s="35"/>
      <c r="I1117" s="2"/>
      <c r="J1117" s="2"/>
    </row>
    <row r="1118" spans="1:10" s="1" customFormat="1">
      <c r="A1118" s="2"/>
      <c r="B1118" s="35"/>
      <c r="I1118" s="2"/>
      <c r="J1118" s="2"/>
    </row>
    <row r="1119" spans="1:10" s="1" customFormat="1">
      <c r="A1119" s="2"/>
      <c r="B1119" s="35"/>
      <c r="I1119" s="2"/>
      <c r="J1119" s="2"/>
    </row>
    <row r="1120" spans="1:10" s="1" customFormat="1">
      <c r="A1120" s="2"/>
      <c r="B1120" s="35"/>
      <c r="I1120" s="2"/>
      <c r="J1120" s="2"/>
    </row>
    <row r="1121" spans="1:10" s="1" customFormat="1">
      <c r="A1121" s="2"/>
      <c r="B1121" s="35"/>
      <c r="I1121" s="2"/>
      <c r="J1121" s="2"/>
    </row>
    <row r="1122" spans="1:10" s="1" customFormat="1">
      <c r="A1122" s="2"/>
      <c r="B1122" s="35"/>
      <c r="I1122" s="2"/>
      <c r="J1122" s="2"/>
    </row>
    <row r="1123" spans="1:10" s="1" customFormat="1">
      <c r="A1123" s="2"/>
      <c r="B1123" s="35"/>
      <c r="I1123" s="2"/>
      <c r="J1123" s="2"/>
    </row>
    <row r="1124" spans="1:10" s="1" customFormat="1">
      <c r="A1124" s="2"/>
      <c r="B1124" s="35"/>
      <c r="I1124" s="2"/>
      <c r="J1124" s="2"/>
    </row>
    <row r="1125" spans="1:10" s="1" customFormat="1">
      <c r="A1125" s="2"/>
      <c r="B1125" s="35"/>
      <c r="I1125" s="2"/>
      <c r="J1125" s="2"/>
    </row>
    <row r="1126" spans="1:10" s="1" customFormat="1">
      <c r="A1126" s="2"/>
      <c r="B1126" s="35"/>
      <c r="I1126" s="2"/>
      <c r="J1126" s="2"/>
    </row>
    <row r="1127" spans="1:10" s="1" customFormat="1">
      <c r="A1127" s="2"/>
      <c r="B1127" s="35"/>
      <c r="I1127" s="2"/>
      <c r="J1127" s="2"/>
    </row>
    <row r="1128" spans="1:10" s="1" customFormat="1">
      <c r="A1128" s="2"/>
      <c r="B1128" s="35"/>
      <c r="I1128" s="2"/>
      <c r="J1128" s="2"/>
    </row>
    <row r="1129" spans="1:10" s="1" customFormat="1">
      <c r="A1129" s="2"/>
      <c r="B1129" s="35"/>
      <c r="I1129" s="2"/>
      <c r="J1129" s="2"/>
    </row>
    <row r="1130" spans="1:10" s="1" customFormat="1">
      <c r="A1130" s="2"/>
      <c r="B1130" s="35"/>
      <c r="I1130" s="2"/>
      <c r="J1130" s="2"/>
    </row>
    <row r="1131" spans="1:10" s="1" customFormat="1">
      <c r="A1131" s="2"/>
      <c r="B1131" s="35"/>
      <c r="I1131" s="2"/>
      <c r="J1131" s="2"/>
    </row>
    <row r="1132" spans="1:10" s="1" customFormat="1">
      <c r="A1132" s="2"/>
      <c r="B1132" s="35"/>
      <c r="I1132" s="2"/>
      <c r="J1132" s="2"/>
    </row>
    <row r="1133" spans="1:10" s="1" customFormat="1">
      <c r="A1133" s="2"/>
      <c r="B1133" s="35"/>
      <c r="I1133" s="2"/>
      <c r="J1133" s="2"/>
    </row>
    <row r="1134" spans="1:10" s="1" customFormat="1">
      <c r="A1134" s="2"/>
      <c r="B1134" s="35"/>
      <c r="I1134" s="2"/>
      <c r="J1134" s="2"/>
    </row>
    <row r="1135" spans="1:10" s="1" customFormat="1">
      <c r="A1135" s="2"/>
      <c r="B1135" s="35"/>
      <c r="I1135" s="2"/>
      <c r="J1135" s="2"/>
    </row>
    <row r="1136" spans="1:10" s="1" customFormat="1">
      <c r="A1136" s="2"/>
      <c r="B1136" s="35"/>
      <c r="I1136" s="2"/>
      <c r="J1136" s="2"/>
    </row>
    <row r="1137" spans="1:10" s="1" customFormat="1">
      <c r="A1137" s="2"/>
      <c r="B1137" s="35"/>
      <c r="I1137" s="2"/>
      <c r="J1137" s="2"/>
    </row>
    <row r="1138" spans="1:10" s="1" customFormat="1">
      <c r="A1138" s="2"/>
      <c r="B1138" s="35"/>
      <c r="I1138" s="2"/>
      <c r="J1138" s="2"/>
    </row>
    <row r="1139" spans="1:10" s="1" customFormat="1">
      <c r="A1139" s="2"/>
      <c r="B1139" s="35"/>
      <c r="I1139" s="2"/>
      <c r="J1139" s="2"/>
    </row>
    <row r="1140" spans="1:10" s="1" customFormat="1">
      <c r="A1140" s="2"/>
      <c r="B1140" s="35"/>
      <c r="I1140" s="2"/>
      <c r="J1140" s="2"/>
    </row>
    <row r="1141" spans="1:10" s="1" customFormat="1">
      <c r="A1141" s="2"/>
      <c r="B1141" s="35"/>
      <c r="I1141" s="2"/>
      <c r="J1141" s="2"/>
    </row>
    <row r="1142" spans="1:10" s="1" customFormat="1">
      <c r="A1142" s="2"/>
      <c r="B1142" s="35"/>
      <c r="I1142" s="2"/>
      <c r="J1142" s="2"/>
    </row>
    <row r="1143" spans="1:10" s="1" customFormat="1">
      <c r="A1143" s="2"/>
      <c r="B1143" s="35"/>
      <c r="I1143" s="2"/>
      <c r="J1143" s="2"/>
    </row>
    <row r="1144" spans="1:10" s="1" customFormat="1">
      <c r="A1144" s="2"/>
      <c r="B1144" s="35"/>
      <c r="I1144" s="2"/>
      <c r="J1144" s="2"/>
    </row>
    <row r="1145" spans="1:10" s="1" customFormat="1">
      <c r="A1145" s="2"/>
      <c r="B1145" s="35"/>
      <c r="I1145" s="2"/>
      <c r="J1145" s="2"/>
    </row>
    <row r="1146" spans="1:10" s="1" customFormat="1">
      <c r="A1146" s="2"/>
      <c r="B1146" s="35"/>
      <c r="I1146" s="2"/>
      <c r="J1146" s="2"/>
    </row>
    <row r="1147" spans="1:10" s="1" customFormat="1">
      <c r="A1147" s="2"/>
      <c r="B1147" s="35"/>
      <c r="I1147" s="2"/>
      <c r="J1147" s="2"/>
    </row>
    <row r="1148" spans="1:10" s="1" customFormat="1">
      <c r="A1148" s="2"/>
      <c r="B1148" s="35"/>
      <c r="I1148" s="2"/>
      <c r="J1148" s="2"/>
    </row>
    <row r="1149" spans="1:10" s="1" customFormat="1">
      <c r="A1149" s="2"/>
      <c r="B1149" s="35"/>
      <c r="I1149" s="2"/>
      <c r="J1149" s="2"/>
    </row>
    <row r="1150" spans="1:10" s="1" customFormat="1">
      <c r="A1150" s="2"/>
      <c r="B1150" s="35"/>
      <c r="I1150" s="2"/>
      <c r="J1150" s="2"/>
    </row>
    <row r="1151" spans="1:10" s="1" customFormat="1">
      <c r="A1151" s="2"/>
      <c r="B1151" s="35"/>
      <c r="I1151" s="2"/>
      <c r="J1151" s="2"/>
    </row>
    <row r="1152" spans="1:10" s="1" customFormat="1">
      <c r="A1152" s="2"/>
      <c r="B1152" s="35"/>
      <c r="I1152" s="2"/>
      <c r="J1152" s="2"/>
    </row>
    <row r="1153" spans="1:10" s="1" customFormat="1">
      <c r="A1153" s="2"/>
      <c r="B1153" s="35"/>
      <c r="I1153" s="2"/>
      <c r="J1153" s="2"/>
    </row>
    <row r="1154" spans="1:10" s="1" customFormat="1">
      <c r="A1154" s="2"/>
      <c r="B1154" s="35"/>
      <c r="I1154" s="2"/>
      <c r="J1154" s="2"/>
    </row>
    <row r="1155" spans="1:10" s="1" customFormat="1">
      <c r="A1155" s="2"/>
      <c r="B1155" s="35"/>
      <c r="I1155" s="2"/>
      <c r="J1155" s="2"/>
    </row>
    <row r="1156" spans="1:10" s="1" customFormat="1">
      <c r="A1156" s="2"/>
      <c r="B1156" s="35"/>
      <c r="I1156" s="2"/>
      <c r="J1156" s="2"/>
    </row>
    <row r="1157" spans="1:10" s="1" customFormat="1">
      <c r="A1157" s="2"/>
      <c r="B1157" s="35"/>
      <c r="I1157" s="2"/>
      <c r="J1157" s="2"/>
    </row>
    <row r="1158" spans="1:10" s="1" customFormat="1">
      <c r="A1158" s="2"/>
      <c r="B1158" s="35"/>
      <c r="I1158" s="2"/>
      <c r="J1158" s="2"/>
    </row>
    <row r="1159" spans="1:10" s="1" customFormat="1">
      <c r="A1159" s="2"/>
      <c r="B1159" s="35"/>
      <c r="I1159" s="2"/>
      <c r="J1159" s="2"/>
    </row>
    <row r="1160" spans="1:10" s="1" customFormat="1">
      <c r="A1160" s="2"/>
      <c r="B1160" s="35"/>
      <c r="I1160" s="2"/>
      <c r="J1160" s="2"/>
    </row>
    <row r="1161" spans="1:10" s="1" customFormat="1">
      <c r="A1161" s="2"/>
      <c r="B1161" s="35"/>
      <c r="I1161" s="2"/>
      <c r="J1161" s="2"/>
    </row>
    <row r="1162" spans="1:10" s="1" customFormat="1">
      <c r="A1162" s="2"/>
      <c r="B1162" s="35"/>
      <c r="I1162" s="2"/>
      <c r="J1162" s="2"/>
    </row>
    <row r="1163" spans="1:10" s="1" customFormat="1">
      <c r="A1163" s="2"/>
      <c r="B1163" s="35"/>
      <c r="I1163" s="2"/>
      <c r="J1163" s="2"/>
    </row>
    <row r="1164" spans="1:10" s="1" customFormat="1">
      <c r="A1164" s="2"/>
      <c r="B1164" s="35"/>
      <c r="I1164" s="2"/>
      <c r="J1164" s="2"/>
    </row>
    <row r="1165" spans="1:10" s="1" customFormat="1">
      <c r="A1165" s="2"/>
      <c r="B1165" s="35"/>
      <c r="I1165" s="2"/>
      <c r="J1165" s="2"/>
    </row>
    <row r="1166" spans="1:10" s="1" customFormat="1">
      <c r="A1166" s="2"/>
      <c r="B1166" s="35"/>
      <c r="I1166" s="2"/>
      <c r="J1166" s="2"/>
    </row>
    <row r="1167" spans="1:10" s="1" customFormat="1">
      <c r="A1167" s="2"/>
      <c r="B1167" s="35"/>
      <c r="I1167" s="2"/>
      <c r="J1167" s="2"/>
    </row>
    <row r="1168" spans="1:10" s="1" customFormat="1">
      <c r="A1168" s="2"/>
      <c r="B1168" s="35"/>
      <c r="I1168" s="2"/>
      <c r="J1168" s="2"/>
    </row>
    <row r="1169" spans="1:10" s="1" customFormat="1">
      <c r="A1169" s="2"/>
      <c r="B1169" s="35"/>
      <c r="I1169" s="2"/>
      <c r="J1169" s="2"/>
    </row>
    <row r="1170" spans="1:10" s="1" customFormat="1">
      <c r="A1170" s="2"/>
      <c r="B1170" s="35"/>
      <c r="I1170" s="2"/>
      <c r="J1170" s="2"/>
    </row>
    <row r="1171" spans="1:10" s="1" customFormat="1">
      <c r="A1171" s="2"/>
      <c r="B1171" s="35"/>
      <c r="I1171" s="2"/>
      <c r="J1171" s="2"/>
    </row>
    <row r="1172" spans="1:10" s="1" customFormat="1">
      <c r="A1172" s="2"/>
      <c r="B1172" s="35"/>
      <c r="I1172" s="2"/>
      <c r="J1172" s="2"/>
    </row>
    <row r="1173" spans="1:10" s="1" customFormat="1">
      <c r="A1173" s="2"/>
      <c r="B1173" s="35"/>
      <c r="I1173" s="2"/>
      <c r="J1173" s="2"/>
    </row>
    <row r="1174" spans="1:10" s="1" customFormat="1">
      <c r="A1174" s="2"/>
      <c r="B1174" s="35"/>
      <c r="I1174" s="2"/>
      <c r="J1174" s="2"/>
    </row>
    <row r="1175" spans="1:10" s="1" customFormat="1">
      <c r="A1175" s="2"/>
      <c r="B1175" s="35"/>
      <c r="I1175" s="2"/>
      <c r="J1175" s="2"/>
    </row>
    <row r="1176" spans="1:10" s="1" customFormat="1">
      <c r="A1176" s="2"/>
      <c r="B1176" s="35"/>
      <c r="I1176" s="2"/>
      <c r="J1176" s="2"/>
    </row>
    <row r="1177" spans="1:10" s="1" customFormat="1">
      <c r="A1177" s="2"/>
      <c r="B1177" s="35"/>
      <c r="I1177" s="2"/>
      <c r="J1177" s="2"/>
    </row>
    <row r="1178" spans="1:10" s="1" customFormat="1">
      <c r="A1178" s="2"/>
      <c r="B1178" s="35"/>
      <c r="I1178" s="2"/>
      <c r="J1178" s="2"/>
    </row>
    <row r="1179" spans="1:10" s="1" customFormat="1">
      <c r="A1179" s="2"/>
      <c r="B1179" s="35"/>
      <c r="I1179" s="2"/>
      <c r="J1179" s="2"/>
    </row>
    <row r="1180" spans="1:10" s="1" customFormat="1">
      <c r="A1180" s="2"/>
      <c r="B1180" s="35"/>
      <c r="I1180" s="2"/>
      <c r="J1180" s="2"/>
    </row>
    <row r="1181" spans="1:10" s="1" customFormat="1">
      <c r="A1181" s="2"/>
      <c r="B1181" s="35"/>
      <c r="I1181" s="2"/>
      <c r="J1181" s="2"/>
    </row>
    <row r="1182" spans="1:10" s="1" customFormat="1">
      <c r="A1182" s="2"/>
      <c r="B1182" s="35"/>
      <c r="I1182" s="2"/>
      <c r="J1182" s="2"/>
    </row>
    <row r="1183" spans="1:10" s="1" customFormat="1">
      <c r="A1183" s="2"/>
      <c r="B1183" s="35"/>
      <c r="I1183" s="2"/>
      <c r="J1183" s="2"/>
    </row>
    <row r="1184" spans="1:10" s="1" customFormat="1">
      <c r="A1184" s="2"/>
      <c r="B1184" s="35"/>
      <c r="I1184" s="2"/>
      <c r="J1184" s="2"/>
    </row>
    <row r="1185" spans="1:10" s="1" customFormat="1">
      <c r="A1185" s="2"/>
      <c r="B1185" s="35"/>
      <c r="I1185" s="2"/>
      <c r="J1185" s="2"/>
    </row>
    <row r="1186" spans="1:10" s="1" customFormat="1">
      <c r="A1186" s="2"/>
      <c r="B1186" s="35"/>
      <c r="I1186" s="2"/>
      <c r="J1186" s="2"/>
    </row>
    <row r="1187" spans="1:10" s="1" customFormat="1">
      <c r="A1187" s="2"/>
      <c r="B1187" s="35"/>
      <c r="I1187" s="2"/>
      <c r="J1187" s="2"/>
    </row>
    <row r="1188" spans="1:10" s="1" customFormat="1">
      <c r="A1188" s="2"/>
      <c r="B1188" s="35"/>
      <c r="I1188" s="2"/>
      <c r="J1188" s="2"/>
    </row>
    <row r="1189" spans="1:10" s="1" customFormat="1">
      <c r="A1189" s="2"/>
      <c r="B1189" s="35"/>
      <c r="I1189" s="2"/>
      <c r="J1189" s="2"/>
    </row>
    <row r="1190" spans="1:10" s="1" customFormat="1">
      <c r="A1190" s="2"/>
      <c r="B1190" s="35"/>
      <c r="I1190" s="2"/>
      <c r="J1190" s="2"/>
    </row>
    <row r="1191" spans="1:10" s="1" customFormat="1">
      <c r="A1191" s="2"/>
      <c r="B1191" s="35"/>
      <c r="I1191" s="2"/>
      <c r="J1191" s="2"/>
    </row>
    <row r="1192" spans="1:10" s="1" customFormat="1">
      <c r="A1192" s="2"/>
      <c r="B1192" s="35"/>
      <c r="I1192" s="2"/>
      <c r="J1192" s="2"/>
    </row>
    <row r="1193" spans="1:10" s="1" customFormat="1">
      <c r="A1193" s="2"/>
      <c r="B1193" s="35"/>
      <c r="I1193" s="2"/>
      <c r="J1193" s="2"/>
    </row>
    <row r="1194" spans="1:10" s="1" customFormat="1">
      <c r="A1194" s="2"/>
      <c r="B1194" s="35"/>
      <c r="I1194" s="2"/>
      <c r="J1194" s="2"/>
    </row>
    <row r="1195" spans="1:10" s="1" customFormat="1">
      <c r="A1195" s="2"/>
      <c r="B1195" s="35"/>
      <c r="I1195" s="2"/>
      <c r="J1195" s="2"/>
    </row>
    <row r="1196" spans="1:10" s="1" customFormat="1">
      <c r="A1196" s="2"/>
      <c r="B1196" s="35"/>
      <c r="I1196" s="2"/>
      <c r="J1196" s="2"/>
    </row>
    <row r="1197" spans="1:10" s="1" customFormat="1">
      <c r="A1197" s="2"/>
      <c r="B1197" s="35"/>
      <c r="I1197" s="2"/>
      <c r="J1197" s="2"/>
    </row>
    <row r="1198" spans="1:10" s="1" customFormat="1">
      <c r="A1198" s="2"/>
      <c r="B1198" s="35"/>
      <c r="I1198" s="2"/>
      <c r="J1198" s="2"/>
    </row>
    <row r="1199" spans="1:10" s="1" customFormat="1">
      <c r="A1199" s="2"/>
      <c r="B1199" s="35"/>
      <c r="I1199" s="2"/>
      <c r="J1199" s="2"/>
    </row>
    <row r="1200" spans="1:10" s="1" customFormat="1">
      <c r="A1200" s="2"/>
      <c r="B1200" s="35"/>
      <c r="I1200" s="2"/>
      <c r="J1200" s="2"/>
    </row>
    <row r="1201" spans="1:10" s="1" customFormat="1">
      <c r="A1201" s="2"/>
      <c r="B1201" s="35"/>
      <c r="I1201" s="2"/>
      <c r="J1201" s="2"/>
    </row>
    <row r="1202" spans="1:10" s="1" customFormat="1">
      <c r="A1202" s="2"/>
      <c r="B1202" s="35"/>
      <c r="I1202" s="2"/>
      <c r="J1202" s="2"/>
    </row>
    <row r="1203" spans="1:10" s="1" customFormat="1">
      <c r="A1203" s="2"/>
      <c r="B1203" s="35"/>
      <c r="I1203" s="2"/>
      <c r="J1203" s="2"/>
    </row>
    <row r="1204" spans="1:10" s="1" customFormat="1">
      <c r="A1204" s="2"/>
      <c r="B1204" s="35"/>
      <c r="I1204" s="2"/>
      <c r="J1204" s="2"/>
    </row>
    <row r="1205" spans="1:10" s="1" customFormat="1">
      <c r="A1205" s="2"/>
      <c r="B1205" s="35"/>
      <c r="I1205" s="2"/>
      <c r="J1205" s="2"/>
    </row>
    <row r="1206" spans="1:10" s="1" customFormat="1">
      <c r="A1206" s="2"/>
      <c r="B1206" s="35"/>
      <c r="I1206" s="2"/>
      <c r="J1206" s="2"/>
    </row>
    <row r="1207" spans="1:10" s="1" customFormat="1">
      <c r="A1207" s="2"/>
      <c r="B1207" s="35"/>
      <c r="I1207" s="2"/>
      <c r="J1207" s="2"/>
    </row>
    <row r="1208" spans="1:10" s="1" customFormat="1">
      <c r="A1208" s="2"/>
      <c r="B1208" s="35"/>
      <c r="I1208" s="2"/>
      <c r="J1208" s="2"/>
    </row>
    <row r="1209" spans="1:10" s="1" customFormat="1">
      <c r="A1209" s="2"/>
      <c r="B1209" s="35"/>
      <c r="I1209" s="2"/>
      <c r="J1209" s="2"/>
    </row>
    <row r="1210" spans="1:10" s="1" customFormat="1">
      <c r="A1210" s="2"/>
      <c r="B1210" s="35"/>
      <c r="I1210" s="2"/>
      <c r="J1210" s="2"/>
    </row>
    <row r="1211" spans="1:10" s="1" customFormat="1">
      <c r="A1211" s="2"/>
      <c r="B1211" s="35"/>
      <c r="I1211" s="2"/>
      <c r="J1211" s="2"/>
    </row>
    <row r="1212" spans="1:10" s="1" customFormat="1">
      <c r="A1212" s="2"/>
      <c r="B1212" s="35"/>
      <c r="I1212" s="2"/>
      <c r="J1212" s="2"/>
    </row>
    <row r="1213" spans="1:10" s="1" customFormat="1">
      <c r="A1213" s="2"/>
      <c r="B1213" s="35"/>
      <c r="I1213" s="2"/>
      <c r="J1213" s="2"/>
    </row>
    <row r="1214" spans="1:10" s="1" customFormat="1">
      <c r="A1214" s="2"/>
      <c r="B1214" s="35"/>
      <c r="I1214" s="2"/>
      <c r="J1214" s="2"/>
    </row>
    <row r="1215" spans="1:10" s="1" customFormat="1">
      <c r="A1215" s="2"/>
      <c r="B1215" s="35"/>
      <c r="I1215" s="2"/>
      <c r="J1215" s="2"/>
    </row>
    <row r="1216" spans="1:10" s="1" customFormat="1">
      <c r="A1216" s="2"/>
      <c r="B1216" s="35"/>
      <c r="I1216" s="2"/>
      <c r="J1216" s="2"/>
    </row>
    <row r="1217" spans="1:10" s="1" customFormat="1">
      <c r="A1217" s="2"/>
      <c r="B1217" s="35"/>
      <c r="I1217" s="2"/>
      <c r="J1217" s="2"/>
    </row>
    <row r="1218" spans="1:10" s="1" customFormat="1">
      <c r="A1218" s="2"/>
      <c r="B1218" s="35"/>
      <c r="I1218" s="2"/>
      <c r="J1218" s="2"/>
    </row>
    <row r="1219" spans="1:10" s="1" customFormat="1">
      <c r="A1219" s="2"/>
      <c r="B1219" s="35"/>
      <c r="I1219" s="2"/>
      <c r="J1219" s="2"/>
    </row>
    <row r="1220" spans="1:10" s="1" customFormat="1">
      <c r="A1220" s="2"/>
      <c r="B1220" s="35"/>
      <c r="I1220" s="2"/>
      <c r="J1220" s="2"/>
    </row>
    <row r="1221" spans="1:10" s="1" customFormat="1">
      <c r="A1221" s="2"/>
      <c r="B1221" s="35"/>
      <c r="I1221" s="2"/>
      <c r="J1221" s="2"/>
    </row>
    <row r="1222" spans="1:10" s="1" customFormat="1">
      <c r="A1222" s="2"/>
      <c r="B1222" s="35"/>
      <c r="I1222" s="2"/>
      <c r="J1222" s="2"/>
    </row>
    <row r="1223" spans="1:10" s="1" customFormat="1">
      <c r="A1223" s="2"/>
      <c r="B1223" s="35"/>
      <c r="I1223" s="2"/>
      <c r="J1223" s="2"/>
    </row>
    <row r="1224" spans="1:10" s="1" customFormat="1">
      <c r="A1224" s="2"/>
      <c r="B1224" s="35"/>
      <c r="I1224" s="2"/>
      <c r="J1224" s="2"/>
    </row>
    <row r="1225" spans="1:10" s="1" customFormat="1">
      <c r="A1225" s="2"/>
      <c r="B1225" s="35"/>
      <c r="I1225" s="2"/>
      <c r="J1225" s="2"/>
    </row>
    <row r="1226" spans="1:10" s="1" customFormat="1">
      <c r="A1226" s="2"/>
      <c r="B1226" s="35"/>
      <c r="I1226" s="2"/>
      <c r="J1226" s="2"/>
    </row>
    <row r="1227" spans="1:10" s="1" customFormat="1">
      <c r="A1227" s="2"/>
      <c r="B1227" s="35"/>
      <c r="I1227" s="2"/>
      <c r="J1227" s="2"/>
    </row>
    <row r="1228" spans="1:10" s="1" customFormat="1">
      <c r="A1228" s="2"/>
      <c r="B1228" s="35"/>
      <c r="I1228" s="2"/>
      <c r="J1228" s="2"/>
    </row>
    <row r="1229" spans="1:10" s="1" customFormat="1">
      <c r="A1229" s="2"/>
      <c r="B1229" s="35"/>
      <c r="I1229" s="2"/>
      <c r="J1229" s="2"/>
    </row>
    <row r="1230" spans="1:10" s="1" customFormat="1">
      <c r="A1230" s="2"/>
      <c r="B1230" s="35"/>
      <c r="I1230" s="2"/>
      <c r="J1230" s="2"/>
    </row>
    <row r="1231" spans="1:10" s="1" customFormat="1">
      <c r="A1231" s="2"/>
      <c r="B1231" s="35"/>
      <c r="I1231" s="2"/>
      <c r="J1231" s="2"/>
    </row>
    <row r="1232" spans="1:10" s="1" customFormat="1">
      <c r="A1232" s="2"/>
      <c r="B1232" s="35"/>
      <c r="I1232" s="2"/>
      <c r="J1232" s="2"/>
    </row>
  </sheetData>
  <mergeCells count="248">
    <mergeCell ref="A888:A894"/>
    <mergeCell ref="B888:B894"/>
    <mergeCell ref="A895:A901"/>
    <mergeCell ref="B895:B901"/>
    <mergeCell ref="A902:A908"/>
    <mergeCell ref="B902:B908"/>
    <mergeCell ref="A867:A873"/>
    <mergeCell ref="B867:B873"/>
    <mergeCell ref="A874:A880"/>
    <mergeCell ref="B874:B880"/>
    <mergeCell ref="A881:A887"/>
    <mergeCell ref="B881:B887"/>
    <mergeCell ref="A846:A852"/>
    <mergeCell ref="B846:B852"/>
    <mergeCell ref="A853:A859"/>
    <mergeCell ref="B853:B859"/>
    <mergeCell ref="A860:A866"/>
    <mergeCell ref="B860:B866"/>
    <mergeCell ref="A825:A831"/>
    <mergeCell ref="B825:B831"/>
    <mergeCell ref="A832:A838"/>
    <mergeCell ref="B832:B838"/>
    <mergeCell ref="A839:A845"/>
    <mergeCell ref="B839:B845"/>
    <mergeCell ref="A790:A824"/>
    <mergeCell ref="B790:B796"/>
    <mergeCell ref="B797:B803"/>
    <mergeCell ref="B804:B810"/>
    <mergeCell ref="B811:B817"/>
    <mergeCell ref="B818:B824"/>
    <mergeCell ref="B762:B768"/>
    <mergeCell ref="A769:A775"/>
    <mergeCell ref="B769:B775"/>
    <mergeCell ref="A776:A782"/>
    <mergeCell ref="B776:B782"/>
    <mergeCell ref="A783:A789"/>
    <mergeCell ref="B783:B789"/>
    <mergeCell ref="A713:A719"/>
    <mergeCell ref="B713:B719"/>
    <mergeCell ref="A720:A726"/>
    <mergeCell ref="B720:B726"/>
    <mergeCell ref="A727:A768"/>
    <mergeCell ref="B727:B733"/>
    <mergeCell ref="B734:B740"/>
    <mergeCell ref="B741:B747"/>
    <mergeCell ref="B748:B754"/>
    <mergeCell ref="B755:B761"/>
    <mergeCell ref="A692:A698"/>
    <mergeCell ref="B692:B698"/>
    <mergeCell ref="A699:A705"/>
    <mergeCell ref="B699:B705"/>
    <mergeCell ref="A706:A712"/>
    <mergeCell ref="B706:B712"/>
    <mergeCell ref="A671:A677"/>
    <mergeCell ref="B671:B677"/>
    <mergeCell ref="A678:A684"/>
    <mergeCell ref="B678:B684"/>
    <mergeCell ref="A685:A691"/>
    <mergeCell ref="B685:B691"/>
    <mergeCell ref="A650:A656"/>
    <mergeCell ref="B650:B656"/>
    <mergeCell ref="A657:A663"/>
    <mergeCell ref="B657:B663"/>
    <mergeCell ref="A664:A670"/>
    <mergeCell ref="B664:B670"/>
    <mergeCell ref="A629:A635"/>
    <mergeCell ref="B629:B635"/>
    <mergeCell ref="A636:A642"/>
    <mergeCell ref="B636:B642"/>
    <mergeCell ref="A643:A649"/>
    <mergeCell ref="B643:B649"/>
    <mergeCell ref="A608:A614"/>
    <mergeCell ref="B608:B614"/>
    <mergeCell ref="A615:A621"/>
    <mergeCell ref="B615:B621"/>
    <mergeCell ref="A622:A628"/>
    <mergeCell ref="B622:B628"/>
    <mergeCell ref="A587:A593"/>
    <mergeCell ref="B587:B593"/>
    <mergeCell ref="A594:A600"/>
    <mergeCell ref="B594:B600"/>
    <mergeCell ref="A601:A607"/>
    <mergeCell ref="B601:B607"/>
    <mergeCell ref="A566:A572"/>
    <mergeCell ref="B566:B572"/>
    <mergeCell ref="A573:A579"/>
    <mergeCell ref="B573:B579"/>
    <mergeCell ref="A580:A586"/>
    <mergeCell ref="B580:B586"/>
    <mergeCell ref="A545:A551"/>
    <mergeCell ref="B545:B551"/>
    <mergeCell ref="A552:A558"/>
    <mergeCell ref="B552:B558"/>
    <mergeCell ref="A559:A565"/>
    <mergeCell ref="B559:B565"/>
    <mergeCell ref="A524:A530"/>
    <mergeCell ref="B524:B530"/>
    <mergeCell ref="A531:A537"/>
    <mergeCell ref="B531:B537"/>
    <mergeCell ref="A538:A544"/>
    <mergeCell ref="B538:B544"/>
    <mergeCell ref="A503:A509"/>
    <mergeCell ref="B503:B509"/>
    <mergeCell ref="A510:A516"/>
    <mergeCell ref="B510:B516"/>
    <mergeCell ref="A517:A523"/>
    <mergeCell ref="B517:B523"/>
    <mergeCell ref="A482:A488"/>
    <mergeCell ref="B482:B488"/>
    <mergeCell ref="A489:A495"/>
    <mergeCell ref="B489:B495"/>
    <mergeCell ref="A496:A502"/>
    <mergeCell ref="B496:B502"/>
    <mergeCell ref="A454:A460"/>
    <mergeCell ref="B454:B460"/>
    <mergeCell ref="A461:A467"/>
    <mergeCell ref="B461:B467"/>
    <mergeCell ref="A468:A481"/>
    <mergeCell ref="B468:B474"/>
    <mergeCell ref="B475:B481"/>
    <mergeCell ref="A433:A439"/>
    <mergeCell ref="B433:B439"/>
    <mergeCell ref="A440:A446"/>
    <mergeCell ref="B440:B446"/>
    <mergeCell ref="A447:A453"/>
    <mergeCell ref="B447:B453"/>
    <mergeCell ref="A412:A418"/>
    <mergeCell ref="B412:B418"/>
    <mergeCell ref="A419:A425"/>
    <mergeCell ref="B419:B425"/>
    <mergeCell ref="A426:A432"/>
    <mergeCell ref="B426:B432"/>
    <mergeCell ref="A395:A399"/>
    <mergeCell ref="B395:B399"/>
    <mergeCell ref="A400:A404"/>
    <mergeCell ref="B400:B404"/>
    <mergeCell ref="A405:A411"/>
    <mergeCell ref="B405:B411"/>
    <mergeCell ref="A367:A380"/>
    <mergeCell ref="B367:B373"/>
    <mergeCell ref="B374:B380"/>
    <mergeCell ref="A381:A394"/>
    <mergeCell ref="B381:B387"/>
    <mergeCell ref="B388:B394"/>
    <mergeCell ref="A346:A352"/>
    <mergeCell ref="B346:B352"/>
    <mergeCell ref="A353:A359"/>
    <mergeCell ref="B353:B359"/>
    <mergeCell ref="A360:A366"/>
    <mergeCell ref="B360:B366"/>
    <mergeCell ref="A318:A324"/>
    <mergeCell ref="B318:B324"/>
    <mergeCell ref="A325:A338"/>
    <mergeCell ref="B325:B331"/>
    <mergeCell ref="B332:B338"/>
    <mergeCell ref="A339:A345"/>
    <mergeCell ref="B339:B345"/>
    <mergeCell ref="A283:A296"/>
    <mergeCell ref="B283:B289"/>
    <mergeCell ref="B290:B296"/>
    <mergeCell ref="A297:A303"/>
    <mergeCell ref="B297:B303"/>
    <mergeCell ref="A304:A317"/>
    <mergeCell ref="B304:B310"/>
    <mergeCell ref="B311:B317"/>
    <mergeCell ref="A255:A268"/>
    <mergeCell ref="B255:B261"/>
    <mergeCell ref="B262:B268"/>
    <mergeCell ref="A269:A282"/>
    <mergeCell ref="B269:B275"/>
    <mergeCell ref="B276:B282"/>
    <mergeCell ref="A220:A226"/>
    <mergeCell ref="B220:B226"/>
    <mergeCell ref="A227:A240"/>
    <mergeCell ref="B227:B233"/>
    <mergeCell ref="B234:B240"/>
    <mergeCell ref="A241:A254"/>
    <mergeCell ref="B241:B247"/>
    <mergeCell ref="B248:B254"/>
    <mergeCell ref="A199:A205"/>
    <mergeCell ref="B199:B205"/>
    <mergeCell ref="A206:A212"/>
    <mergeCell ref="B206:B212"/>
    <mergeCell ref="A213:A219"/>
    <mergeCell ref="B213:B219"/>
    <mergeCell ref="A178:A184"/>
    <mergeCell ref="B178:B184"/>
    <mergeCell ref="A185:A191"/>
    <mergeCell ref="B185:B191"/>
    <mergeCell ref="A192:A198"/>
    <mergeCell ref="B192:B198"/>
    <mergeCell ref="A157:A163"/>
    <mergeCell ref="B157:B163"/>
    <mergeCell ref="A164:A170"/>
    <mergeCell ref="B164:B170"/>
    <mergeCell ref="A171:A177"/>
    <mergeCell ref="B171:B177"/>
    <mergeCell ref="A136:A142"/>
    <mergeCell ref="B136:B142"/>
    <mergeCell ref="A143:A149"/>
    <mergeCell ref="B143:B149"/>
    <mergeCell ref="A150:A156"/>
    <mergeCell ref="B150:B156"/>
    <mergeCell ref="A115:A121"/>
    <mergeCell ref="B115:B121"/>
    <mergeCell ref="A122:A128"/>
    <mergeCell ref="B122:B128"/>
    <mergeCell ref="A129:A135"/>
    <mergeCell ref="B129:B135"/>
    <mergeCell ref="A94:A100"/>
    <mergeCell ref="B94:B100"/>
    <mergeCell ref="A101:A107"/>
    <mergeCell ref="B101:B107"/>
    <mergeCell ref="A108:A114"/>
    <mergeCell ref="B108:B114"/>
    <mergeCell ref="B65:B71"/>
    <mergeCell ref="A72:A78"/>
    <mergeCell ref="B72:B78"/>
    <mergeCell ref="B79:F79"/>
    <mergeCell ref="A80:A93"/>
    <mergeCell ref="B80:B86"/>
    <mergeCell ref="B87:B93"/>
    <mergeCell ref="A15:A21"/>
    <mergeCell ref="B15:B21"/>
    <mergeCell ref="B22:F22"/>
    <mergeCell ref="A23:A71"/>
    <mergeCell ref="B23:B29"/>
    <mergeCell ref="B30:B36"/>
    <mergeCell ref="B37:B43"/>
    <mergeCell ref="B44:B50"/>
    <mergeCell ref="B51:B57"/>
    <mergeCell ref="B58:B64"/>
    <mergeCell ref="G10:G13"/>
    <mergeCell ref="H10:H13"/>
    <mergeCell ref="I10:K10"/>
    <mergeCell ref="I11:I13"/>
    <mergeCell ref="J11:J13"/>
    <mergeCell ref="K11:K13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2019-04-17T11:19:54Z</dcterms:modified>
</cp:coreProperties>
</file>