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820" yWindow="-45" windowWidth="16965" windowHeight="12705"/>
  </bookViews>
  <sheets>
    <sheet name="прилож 15 (1кв 2024)" sheetId="14" r:id="rId1"/>
    <sheet name="прилож 16 (1кв2024)" sheetId="15" r:id="rId2"/>
  </sheets>
  <definedNames>
    <definedName name="_xlnm.Print_Area" localSheetId="0">'прилож 15 (1кв 2024)'!$A$1:$L$261</definedName>
    <definedName name="_xlnm.Print_Area" localSheetId="1">'прилож 16 (1кв2024)'!$A$1:$L$230</definedName>
  </definedNames>
  <calcPr calcId="124519"/>
</workbook>
</file>

<file path=xl/calcChain.xml><?xml version="1.0" encoding="utf-8"?>
<calcChain xmlns="http://schemas.openxmlformats.org/spreadsheetml/2006/main">
  <c r="F238" i="14"/>
  <c r="G238"/>
  <c r="F240"/>
  <c r="G240"/>
  <c r="F244"/>
  <c r="F246"/>
  <c r="G246"/>
  <c r="G244" s="1"/>
  <c r="F228"/>
  <c r="G228"/>
  <c r="G258" i="15"/>
  <c r="F258"/>
  <c r="I257" l="1"/>
  <c r="I255" s="1"/>
  <c r="I261"/>
  <c r="I263"/>
  <c r="I269"/>
  <c r="I267" s="1"/>
  <c r="I273"/>
  <c r="I275"/>
  <c r="I281"/>
  <c r="I279" s="1"/>
  <c r="I231"/>
  <c r="I233"/>
  <c r="I237"/>
  <c r="I239"/>
  <c r="I245"/>
  <c r="I243" s="1"/>
  <c r="I225"/>
  <c r="I227"/>
  <c r="F227"/>
  <c r="F225" s="1"/>
  <c r="G227"/>
  <c r="G225" s="1"/>
  <c r="I215" i="14" l="1"/>
  <c r="I217"/>
  <c r="I216" s="1"/>
  <c r="I218"/>
  <c r="I219"/>
  <c r="I191"/>
  <c r="I193"/>
  <c r="I192" s="1"/>
  <c r="I194"/>
  <c r="I195"/>
  <c r="H188"/>
  <c r="H189"/>
  <c r="E189"/>
  <c r="E188"/>
  <c r="E187"/>
  <c r="E185"/>
  <c r="K238"/>
  <c r="K239"/>
  <c r="K240"/>
  <c r="K241"/>
  <c r="K242"/>
  <c r="K243"/>
  <c r="K244"/>
  <c r="K245"/>
  <c r="K246"/>
  <c r="K247"/>
  <c r="K248"/>
  <c r="K249"/>
  <c r="J238"/>
  <c r="J239"/>
  <c r="J240"/>
  <c r="J241"/>
  <c r="J242"/>
  <c r="J243"/>
  <c r="J244"/>
  <c r="J245"/>
  <c r="J246"/>
  <c r="J247"/>
  <c r="J248"/>
  <c r="J249"/>
  <c r="I246"/>
  <c r="I244" s="1"/>
  <c r="H246"/>
  <c r="H244" s="1"/>
  <c r="E246"/>
  <c r="E244" s="1"/>
  <c r="E232" s="1"/>
  <c r="I240"/>
  <c r="I238" s="1"/>
  <c r="H240"/>
  <c r="H238" s="1"/>
  <c r="E240"/>
  <c r="E238"/>
  <c r="I237"/>
  <c r="H237"/>
  <c r="G237"/>
  <c r="G189" s="1"/>
  <c r="F237"/>
  <c r="F189" s="1"/>
  <c r="E237"/>
  <c r="I236"/>
  <c r="H236"/>
  <c r="G236"/>
  <c r="G188" s="1"/>
  <c r="F236"/>
  <c r="K236" s="1"/>
  <c r="E236"/>
  <c r="I235"/>
  <c r="H235"/>
  <c r="G235"/>
  <c r="F235"/>
  <c r="K235" s="1"/>
  <c r="E235"/>
  <c r="J235" s="1"/>
  <c r="F234"/>
  <c r="E234"/>
  <c r="I233"/>
  <c r="H233"/>
  <c r="G233"/>
  <c r="F233"/>
  <c r="K233" s="1"/>
  <c r="E233"/>
  <c r="J233" s="1"/>
  <c r="F188" l="1"/>
  <c r="I214"/>
  <c r="I190"/>
  <c r="F232"/>
  <c r="G234"/>
  <c r="K237"/>
  <c r="J237"/>
  <c r="J236"/>
  <c r="H232"/>
  <c r="G232"/>
  <c r="I232"/>
  <c r="J232" s="1"/>
  <c r="I234"/>
  <c r="J234" s="1"/>
  <c r="H234"/>
  <c r="K234" s="1"/>
  <c r="K232" l="1"/>
  <c r="Q17" l="1"/>
  <c r="Q18"/>
  <c r="Q19"/>
  <c r="Q20"/>
  <c r="Q21"/>
  <c r="Q16"/>
  <c r="S17"/>
  <c r="S19"/>
  <c r="S20"/>
  <c r="S21"/>
  <c r="I59"/>
  <c r="I61"/>
  <c r="I62"/>
  <c r="I60" s="1"/>
  <c r="I63"/>
  <c r="K29"/>
  <c r="K31"/>
  <c r="K32"/>
  <c r="K33"/>
  <c r="K35"/>
  <c r="K37"/>
  <c r="K38"/>
  <c r="K39"/>
  <c r="K41"/>
  <c r="K43"/>
  <c r="K44"/>
  <c r="K45"/>
  <c r="K47"/>
  <c r="K49"/>
  <c r="K50"/>
  <c r="K51"/>
  <c r="K53"/>
  <c r="K55"/>
  <c r="K56"/>
  <c r="K57"/>
  <c r="K65"/>
  <c r="K67"/>
  <c r="K68"/>
  <c r="K69"/>
  <c r="K71"/>
  <c r="K73"/>
  <c r="K74"/>
  <c r="K75"/>
  <c r="K77"/>
  <c r="K79"/>
  <c r="K80"/>
  <c r="K81"/>
  <c r="K83"/>
  <c r="K85"/>
  <c r="K86"/>
  <c r="K87"/>
  <c r="K89"/>
  <c r="K91"/>
  <c r="K92"/>
  <c r="K93"/>
  <c r="K95"/>
  <c r="K97"/>
  <c r="K98"/>
  <c r="K99"/>
  <c r="K101"/>
  <c r="K103"/>
  <c r="K104"/>
  <c r="K105"/>
  <c r="K143"/>
  <c r="K145"/>
  <c r="K146"/>
  <c r="K147"/>
  <c r="K149"/>
  <c r="K151"/>
  <c r="K152"/>
  <c r="K153"/>
  <c r="K155"/>
  <c r="K157"/>
  <c r="K158"/>
  <c r="K159"/>
  <c r="K161"/>
  <c r="K163"/>
  <c r="K164"/>
  <c r="K165"/>
  <c r="K167"/>
  <c r="K169"/>
  <c r="K170"/>
  <c r="K171"/>
  <c r="K173"/>
  <c r="K175"/>
  <c r="K176"/>
  <c r="K177"/>
  <c r="K197"/>
  <c r="K199"/>
  <c r="K200"/>
  <c r="K201"/>
  <c r="K203"/>
  <c r="K205"/>
  <c r="K206"/>
  <c r="K207"/>
  <c r="K209"/>
  <c r="K211"/>
  <c r="K212"/>
  <c r="K213"/>
  <c r="K221"/>
  <c r="K223"/>
  <c r="K224"/>
  <c r="K225"/>
  <c r="K227"/>
  <c r="K229"/>
  <c r="K230"/>
  <c r="K231"/>
  <c r="J29"/>
  <c r="J31"/>
  <c r="J32"/>
  <c r="J33"/>
  <c r="J35"/>
  <c r="J37"/>
  <c r="J38"/>
  <c r="J39"/>
  <c r="J41"/>
  <c r="J43"/>
  <c r="J44"/>
  <c r="J45"/>
  <c r="J47"/>
  <c r="J49"/>
  <c r="J50"/>
  <c r="J51"/>
  <c r="J53"/>
  <c r="J55"/>
  <c r="J56"/>
  <c r="J57"/>
  <c r="J65"/>
  <c r="J67"/>
  <c r="J68"/>
  <c r="J69"/>
  <c r="J71"/>
  <c r="J73"/>
  <c r="J74"/>
  <c r="J75"/>
  <c r="J77"/>
  <c r="J79"/>
  <c r="J80"/>
  <c r="J81"/>
  <c r="J83"/>
  <c r="J85"/>
  <c r="J86"/>
  <c r="J87"/>
  <c r="J89"/>
  <c r="J91"/>
  <c r="J92"/>
  <c r="J93"/>
  <c r="J95"/>
  <c r="J97"/>
  <c r="J98"/>
  <c r="J99"/>
  <c r="J101"/>
  <c r="J103"/>
  <c r="J104"/>
  <c r="J105"/>
  <c r="J143"/>
  <c r="J145"/>
  <c r="J146"/>
  <c r="J147"/>
  <c r="J149"/>
  <c r="J151"/>
  <c r="J152"/>
  <c r="J153"/>
  <c r="J155"/>
  <c r="J157"/>
  <c r="J158"/>
  <c r="J159"/>
  <c r="J161"/>
  <c r="J163"/>
  <c r="J164"/>
  <c r="J165"/>
  <c r="J167"/>
  <c r="J169"/>
  <c r="J170"/>
  <c r="J171"/>
  <c r="J173"/>
  <c r="J175"/>
  <c r="J176"/>
  <c r="J177"/>
  <c r="J197"/>
  <c r="J199"/>
  <c r="J200"/>
  <c r="J201"/>
  <c r="J203"/>
  <c r="J205"/>
  <c r="J206"/>
  <c r="J207"/>
  <c r="J209"/>
  <c r="J211"/>
  <c r="J212"/>
  <c r="J213"/>
  <c r="J221"/>
  <c r="J223"/>
  <c r="J224"/>
  <c r="J225"/>
  <c r="J227"/>
  <c r="J229"/>
  <c r="J230"/>
  <c r="J231"/>
  <c r="I222"/>
  <c r="I220" s="1"/>
  <c r="I228"/>
  <c r="I226" s="1"/>
  <c r="I198"/>
  <c r="I196" s="1"/>
  <c r="I204"/>
  <c r="I202" s="1"/>
  <c r="I210"/>
  <c r="I208" s="1"/>
  <c r="I178"/>
  <c r="I179"/>
  <c r="I180"/>
  <c r="I181"/>
  <c r="I182"/>
  <c r="I183"/>
  <c r="I90" i="15"/>
  <c r="I119" i="14" s="1"/>
  <c r="I91" i="15"/>
  <c r="I120" i="14" s="1"/>
  <c r="I92" i="15"/>
  <c r="I93"/>
  <c r="I94"/>
  <c r="I123" i="14" s="1"/>
  <c r="I106"/>
  <c r="I107"/>
  <c r="I108"/>
  <c r="I109"/>
  <c r="I110"/>
  <c r="I111"/>
  <c r="I112"/>
  <c r="I113"/>
  <c r="I114"/>
  <c r="I115"/>
  <c r="I116"/>
  <c r="I117"/>
  <c r="I121"/>
  <c r="I122"/>
  <c r="I124"/>
  <c r="I125"/>
  <c r="I126"/>
  <c r="I127"/>
  <c r="I128"/>
  <c r="I129"/>
  <c r="I137"/>
  <c r="I139"/>
  <c r="I133" s="1"/>
  <c r="I140"/>
  <c r="I141"/>
  <c r="I136" l="1"/>
  <c r="I138"/>
  <c r="I134"/>
  <c r="I132" s="1"/>
  <c r="I58"/>
  <c r="I135"/>
  <c r="I131"/>
  <c r="I89" i="15"/>
  <c r="I118" i="14" s="1"/>
  <c r="I130" l="1"/>
  <c r="E139" l="1"/>
  <c r="J139" s="1"/>
  <c r="E137"/>
  <c r="J137" s="1"/>
  <c r="I168"/>
  <c r="I162"/>
  <c r="I156"/>
  <c r="I174"/>
  <c r="I96"/>
  <c r="I102"/>
  <c r="I94" l="1"/>
  <c r="I154"/>
  <c r="I166"/>
  <c r="I160"/>
  <c r="I172"/>
  <c r="I100"/>
  <c r="I88"/>
  <c r="I90"/>
  <c r="I84"/>
  <c r="I78"/>
  <c r="I72"/>
  <c r="I66"/>
  <c r="I36"/>
  <c r="I42"/>
  <c r="I40" s="1"/>
  <c r="I48"/>
  <c r="I54"/>
  <c r="I30"/>
  <c r="I23"/>
  <c r="I25"/>
  <c r="I26"/>
  <c r="I27"/>
  <c r="I19" l="1"/>
  <c r="I70"/>
  <c r="I64"/>
  <c r="I20"/>
  <c r="I46"/>
  <c r="I52"/>
  <c r="I82"/>
  <c r="I34"/>
  <c r="I21"/>
  <c r="I28"/>
  <c r="I76"/>
  <c r="I24"/>
  <c r="I17"/>
  <c r="I37" i="15"/>
  <c r="I35" s="1"/>
  <c r="I41"/>
  <c r="I43"/>
  <c r="I49"/>
  <c r="I47" s="1"/>
  <c r="I53"/>
  <c r="I55"/>
  <c r="I85"/>
  <c r="I83" s="1"/>
  <c r="I97"/>
  <c r="I95" s="1"/>
  <c r="I103"/>
  <c r="I101" s="1"/>
  <c r="I107"/>
  <c r="I109"/>
  <c r="I115"/>
  <c r="I113" s="1"/>
  <c r="I119"/>
  <c r="I121"/>
  <c r="I146"/>
  <c r="I144" s="1"/>
  <c r="I152"/>
  <c r="I150" s="1"/>
  <c r="I158"/>
  <c r="I156" s="1"/>
  <c r="I163"/>
  <c r="I162" s="1"/>
  <c r="I164"/>
  <c r="I165"/>
  <c r="I170"/>
  <c r="K223"/>
  <c r="K224"/>
  <c r="J225"/>
  <c r="K225"/>
  <c r="J226"/>
  <c r="K226"/>
  <c r="J227"/>
  <c r="K227"/>
  <c r="J228"/>
  <c r="K228"/>
  <c r="J229"/>
  <c r="K229"/>
  <c r="J230"/>
  <c r="K230"/>
  <c r="J232"/>
  <c r="K232"/>
  <c r="J234"/>
  <c r="K234"/>
  <c r="J235"/>
  <c r="K235"/>
  <c r="J236"/>
  <c r="K236"/>
  <c r="J238"/>
  <c r="K238"/>
  <c r="J240"/>
  <c r="K240"/>
  <c r="J241"/>
  <c r="K241"/>
  <c r="J242"/>
  <c r="K242"/>
  <c r="J244"/>
  <c r="K244"/>
  <c r="J246"/>
  <c r="K246"/>
  <c r="J247"/>
  <c r="K247"/>
  <c r="J248"/>
  <c r="K248"/>
  <c r="K250"/>
  <c r="K253"/>
  <c r="K254"/>
  <c r="J256"/>
  <c r="K256"/>
  <c r="J258"/>
  <c r="K258"/>
  <c r="J259"/>
  <c r="K259"/>
  <c r="J260"/>
  <c r="K260"/>
  <c r="J262"/>
  <c r="K262"/>
  <c r="J264"/>
  <c r="K264"/>
  <c r="J265"/>
  <c r="K265"/>
  <c r="J266"/>
  <c r="K266"/>
  <c r="J268"/>
  <c r="K268"/>
  <c r="J270"/>
  <c r="K270"/>
  <c r="J271"/>
  <c r="K271"/>
  <c r="J272"/>
  <c r="K272"/>
  <c r="J274"/>
  <c r="K274"/>
  <c r="J276"/>
  <c r="K276"/>
  <c r="J277"/>
  <c r="K277"/>
  <c r="J278"/>
  <c r="K278"/>
  <c r="J280"/>
  <c r="K280"/>
  <c r="J282"/>
  <c r="K282"/>
  <c r="J283"/>
  <c r="K283"/>
  <c r="J284"/>
  <c r="K284"/>
  <c r="I150" i="14"/>
  <c r="I144"/>
  <c r="I142" l="1"/>
  <c r="I148"/>
  <c r="I18"/>
  <c r="I22"/>
  <c r="I16"/>
  <c r="K207" i="15" l="1"/>
  <c r="K208"/>
  <c r="K209"/>
  <c r="K210"/>
  <c r="K211"/>
  <c r="K212"/>
  <c r="K213"/>
  <c r="K214"/>
  <c r="K215"/>
  <c r="K216"/>
  <c r="K217"/>
  <c r="J207"/>
  <c r="J208"/>
  <c r="J209"/>
  <c r="J210"/>
  <c r="J211"/>
  <c r="J212"/>
  <c r="J213"/>
  <c r="J214"/>
  <c r="J215"/>
  <c r="J216"/>
  <c r="J217"/>
  <c r="K206"/>
  <c r="J206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K144"/>
  <c r="J144"/>
  <c r="J91"/>
  <c r="K126"/>
  <c r="K127"/>
  <c r="K128"/>
  <c r="K129"/>
  <c r="K130"/>
  <c r="K131"/>
  <c r="K132"/>
  <c r="K133"/>
  <c r="K134"/>
  <c r="K135"/>
  <c r="K136"/>
  <c r="J137"/>
  <c r="K137"/>
  <c r="J138"/>
  <c r="K138"/>
  <c r="J139"/>
  <c r="K139"/>
  <c r="J140"/>
  <c r="K140"/>
  <c r="J141"/>
  <c r="K141"/>
  <c r="J142"/>
  <c r="K142"/>
  <c r="J143"/>
  <c r="K143"/>
  <c r="K12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K95"/>
  <c r="J95"/>
  <c r="J90"/>
  <c r="K90"/>
  <c r="K91"/>
  <c r="J92"/>
  <c r="K92"/>
  <c r="J93"/>
  <c r="K93"/>
  <c r="J94"/>
  <c r="K94"/>
  <c r="K89"/>
  <c r="J89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K60"/>
  <c r="K61"/>
  <c r="K62"/>
  <c r="K63"/>
  <c r="K64"/>
  <c r="K65"/>
  <c r="K66"/>
  <c r="K67"/>
  <c r="K68"/>
  <c r="K69"/>
  <c r="K70"/>
  <c r="J71"/>
  <c r="K71"/>
  <c r="J72"/>
  <c r="K72"/>
  <c r="J73"/>
  <c r="K73"/>
  <c r="J74"/>
  <c r="K74"/>
  <c r="J75"/>
  <c r="K75"/>
  <c r="J76"/>
  <c r="K76"/>
  <c r="J77"/>
  <c r="K77"/>
  <c r="K5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K29"/>
  <c r="J29"/>
  <c r="K12"/>
  <c r="K13"/>
  <c r="K14"/>
  <c r="K15"/>
  <c r="K16"/>
  <c r="K17"/>
  <c r="K18"/>
  <c r="K19"/>
  <c r="K20"/>
  <c r="K21"/>
  <c r="K22"/>
  <c r="K23"/>
  <c r="K24"/>
  <c r="K25"/>
  <c r="K26"/>
  <c r="K27"/>
  <c r="K28"/>
  <c r="J23"/>
  <c r="J24"/>
  <c r="J25"/>
  <c r="J26"/>
  <c r="J27"/>
  <c r="J28"/>
  <c r="K11"/>
  <c r="I207" l="1"/>
  <c r="I206" s="1"/>
  <c r="I208"/>
  <c r="I209"/>
  <c r="I210"/>
  <c r="I211"/>
  <c r="I212" l="1"/>
  <c r="I214"/>
  <c r="I79"/>
  <c r="I77" s="1"/>
  <c r="I31"/>
  <c r="I29" s="1"/>
  <c r="F107" i="14"/>
  <c r="G107"/>
  <c r="H107"/>
  <c r="F110"/>
  <c r="G110"/>
  <c r="H110"/>
  <c r="F111"/>
  <c r="G111"/>
  <c r="H111"/>
  <c r="F23"/>
  <c r="G23"/>
  <c r="H23"/>
  <c r="F25"/>
  <c r="G25"/>
  <c r="H25"/>
  <c r="F26"/>
  <c r="G26"/>
  <c r="H26"/>
  <c r="F27"/>
  <c r="G27"/>
  <c r="H27"/>
  <c r="K110" l="1"/>
  <c r="K111"/>
  <c r="K25"/>
  <c r="K27"/>
  <c r="K26"/>
  <c r="K107"/>
  <c r="K23"/>
  <c r="F24"/>
  <c r="F22" s="1"/>
  <c r="G24"/>
  <c r="G22" s="1"/>
  <c r="H24"/>
  <c r="H22" l="1"/>
  <c r="K24"/>
  <c r="F132" i="15"/>
  <c r="G132"/>
  <c r="G131" s="1"/>
  <c r="H132"/>
  <c r="H131" s="1"/>
  <c r="I132"/>
  <c r="J132" s="1"/>
  <c r="F134"/>
  <c r="G134"/>
  <c r="G133" s="1"/>
  <c r="H134"/>
  <c r="H133" s="1"/>
  <c r="I134"/>
  <c r="F135"/>
  <c r="F133" s="1"/>
  <c r="F131" s="1"/>
  <c r="G135"/>
  <c r="H135"/>
  <c r="I135"/>
  <c r="J135" s="1"/>
  <c r="F136"/>
  <c r="G136"/>
  <c r="H136"/>
  <c r="I136"/>
  <c r="J136" s="1"/>
  <c r="E136"/>
  <c r="E135"/>
  <c r="E134"/>
  <c r="E132"/>
  <c r="I201"/>
  <c r="I199" s="1"/>
  <c r="H201"/>
  <c r="H199" s="1"/>
  <c r="G201"/>
  <c r="G199" s="1"/>
  <c r="F201"/>
  <c r="E201"/>
  <c r="F182"/>
  <c r="G182"/>
  <c r="H182"/>
  <c r="I182"/>
  <c r="F184"/>
  <c r="G184"/>
  <c r="H184"/>
  <c r="I184"/>
  <c r="F185"/>
  <c r="G185"/>
  <c r="H185"/>
  <c r="I185"/>
  <c r="F186"/>
  <c r="G186"/>
  <c r="H186"/>
  <c r="I186"/>
  <c r="E186"/>
  <c r="E185"/>
  <c r="E184"/>
  <c r="E182"/>
  <c r="F163"/>
  <c r="G163"/>
  <c r="H163"/>
  <c r="F165"/>
  <c r="F164" s="1"/>
  <c r="G165"/>
  <c r="H165"/>
  <c r="F166"/>
  <c r="G166"/>
  <c r="H166"/>
  <c r="F167"/>
  <c r="G167"/>
  <c r="H167"/>
  <c r="E167"/>
  <c r="E166"/>
  <c r="E165"/>
  <c r="E163"/>
  <c r="G18"/>
  <c r="H18"/>
  <c r="I18"/>
  <c r="J18" s="1"/>
  <c r="G20"/>
  <c r="G19" s="1"/>
  <c r="H20"/>
  <c r="I20"/>
  <c r="J20" s="1"/>
  <c r="G21"/>
  <c r="H21"/>
  <c r="I21"/>
  <c r="J21" s="1"/>
  <c r="G22"/>
  <c r="H22"/>
  <c r="I22"/>
  <c r="J22" s="1"/>
  <c r="F18"/>
  <c r="F22"/>
  <c r="F21"/>
  <c r="F20"/>
  <c r="K22" i="14" l="1"/>
  <c r="I133" i="15"/>
  <c r="J133" s="1"/>
  <c r="J134"/>
  <c r="I183"/>
  <c r="I181" s="1"/>
  <c r="H183"/>
  <c r="H181" s="1"/>
  <c r="G183"/>
  <c r="G181" s="1"/>
  <c r="F199"/>
  <c r="G164"/>
  <c r="G162" s="1"/>
  <c r="F183"/>
  <c r="F181" s="1"/>
  <c r="I19"/>
  <c r="H164"/>
  <c r="H162" s="1"/>
  <c r="H19"/>
  <c r="H17" s="1"/>
  <c r="F162"/>
  <c r="G17"/>
  <c r="E199"/>
  <c r="F215" i="14"/>
  <c r="G215"/>
  <c r="H215"/>
  <c r="F217"/>
  <c r="G217"/>
  <c r="H217"/>
  <c r="F218"/>
  <c r="G218"/>
  <c r="H218"/>
  <c r="K218" s="1"/>
  <c r="F219"/>
  <c r="G219"/>
  <c r="H219"/>
  <c r="E219"/>
  <c r="J219" s="1"/>
  <c r="E218"/>
  <c r="J218" s="1"/>
  <c r="E217"/>
  <c r="J217" s="1"/>
  <c r="E215"/>
  <c r="J215" s="1"/>
  <c r="H228"/>
  <c r="G226"/>
  <c r="F226"/>
  <c r="E228"/>
  <c r="H222"/>
  <c r="G222"/>
  <c r="G220" s="1"/>
  <c r="F222"/>
  <c r="F220" s="1"/>
  <c r="E222"/>
  <c r="F191"/>
  <c r="G191"/>
  <c r="H191"/>
  <c r="F193"/>
  <c r="F192" s="1"/>
  <c r="G193"/>
  <c r="H193"/>
  <c r="F194"/>
  <c r="G194"/>
  <c r="H194"/>
  <c r="F195"/>
  <c r="G195"/>
  <c r="H195"/>
  <c r="E195"/>
  <c r="J195" s="1"/>
  <c r="E194"/>
  <c r="J194" s="1"/>
  <c r="E193"/>
  <c r="J193" s="1"/>
  <c r="E191"/>
  <c r="J191" s="1"/>
  <c r="H210"/>
  <c r="G210"/>
  <c r="G208" s="1"/>
  <c r="F210"/>
  <c r="F208" s="1"/>
  <c r="E210"/>
  <c r="H204"/>
  <c r="G204"/>
  <c r="G202" s="1"/>
  <c r="F204"/>
  <c r="F202" s="1"/>
  <c r="E204"/>
  <c r="H198"/>
  <c r="G198"/>
  <c r="G196" s="1"/>
  <c r="F198"/>
  <c r="F196" s="1"/>
  <c r="E198"/>
  <c r="H185" l="1"/>
  <c r="G216"/>
  <c r="G214" s="1"/>
  <c r="K194"/>
  <c r="H196"/>
  <c r="K196" s="1"/>
  <c r="K198"/>
  <c r="K215"/>
  <c r="H226"/>
  <c r="K226" s="1"/>
  <c r="K228"/>
  <c r="E226"/>
  <c r="J226" s="1"/>
  <c r="J228"/>
  <c r="K195"/>
  <c r="K219"/>
  <c r="E208"/>
  <c r="J208" s="1"/>
  <c r="J210"/>
  <c r="K191"/>
  <c r="H208"/>
  <c r="K208" s="1"/>
  <c r="K210"/>
  <c r="K217"/>
  <c r="E196"/>
  <c r="J196" s="1"/>
  <c r="J198"/>
  <c r="H202"/>
  <c r="K202" s="1"/>
  <c r="K204"/>
  <c r="H220"/>
  <c r="K220" s="1"/>
  <c r="K222"/>
  <c r="K193"/>
  <c r="E202"/>
  <c r="J202" s="1"/>
  <c r="J204"/>
  <c r="E220"/>
  <c r="J220" s="1"/>
  <c r="J222"/>
  <c r="I17" i="15"/>
  <c r="J17" s="1"/>
  <c r="J19"/>
  <c r="I131"/>
  <c r="J131" s="1"/>
  <c r="E192" i="14"/>
  <c r="G192"/>
  <c r="G190" s="1"/>
  <c r="H216"/>
  <c r="E216"/>
  <c r="H192"/>
  <c r="F216"/>
  <c r="F214" s="1"/>
  <c r="F190"/>
  <c r="F137"/>
  <c r="G137"/>
  <c r="H137"/>
  <c r="F139"/>
  <c r="F138" s="1"/>
  <c r="G139"/>
  <c r="G138" s="1"/>
  <c r="H139"/>
  <c r="F140"/>
  <c r="G140"/>
  <c r="H140"/>
  <c r="F141"/>
  <c r="G141"/>
  <c r="H141"/>
  <c r="K141" s="1"/>
  <c r="E141"/>
  <c r="J141" s="1"/>
  <c r="E140"/>
  <c r="J140" s="1"/>
  <c r="G174"/>
  <c r="G172" s="1"/>
  <c r="G168"/>
  <c r="G166" s="1"/>
  <c r="G162"/>
  <c r="G160" s="1"/>
  <c r="G156"/>
  <c r="G154" s="1"/>
  <c r="G150"/>
  <c r="G148" s="1"/>
  <c r="G144"/>
  <c r="G142" s="1"/>
  <c r="F174"/>
  <c r="F172" s="1"/>
  <c r="F168"/>
  <c r="F162"/>
  <c r="F160" s="1"/>
  <c r="F156"/>
  <c r="F154" s="1"/>
  <c r="F150"/>
  <c r="F148" s="1"/>
  <c r="F144"/>
  <c r="F142" s="1"/>
  <c r="H174"/>
  <c r="E174"/>
  <c r="H168"/>
  <c r="E168"/>
  <c r="H162"/>
  <c r="K162" s="1"/>
  <c r="E162"/>
  <c r="F59"/>
  <c r="G59"/>
  <c r="H59"/>
  <c r="F61"/>
  <c r="G61"/>
  <c r="H61"/>
  <c r="F62"/>
  <c r="G62"/>
  <c r="H62"/>
  <c r="F63"/>
  <c r="G63"/>
  <c r="H63"/>
  <c r="H214" l="1"/>
  <c r="K214" s="1"/>
  <c r="K216"/>
  <c r="K63"/>
  <c r="O21"/>
  <c r="H166"/>
  <c r="K168"/>
  <c r="E172"/>
  <c r="J172" s="1"/>
  <c r="J174"/>
  <c r="H138"/>
  <c r="K138" s="1"/>
  <c r="K139"/>
  <c r="H190"/>
  <c r="K190" s="1"/>
  <c r="K192"/>
  <c r="E166"/>
  <c r="J166" s="1"/>
  <c r="J168"/>
  <c r="E214"/>
  <c r="J214" s="1"/>
  <c r="J216"/>
  <c r="K61"/>
  <c r="O19"/>
  <c r="K140"/>
  <c r="E160"/>
  <c r="J160" s="1"/>
  <c r="J162"/>
  <c r="E190"/>
  <c r="J190" s="1"/>
  <c r="J192"/>
  <c r="K62"/>
  <c r="O20"/>
  <c r="K59"/>
  <c r="O17"/>
  <c r="K174"/>
  <c r="K137"/>
  <c r="F60"/>
  <c r="F58" s="1"/>
  <c r="G136"/>
  <c r="G60"/>
  <c r="G58" s="1"/>
  <c r="H60"/>
  <c r="H172"/>
  <c r="K172" s="1"/>
  <c r="H160"/>
  <c r="K160" s="1"/>
  <c r="F136"/>
  <c r="F166"/>
  <c r="F90"/>
  <c r="F88" s="1"/>
  <c r="G90"/>
  <c r="G88" s="1"/>
  <c r="E90"/>
  <c r="H90"/>
  <c r="H58" l="1"/>
  <c r="K60"/>
  <c r="O18"/>
  <c r="H136"/>
  <c r="K136" s="1"/>
  <c r="K166"/>
  <c r="E88"/>
  <c r="J88" s="1"/>
  <c r="J90"/>
  <c r="H88"/>
  <c r="K90"/>
  <c r="S18"/>
  <c r="F250" i="15"/>
  <c r="G250"/>
  <c r="H250"/>
  <c r="I250"/>
  <c r="F252"/>
  <c r="G252"/>
  <c r="H252"/>
  <c r="I252"/>
  <c r="F253"/>
  <c r="F260" i="14" s="1"/>
  <c r="G253" i="15"/>
  <c r="G260" i="14" s="1"/>
  <c r="H253" i="15"/>
  <c r="H260" i="14" s="1"/>
  <c r="I253" i="15"/>
  <c r="F254"/>
  <c r="F261" i="14" s="1"/>
  <c r="G254" i="15"/>
  <c r="G261" i="14" s="1"/>
  <c r="H254" i="15"/>
  <c r="H261" i="14" s="1"/>
  <c r="I254" i="15"/>
  <c r="E254"/>
  <c r="E261" i="14" s="1"/>
  <c r="E253" i="15"/>
  <c r="E260" i="14" s="1"/>
  <c r="E252" i="15"/>
  <c r="E250"/>
  <c r="E257" i="14" s="1"/>
  <c r="H281" i="15"/>
  <c r="H279" s="1"/>
  <c r="G281"/>
  <c r="G279" s="1"/>
  <c r="F281"/>
  <c r="E281"/>
  <c r="E279" s="1"/>
  <c r="H275"/>
  <c r="H273" s="1"/>
  <c r="G275"/>
  <c r="G273" s="1"/>
  <c r="F275"/>
  <c r="E275"/>
  <c r="H269"/>
  <c r="G269"/>
  <c r="G267" s="1"/>
  <c r="F269"/>
  <c r="E269"/>
  <c r="H263"/>
  <c r="H261" s="1"/>
  <c r="G263"/>
  <c r="G261" s="1"/>
  <c r="F263"/>
  <c r="E263"/>
  <c r="F261"/>
  <c r="H257"/>
  <c r="H255" s="1"/>
  <c r="G257"/>
  <c r="G255" s="1"/>
  <c r="F257"/>
  <c r="F255" s="1"/>
  <c r="E257"/>
  <c r="F220"/>
  <c r="G220"/>
  <c r="G251" i="14" s="1"/>
  <c r="G185" s="1"/>
  <c r="H220" i="15"/>
  <c r="H251" i="14" s="1"/>
  <c r="I220" i="15"/>
  <c r="I251" i="14" s="1"/>
  <c r="F222" i="15"/>
  <c r="G222"/>
  <c r="G253" i="14" s="1"/>
  <c r="H222" i="15"/>
  <c r="H253" i="14" s="1"/>
  <c r="I222" i="15"/>
  <c r="I253" i="14" s="1"/>
  <c r="F223" i="15"/>
  <c r="F254" i="14" s="1"/>
  <c r="G223" i="15"/>
  <c r="G254" i="14" s="1"/>
  <c r="H223" i="15"/>
  <c r="H254" i="14" s="1"/>
  <c r="I223" i="15"/>
  <c r="F224"/>
  <c r="F255" i="14" s="1"/>
  <c r="G224" i="15"/>
  <c r="G255" i="14" s="1"/>
  <c r="H224" i="15"/>
  <c r="H255" i="14" s="1"/>
  <c r="I224" i="15"/>
  <c r="E224"/>
  <c r="E255" i="14" s="1"/>
  <c r="E223" i="15"/>
  <c r="E254" i="14" s="1"/>
  <c r="E222" i="15"/>
  <c r="E253" i="14" s="1"/>
  <c r="J253" s="1"/>
  <c r="E220" i="15"/>
  <c r="E251" i="14" s="1"/>
  <c r="H245" i="15"/>
  <c r="G245"/>
  <c r="G243" s="1"/>
  <c r="F245"/>
  <c r="E245"/>
  <c r="E243" s="1"/>
  <c r="F243"/>
  <c r="H239"/>
  <c r="G239"/>
  <c r="G237" s="1"/>
  <c r="F239"/>
  <c r="E239"/>
  <c r="H237"/>
  <c r="H233"/>
  <c r="G233"/>
  <c r="F233"/>
  <c r="E233"/>
  <c r="E231" s="1"/>
  <c r="G231"/>
  <c r="F138"/>
  <c r="G138"/>
  <c r="H138"/>
  <c r="I138"/>
  <c r="F140"/>
  <c r="F128" s="1"/>
  <c r="F127" i="14" s="1"/>
  <c r="G140" i="15"/>
  <c r="H140"/>
  <c r="I140"/>
  <c r="I128" s="1"/>
  <c r="F141"/>
  <c r="G141"/>
  <c r="H141"/>
  <c r="I141"/>
  <c r="F142"/>
  <c r="G142"/>
  <c r="H142"/>
  <c r="I142"/>
  <c r="E142"/>
  <c r="E141"/>
  <c r="E140"/>
  <c r="E138"/>
  <c r="G126"/>
  <c r="G125" i="14" s="1"/>
  <c r="I126" i="15"/>
  <c r="G129"/>
  <c r="G128" i="14" s="1"/>
  <c r="I129" i="15"/>
  <c r="F130"/>
  <c r="F129" i="14" s="1"/>
  <c r="I130" i="15"/>
  <c r="E129"/>
  <c r="E128" i="14" s="1"/>
  <c r="J128" s="1"/>
  <c r="E126" i="15"/>
  <c r="E125" i="14" s="1"/>
  <c r="J125" s="1"/>
  <c r="I195" i="15"/>
  <c r="I193" s="1"/>
  <c r="H195"/>
  <c r="H193" s="1"/>
  <c r="G195"/>
  <c r="G193" s="1"/>
  <c r="F195"/>
  <c r="F193" s="1"/>
  <c r="E195"/>
  <c r="E193" s="1"/>
  <c r="I189"/>
  <c r="I187" s="1"/>
  <c r="H189"/>
  <c r="H187" s="1"/>
  <c r="G189"/>
  <c r="G187" s="1"/>
  <c r="F189"/>
  <c r="F187" s="1"/>
  <c r="E189"/>
  <c r="E187" s="1"/>
  <c r="F176"/>
  <c r="F174" s="1"/>
  <c r="G176"/>
  <c r="G174" s="1"/>
  <c r="H176"/>
  <c r="H174" s="1"/>
  <c r="I176"/>
  <c r="I174" s="1"/>
  <c r="E176"/>
  <c r="E174" s="1"/>
  <c r="F170"/>
  <c r="F168" s="1"/>
  <c r="G170"/>
  <c r="G168" s="1"/>
  <c r="H170"/>
  <c r="H168" s="1"/>
  <c r="I168"/>
  <c r="J168" s="1"/>
  <c r="E170"/>
  <c r="E168" s="1"/>
  <c r="F72"/>
  <c r="G72"/>
  <c r="H72"/>
  <c r="I72"/>
  <c r="F74"/>
  <c r="G74"/>
  <c r="H74"/>
  <c r="I74"/>
  <c r="F75"/>
  <c r="G75"/>
  <c r="H75"/>
  <c r="I75"/>
  <c r="F76"/>
  <c r="G76"/>
  <c r="H76"/>
  <c r="I76"/>
  <c r="E76"/>
  <c r="E75"/>
  <c r="E74"/>
  <c r="E72"/>
  <c r="F66"/>
  <c r="F60" s="1"/>
  <c r="F113" i="14" s="1"/>
  <c r="G66" i="15"/>
  <c r="H66"/>
  <c r="I66"/>
  <c r="J66" s="1"/>
  <c r="F68"/>
  <c r="G68"/>
  <c r="H68"/>
  <c r="I68"/>
  <c r="J68" s="1"/>
  <c r="F69"/>
  <c r="F67" s="1"/>
  <c r="F65" s="1"/>
  <c r="G69"/>
  <c r="H69"/>
  <c r="I69"/>
  <c r="J69" s="1"/>
  <c r="F70"/>
  <c r="G70"/>
  <c r="H70"/>
  <c r="I70"/>
  <c r="E70"/>
  <c r="E64" s="1"/>
  <c r="E117" i="14" s="1"/>
  <c r="J117" s="1"/>
  <c r="E69" i="15"/>
  <c r="E68"/>
  <c r="E66"/>
  <c r="H79"/>
  <c r="H77" s="1"/>
  <c r="G79"/>
  <c r="G77" s="1"/>
  <c r="F79"/>
  <c r="E79"/>
  <c r="F77"/>
  <c r="F24"/>
  <c r="G24"/>
  <c r="H24"/>
  <c r="I24"/>
  <c r="F26"/>
  <c r="G26"/>
  <c r="H26"/>
  <c r="I26"/>
  <c r="F27"/>
  <c r="G27"/>
  <c r="H27"/>
  <c r="I27"/>
  <c r="F28"/>
  <c r="G28"/>
  <c r="H28"/>
  <c r="I28"/>
  <c r="E28"/>
  <c r="E27"/>
  <c r="E26"/>
  <c r="E24"/>
  <c r="F12"/>
  <c r="E22"/>
  <c r="E21"/>
  <c r="E20"/>
  <c r="E18"/>
  <c r="H31"/>
  <c r="H29" s="1"/>
  <c r="G31"/>
  <c r="G29" s="1"/>
  <c r="F31"/>
  <c r="F29" s="1"/>
  <c r="E31"/>
  <c r="K281" l="1"/>
  <c r="J281"/>
  <c r="F273"/>
  <c r="J275"/>
  <c r="K275"/>
  <c r="K269"/>
  <c r="J269"/>
  <c r="F267"/>
  <c r="K261"/>
  <c r="J261"/>
  <c r="J263"/>
  <c r="K263"/>
  <c r="K252"/>
  <c r="K257"/>
  <c r="J257"/>
  <c r="K255"/>
  <c r="J255"/>
  <c r="K243"/>
  <c r="J243"/>
  <c r="K245"/>
  <c r="J245"/>
  <c r="K239"/>
  <c r="J239"/>
  <c r="F237"/>
  <c r="K233"/>
  <c r="J233"/>
  <c r="F231"/>
  <c r="I261" i="14"/>
  <c r="J261" s="1"/>
  <c r="J254" i="15"/>
  <c r="I259" i="14"/>
  <c r="I187" s="1"/>
  <c r="I13" s="1"/>
  <c r="J252" i="15"/>
  <c r="I260" i="14"/>
  <c r="J253" i="15"/>
  <c r="I257" i="14"/>
  <c r="I185" s="1"/>
  <c r="J250" i="15"/>
  <c r="J260" i="14"/>
  <c r="I221" i="15"/>
  <c r="I252" i="14" s="1"/>
  <c r="J255"/>
  <c r="J254"/>
  <c r="J251"/>
  <c r="I254"/>
  <c r="J223" i="15"/>
  <c r="I255" i="14"/>
  <c r="J224" i="15"/>
  <c r="F253" i="14"/>
  <c r="K222" i="15"/>
  <c r="J222"/>
  <c r="F251" i="14"/>
  <c r="F185" s="1"/>
  <c r="K220" i="15"/>
  <c r="J220"/>
  <c r="K260" i="14"/>
  <c r="K58"/>
  <c r="O16"/>
  <c r="K255"/>
  <c r="K88"/>
  <c r="S16"/>
  <c r="K261"/>
  <c r="K254"/>
  <c r="I64" i="15"/>
  <c r="J70"/>
  <c r="J130"/>
  <c r="J129"/>
  <c r="J126"/>
  <c r="J128"/>
  <c r="F257" i="14"/>
  <c r="G139" i="15"/>
  <c r="G137" s="1"/>
  <c r="G221"/>
  <c r="G257" i="14"/>
  <c r="E130" i="15"/>
  <c r="E129" i="14" s="1"/>
  <c r="J129" s="1"/>
  <c r="F126" i="15"/>
  <c r="F125" i="14" s="1"/>
  <c r="H243" i="15"/>
  <c r="H221"/>
  <c r="H267"/>
  <c r="E251"/>
  <c r="E258" i="14" s="1"/>
  <c r="E259"/>
  <c r="H257"/>
  <c r="E273" i="15"/>
  <c r="F251"/>
  <c r="F259" i="14"/>
  <c r="E261" i="15"/>
  <c r="F279"/>
  <c r="H231"/>
  <c r="G251"/>
  <c r="G258" i="14" s="1"/>
  <c r="G259"/>
  <c r="G187" s="1"/>
  <c r="G186" s="1"/>
  <c r="G184" s="1"/>
  <c r="G130" i="15"/>
  <c r="G129" i="14" s="1"/>
  <c r="H251" i="15"/>
  <c r="H258" i="14" s="1"/>
  <c r="H259"/>
  <c r="H187" s="1"/>
  <c r="H186" s="1"/>
  <c r="H184" s="1"/>
  <c r="I251" i="15"/>
  <c r="F221"/>
  <c r="E267"/>
  <c r="E249"/>
  <c r="E256" i="14" s="1"/>
  <c r="E255" i="15"/>
  <c r="E237"/>
  <c r="I25"/>
  <c r="I23" s="1"/>
  <c r="G128"/>
  <c r="E133"/>
  <c r="E131" s="1"/>
  <c r="I127"/>
  <c r="J127" s="1"/>
  <c r="I63"/>
  <c r="I139"/>
  <c r="I137" s="1"/>
  <c r="H128"/>
  <c r="H127" i="14" s="1"/>
  <c r="K127" s="1"/>
  <c r="F129" i="15"/>
  <c r="H64"/>
  <c r="H117" i="14" s="1"/>
  <c r="K117" s="1"/>
  <c r="H129" i="15"/>
  <c r="H128" i="14" s="1"/>
  <c r="H126" i="15"/>
  <c r="H125" i="14" s="1"/>
  <c r="K125" s="1"/>
  <c r="E128" i="15"/>
  <c r="E127" i="14" s="1"/>
  <c r="J127" s="1"/>
  <c r="E139" i="15"/>
  <c r="E137" s="1"/>
  <c r="E60"/>
  <c r="E113" i="14" s="1"/>
  <c r="J113" s="1"/>
  <c r="H130" i="15"/>
  <c r="H129" i="14" s="1"/>
  <c r="K129" s="1"/>
  <c r="H139" i="15"/>
  <c r="F139"/>
  <c r="F137" s="1"/>
  <c r="E62"/>
  <c r="E115" i="14" s="1"/>
  <c r="J115" s="1"/>
  <c r="H63" i="15"/>
  <c r="H116" i="14" s="1"/>
  <c r="K116" s="1"/>
  <c r="H73" i="15"/>
  <c r="H71" s="1"/>
  <c r="F64"/>
  <c r="F117" i="14" s="1"/>
  <c r="G64" i="15"/>
  <c r="G117" i="14" s="1"/>
  <c r="G62" i="15"/>
  <c r="G115" i="14" s="1"/>
  <c r="I73" i="15"/>
  <c r="I71" s="1"/>
  <c r="E14"/>
  <c r="E109" i="14" s="1"/>
  <c r="J109" s="1"/>
  <c r="E63" i="15"/>
  <c r="E116" i="14" s="1"/>
  <c r="J116" s="1"/>
  <c r="G67" i="15"/>
  <c r="G65" s="1"/>
  <c r="G60"/>
  <c r="G113" i="14" s="1"/>
  <c r="F62" i="15"/>
  <c r="F115" i="14" s="1"/>
  <c r="I16" i="15"/>
  <c r="H67"/>
  <c r="H65" s="1"/>
  <c r="H62"/>
  <c r="H115" i="14" s="1"/>
  <c r="E16" i="15"/>
  <c r="E111" i="14" s="1"/>
  <c r="J111" s="1"/>
  <c r="I67" i="15"/>
  <c r="I62"/>
  <c r="J62" s="1"/>
  <c r="E15"/>
  <c r="E110" i="14" s="1"/>
  <c r="J110" s="1"/>
  <c r="F63" i="15"/>
  <c r="F116" i="14" s="1"/>
  <c r="G63" i="15"/>
  <c r="G116" i="14" s="1"/>
  <c r="E12" i="15"/>
  <c r="E107" i="14" s="1"/>
  <c r="J107" s="1"/>
  <c r="H60" i="15"/>
  <c r="H113" i="14" s="1"/>
  <c r="K113" s="1"/>
  <c r="I60" i="15"/>
  <c r="F73"/>
  <c r="F71" s="1"/>
  <c r="G73"/>
  <c r="G71" s="1"/>
  <c r="E73"/>
  <c r="E71" s="1"/>
  <c r="F14"/>
  <c r="F109" i="14" s="1"/>
  <c r="F16" i="15"/>
  <c r="H15"/>
  <c r="F25"/>
  <c r="F23" s="1"/>
  <c r="H16"/>
  <c r="G16"/>
  <c r="G14"/>
  <c r="G109" i="14" s="1"/>
  <c r="E77" i="15"/>
  <c r="I15"/>
  <c r="G25"/>
  <c r="G23" s="1"/>
  <c r="H25"/>
  <c r="H23" s="1"/>
  <c r="E25"/>
  <c r="E23" s="1"/>
  <c r="F19"/>
  <c r="F17" s="1"/>
  <c r="G12"/>
  <c r="H14"/>
  <c r="H109" i="14" s="1"/>
  <c r="K109" s="1"/>
  <c r="E19" i="15"/>
  <c r="E17" s="1"/>
  <c r="I14"/>
  <c r="F15"/>
  <c r="G15"/>
  <c r="H12"/>
  <c r="I12"/>
  <c r="E29"/>
  <c r="J279" l="1"/>
  <c r="K279"/>
  <c r="K273"/>
  <c r="J273"/>
  <c r="K267"/>
  <c r="J267"/>
  <c r="F187" i="14"/>
  <c r="F186" s="1"/>
  <c r="F184" s="1"/>
  <c r="H249" i="15"/>
  <c r="H256" i="14" s="1"/>
  <c r="F258"/>
  <c r="K258" s="1"/>
  <c r="K251" i="15"/>
  <c r="K237"/>
  <c r="J237"/>
  <c r="K231"/>
  <c r="J231"/>
  <c r="I188" i="14"/>
  <c r="I14" s="1"/>
  <c r="I12" s="1"/>
  <c r="J185"/>
  <c r="I11"/>
  <c r="I258"/>
  <c r="J258" s="1"/>
  <c r="J251" i="15"/>
  <c r="I189" i="14"/>
  <c r="J257"/>
  <c r="I219" i="15"/>
  <c r="I250" i="14" s="1"/>
  <c r="K253"/>
  <c r="K221" i="15"/>
  <c r="J221"/>
  <c r="K251" i="14"/>
  <c r="K189"/>
  <c r="R21"/>
  <c r="K257"/>
  <c r="K259"/>
  <c r="R20"/>
  <c r="K188"/>
  <c r="J187"/>
  <c r="J259"/>
  <c r="K115"/>
  <c r="J14" i="15"/>
  <c r="J15"/>
  <c r="J16"/>
  <c r="J12"/>
  <c r="J64"/>
  <c r="J60"/>
  <c r="J63"/>
  <c r="I65"/>
  <c r="J65" s="1"/>
  <c r="J67"/>
  <c r="I61"/>
  <c r="I249"/>
  <c r="F249"/>
  <c r="F127"/>
  <c r="F128" i="14"/>
  <c r="K128" s="1"/>
  <c r="G127" i="15"/>
  <c r="G127" i="14"/>
  <c r="I125" i="15"/>
  <c r="H219"/>
  <c r="H250" i="14" s="1"/>
  <c r="H252"/>
  <c r="G219" i="15"/>
  <c r="G250" i="14" s="1"/>
  <c r="G252"/>
  <c r="G249" i="15"/>
  <c r="G256" i="14" s="1"/>
  <c r="F219" i="15"/>
  <c r="F252" i="14"/>
  <c r="H127" i="15"/>
  <c r="H137"/>
  <c r="H61"/>
  <c r="I59"/>
  <c r="F61"/>
  <c r="G61"/>
  <c r="E13"/>
  <c r="G13"/>
  <c r="G108" i="14" s="1"/>
  <c r="H13" i="15"/>
  <c r="H108" i="14" s="1"/>
  <c r="F13" i="15"/>
  <c r="F108" i="14" s="1"/>
  <c r="I13" i="15"/>
  <c r="J13" s="1"/>
  <c r="F256" i="14" l="1"/>
  <c r="K256" s="1"/>
  <c r="K249" i="15"/>
  <c r="J188" i="14"/>
  <c r="I186"/>
  <c r="I184" s="1"/>
  <c r="I256"/>
  <c r="J256" s="1"/>
  <c r="J249" i="15"/>
  <c r="I15" i="14"/>
  <c r="I10" s="1"/>
  <c r="J189"/>
  <c r="F250"/>
  <c r="K250" s="1"/>
  <c r="J219" i="15"/>
  <c r="K219"/>
  <c r="K108" i="14"/>
  <c r="R19"/>
  <c r="K187"/>
  <c r="R17"/>
  <c r="K185"/>
  <c r="K252"/>
  <c r="J59" i="15"/>
  <c r="J61"/>
  <c r="J125"/>
  <c r="G59"/>
  <c r="G112" i="14" s="1"/>
  <c r="G114"/>
  <c r="G126"/>
  <c r="G125" i="15"/>
  <c r="G124" i="14" s="1"/>
  <c r="E11" i="15"/>
  <c r="E106" i="14" s="1"/>
  <c r="J106" s="1"/>
  <c r="E108"/>
  <c r="J108" s="1"/>
  <c r="F59" i="15"/>
  <c r="F112" i="14" s="1"/>
  <c r="F114"/>
  <c r="F125" i="15"/>
  <c r="F124" i="14" s="1"/>
  <c r="F126"/>
  <c r="H125" i="15"/>
  <c r="H124" i="14" s="1"/>
  <c r="H126"/>
  <c r="H59" i="15"/>
  <c r="H112" i="14" s="1"/>
  <c r="H114"/>
  <c r="G11" i="15"/>
  <c r="G106" i="14" s="1"/>
  <c r="H11" i="15"/>
  <c r="H106" i="14" s="1"/>
  <c r="K106" s="1"/>
  <c r="I11" i="15"/>
  <c r="F11"/>
  <c r="F106" i="14" s="1"/>
  <c r="K124" l="1"/>
  <c r="R18"/>
  <c r="K186"/>
  <c r="K126"/>
  <c r="K112"/>
  <c r="K114"/>
  <c r="J11" i="15"/>
  <c r="H227"/>
  <c r="H225" s="1"/>
  <c r="E227"/>
  <c r="E225" s="1"/>
  <c r="E221"/>
  <c r="E252" i="14" s="1"/>
  <c r="J252" s="1"/>
  <c r="H214" i="15"/>
  <c r="G214"/>
  <c r="G212" s="1"/>
  <c r="F214"/>
  <c r="F212" s="1"/>
  <c r="E214"/>
  <c r="E212" s="1"/>
  <c r="H211"/>
  <c r="H183" i="14" s="1"/>
  <c r="G211" i="15"/>
  <c r="G183" i="14" s="1"/>
  <c r="G135" s="1"/>
  <c r="F211" i="15"/>
  <c r="F183" i="14" s="1"/>
  <c r="F135" s="1"/>
  <c r="E211" i="15"/>
  <c r="E183" i="14" s="1"/>
  <c r="H210" i="15"/>
  <c r="H182" i="14" s="1"/>
  <c r="G210" i="15"/>
  <c r="G182" i="14" s="1"/>
  <c r="G134" s="1"/>
  <c r="F210" i="15"/>
  <c r="F182" i="14" s="1"/>
  <c r="F134" s="1"/>
  <c r="E210" i="15"/>
  <c r="E182" i="14" s="1"/>
  <c r="H209" i="15"/>
  <c r="G209"/>
  <c r="F209"/>
  <c r="F181" i="14" s="1"/>
  <c r="F133" s="1"/>
  <c r="E209" i="15"/>
  <c r="H207"/>
  <c r="H179" i="14" s="1"/>
  <c r="G207" i="15"/>
  <c r="G179" i="14" s="1"/>
  <c r="G131" s="1"/>
  <c r="F207" i="15"/>
  <c r="F179" i="14" s="1"/>
  <c r="F131" s="1"/>
  <c r="E207" i="15"/>
  <c r="E179" i="14" s="1"/>
  <c r="E183" i="15"/>
  <c r="E181" s="1"/>
  <c r="E164"/>
  <c r="E162" s="1"/>
  <c r="H158"/>
  <c r="H156" s="1"/>
  <c r="G158"/>
  <c r="G156" s="1"/>
  <c r="F158"/>
  <c r="E158"/>
  <c r="E156" s="1"/>
  <c r="H152"/>
  <c r="H150" s="1"/>
  <c r="G152"/>
  <c r="G150" s="1"/>
  <c r="F152"/>
  <c r="F150" s="1"/>
  <c r="E152"/>
  <c r="E150" s="1"/>
  <c r="H146"/>
  <c r="H144" s="1"/>
  <c r="G146"/>
  <c r="G144" s="1"/>
  <c r="F146"/>
  <c r="E146"/>
  <c r="E144" s="1"/>
  <c r="H121"/>
  <c r="H119" s="1"/>
  <c r="G121"/>
  <c r="G119" s="1"/>
  <c r="F121"/>
  <c r="F119" s="1"/>
  <c r="E121"/>
  <c r="H115"/>
  <c r="G115"/>
  <c r="G113" s="1"/>
  <c r="F115"/>
  <c r="F113" s="1"/>
  <c r="E115"/>
  <c r="E113" s="1"/>
  <c r="H109"/>
  <c r="H107" s="1"/>
  <c r="G109"/>
  <c r="G107" s="1"/>
  <c r="F109"/>
  <c r="F107" s="1"/>
  <c r="E109"/>
  <c r="H103"/>
  <c r="G103"/>
  <c r="G101" s="1"/>
  <c r="F103"/>
  <c r="F101" s="1"/>
  <c r="E103"/>
  <c r="E101" s="1"/>
  <c r="H97"/>
  <c r="H95" s="1"/>
  <c r="G97"/>
  <c r="G95" s="1"/>
  <c r="F97"/>
  <c r="F95" s="1"/>
  <c r="E97"/>
  <c r="H94"/>
  <c r="H123" i="14" s="1"/>
  <c r="G94" i="15"/>
  <c r="G123" i="14" s="1"/>
  <c r="G21" s="1"/>
  <c r="F94" i="15"/>
  <c r="F123" i="14" s="1"/>
  <c r="F21" s="1"/>
  <c r="E94" i="15"/>
  <c r="E123" i="14" s="1"/>
  <c r="J123" s="1"/>
  <c r="H93" i="15"/>
  <c r="H122" i="14" s="1"/>
  <c r="G93" i="15"/>
  <c r="G122" i="14" s="1"/>
  <c r="G20" s="1"/>
  <c r="F93" i="15"/>
  <c r="F122" i="14" s="1"/>
  <c r="F20" s="1"/>
  <c r="E93" i="15"/>
  <c r="E122" i="14" s="1"/>
  <c r="J122" s="1"/>
  <c r="H92" i="15"/>
  <c r="H121" i="14" s="1"/>
  <c r="G92" i="15"/>
  <c r="G121" i="14" s="1"/>
  <c r="G19" s="1"/>
  <c r="F92" i="15"/>
  <c r="F121" i="14" s="1"/>
  <c r="F19" s="1"/>
  <c r="E92" i="15"/>
  <c r="H90"/>
  <c r="H119" i="14" s="1"/>
  <c r="G90" i="15"/>
  <c r="G119" i="14" s="1"/>
  <c r="G17" s="1"/>
  <c r="F90" i="15"/>
  <c r="F119" i="14" s="1"/>
  <c r="F17" s="1"/>
  <c r="E90" i="15"/>
  <c r="E119" i="14" s="1"/>
  <c r="J119" s="1"/>
  <c r="H85" i="15"/>
  <c r="G85"/>
  <c r="G83" s="1"/>
  <c r="F85"/>
  <c r="F83" s="1"/>
  <c r="E85"/>
  <c r="E83" s="1"/>
  <c r="H55"/>
  <c r="G55"/>
  <c r="G53" s="1"/>
  <c r="F55"/>
  <c r="F53" s="1"/>
  <c r="E55"/>
  <c r="E53" s="1"/>
  <c r="H49"/>
  <c r="H47" s="1"/>
  <c r="G49"/>
  <c r="G47" s="1"/>
  <c r="F49"/>
  <c r="F47" s="1"/>
  <c r="E49"/>
  <c r="E47" s="1"/>
  <c r="H43"/>
  <c r="H41" s="1"/>
  <c r="G43"/>
  <c r="G41" s="1"/>
  <c r="F43"/>
  <c r="F41" s="1"/>
  <c r="E43"/>
  <c r="E41" s="1"/>
  <c r="H37"/>
  <c r="H35" s="1"/>
  <c r="G37"/>
  <c r="G35" s="1"/>
  <c r="F37"/>
  <c r="F35" s="1"/>
  <c r="E37"/>
  <c r="E35" s="1"/>
  <c r="H156" i="14"/>
  <c r="K156" s="1"/>
  <c r="E156"/>
  <c r="H150"/>
  <c r="E150"/>
  <c r="H144"/>
  <c r="E144"/>
  <c r="E138"/>
  <c r="H102"/>
  <c r="G102"/>
  <c r="G100" s="1"/>
  <c r="F102"/>
  <c r="F100" s="1"/>
  <c r="E102"/>
  <c r="H96"/>
  <c r="G96"/>
  <c r="G94" s="1"/>
  <c r="F96"/>
  <c r="F94" s="1"/>
  <c r="E96"/>
  <c r="H84"/>
  <c r="G84"/>
  <c r="G82" s="1"/>
  <c r="F84"/>
  <c r="F82" s="1"/>
  <c r="E84"/>
  <c r="H78"/>
  <c r="K78" s="1"/>
  <c r="G78"/>
  <c r="G76" s="1"/>
  <c r="F78"/>
  <c r="F76" s="1"/>
  <c r="E78"/>
  <c r="H72"/>
  <c r="G72"/>
  <c r="G70" s="1"/>
  <c r="F72"/>
  <c r="F70" s="1"/>
  <c r="E72"/>
  <c r="H66"/>
  <c r="G66"/>
  <c r="G64" s="1"/>
  <c r="F66"/>
  <c r="F64" s="1"/>
  <c r="E66"/>
  <c r="E63"/>
  <c r="J63" s="1"/>
  <c r="E62"/>
  <c r="J62" s="1"/>
  <c r="E61"/>
  <c r="J61" s="1"/>
  <c r="E59"/>
  <c r="J59" s="1"/>
  <c r="H54"/>
  <c r="K54" s="1"/>
  <c r="G54"/>
  <c r="G52" s="1"/>
  <c r="F54"/>
  <c r="F52" s="1"/>
  <c r="E54"/>
  <c r="J54" s="1"/>
  <c r="H48"/>
  <c r="G48"/>
  <c r="G46" s="1"/>
  <c r="F48"/>
  <c r="F46" s="1"/>
  <c r="E48"/>
  <c r="H42"/>
  <c r="G42"/>
  <c r="G40" s="1"/>
  <c r="F42"/>
  <c r="F40" s="1"/>
  <c r="E42"/>
  <c r="H36"/>
  <c r="G36"/>
  <c r="G34" s="1"/>
  <c r="F36"/>
  <c r="F34" s="1"/>
  <c r="E36"/>
  <c r="H30"/>
  <c r="G30"/>
  <c r="G28" s="1"/>
  <c r="F30"/>
  <c r="F28" s="1"/>
  <c r="E30"/>
  <c r="J30" s="1"/>
  <c r="E27"/>
  <c r="J27" s="1"/>
  <c r="E26"/>
  <c r="J26" s="1"/>
  <c r="E25"/>
  <c r="J25" s="1"/>
  <c r="E23"/>
  <c r="J23" s="1"/>
  <c r="E154" l="1"/>
  <c r="J154" s="1"/>
  <c r="J156"/>
  <c r="E131"/>
  <c r="J131" s="1"/>
  <c r="J179"/>
  <c r="E134"/>
  <c r="J134" s="1"/>
  <c r="J182"/>
  <c r="E34"/>
  <c r="J34" s="1"/>
  <c r="J36"/>
  <c r="E82"/>
  <c r="J82" s="1"/>
  <c r="J84"/>
  <c r="E100"/>
  <c r="J100" s="1"/>
  <c r="J102"/>
  <c r="H148"/>
  <c r="K148" s="1"/>
  <c r="K150"/>
  <c r="H135"/>
  <c r="K183"/>
  <c r="K184"/>
  <c r="R16"/>
  <c r="H64"/>
  <c r="K64" s="1"/>
  <c r="K66"/>
  <c r="H94"/>
  <c r="K94" s="1"/>
  <c r="K96"/>
  <c r="E148"/>
  <c r="J148" s="1"/>
  <c r="J150"/>
  <c r="H28"/>
  <c r="K28" s="1"/>
  <c r="K30"/>
  <c r="H142"/>
  <c r="K142" s="1"/>
  <c r="K144"/>
  <c r="H19"/>
  <c r="K19" s="1"/>
  <c r="K121"/>
  <c r="H21"/>
  <c r="K21" s="1"/>
  <c r="K123"/>
  <c r="E142"/>
  <c r="J142" s="1"/>
  <c r="J144"/>
  <c r="E135"/>
  <c r="J135" s="1"/>
  <c r="J183"/>
  <c r="E40"/>
  <c r="J40" s="1"/>
  <c r="J42"/>
  <c r="E64"/>
  <c r="J64" s="1"/>
  <c r="J66"/>
  <c r="E76"/>
  <c r="J76" s="1"/>
  <c r="J78"/>
  <c r="E94"/>
  <c r="J94" s="1"/>
  <c r="J96"/>
  <c r="E136"/>
  <c r="J136" s="1"/>
  <c r="J138"/>
  <c r="H131"/>
  <c r="K179"/>
  <c r="H134"/>
  <c r="K182"/>
  <c r="E46"/>
  <c r="J46" s="1"/>
  <c r="J48"/>
  <c r="H34"/>
  <c r="K34" s="1"/>
  <c r="K36"/>
  <c r="H46"/>
  <c r="K46" s="1"/>
  <c r="K48"/>
  <c r="H100"/>
  <c r="K100" s="1"/>
  <c r="K102"/>
  <c r="K72"/>
  <c r="K84"/>
  <c r="E70"/>
  <c r="J70" s="1"/>
  <c r="J72"/>
  <c r="H40"/>
  <c r="K40" s="1"/>
  <c r="K42"/>
  <c r="H17"/>
  <c r="K17" s="1"/>
  <c r="K119"/>
  <c r="H20"/>
  <c r="K20" s="1"/>
  <c r="K122"/>
  <c r="F15"/>
  <c r="F14"/>
  <c r="F132"/>
  <c r="F130" s="1"/>
  <c r="E17"/>
  <c r="G16"/>
  <c r="G11"/>
  <c r="E21"/>
  <c r="G14"/>
  <c r="F11"/>
  <c r="F16"/>
  <c r="H15"/>
  <c r="G18"/>
  <c r="E20"/>
  <c r="E28"/>
  <c r="J28" s="1"/>
  <c r="G15"/>
  <c r="F18"/>
  <c r="F13"/>
  <c r="E24"/>
  <c r="H208" i="15"/>
  <c r="H180" i="14" s="1"/>
  <c r="H181"/>
  <c r="G208" i="15"/>
  <c r="G180" i="14" s="1"/>
  <c r="G181"/>
  <c r="G133" s="1"/>
  <c r="G132" s="1"/>
  <c r="G130" s="1"/>
  <c r="E208" i="15"/>
  <c r="E180" i="14" s="1"/>
  <c r="J180" s="1"/>
  <c r="E181"/>
  <c r="E67" i="15"/>
  <c r="E65" s="1"/>
  <c r="E121" i="14"/>
  <c r="E186"/>
  <c r="E52"/>
  <c r="J52" s="1"/>
  <c r="H76"/>
  <c r="K76" s="1"/>
  <c r="H82"/>
  <c r="K82" s="1"/>
  <c r="H154"/>
  <c r="K154" s="1"/>
  <c r="H52"/>
  <c r="K52" s="1"/>
  <c r="E60"/>
  <c r="G91" i="15"/>
  <c r="G120" i="14" s="1"/>
  <c r="F91" i="15"/>
  <c r="F144"/>
  <c r="F156"/>
  <c r="H212"/>
  <c r="H53"/>
  <c r="H83"/>
  <c r="E206"/>
  <c r="E178" i="14" s="1"/>
  <c r="J178" s="1"/>
  <c r="E61" i="15"/>
  <c r="G89"/>
  <c r="G118" i="14" s="1"/>
  <c r="E127" i="15"/>
  <c r="H101"/>
  <c r="H113"/>
  <c r="F208"/>
  <c r="E95"/>
  <c r="E107"/>
  <c r="E119"/>
  <c r="E91"/>
  <c r="E219"/>
  <c r="E250" i="14" s="1"/>
  <c r="J250" s="1"/>
  <c r="H91" i="15"/>
  <c r="H120" i="14" s="1"/>
  <c r="H70"/>
  <c r="K70" s="1"/>
  <c r="H14" l="1"/>
  <c r="K14" s="1"/>
  <c r="P20"/>
  <c r="T20" s="1"/>
  <c r="K134"/>
  <c r="E14"/>
  <c r="J14" s="1"/>
  <c r="J20"/>
  <c r="E58"/>
  <c r="J58" s="1"/>
  <c r="J60"/>
  <c r="E184"/>
  <c r="J184" s="1"/>
  <c r="J186"/>
  <c r="E133"/>
  <c r="J133" s="1"/>
  <c r="J181"/>
  <c r="H133"/>
  <c r="H13" s="1"/>
  <c r="K181"/>
  <c r="E19"/>
  <c r="J19" s="1"/>
  <c r="J121"/>
  <c r="E22"/>
  <c r="J22" s="1"/>
  <c r="J24"/>
  <c r="P17"/>
  <c r="T17" s="1"/>
  <c r="K131"/>
  <c r="K135"/>
  <c r="P21"/>
  <c r="T21" s="1"/>
  <c r="H11"/>
  <c r="K11" s="1"/>
  <c r="H18"/>
  <c r="K18" s="1"/>
  <c r="E15"/>
  <c r="J15" s="1"/>
  <c r="J21"/>
  <c r="E11"/>
  <c r="J11" s="1"/>
  <c r="J17"/>
  <c r="H16"/>
  <c r="K16" s="1"/>
  <c r="K15"/>
  <c r="F12"/>
  <c r="F10" s="1"/>
  <c r="G13"/>
  <c r="G12" s="1"/>
  <c r="G10" s="1"/>
  <c r="G206" i="15"/>
  <c r="G178" i="14" s="1"/>
  <c r="E59" i="15"/>
  <c r="E114" i="14"/>
  <c r="J114" s="1"/>
  <c r="H206" i="15"/>
  <c r="H178" i="14" s="1"/>
  <c r="E89" i="15"/>
  <c r="E118" i="14" s="1"/>
  <c r="J118" s="1"/>
  <c r="E120"/>
  <c r="J120" s="1"/>
  <c r="F180"/>
  <c r="K180" s="1"/>
  <c r="F89" i="15"/>
  <c r="F118" i="14" s="1"/>
  <c r="F120"/>
  <c r="K120" s="1"/>
  <c r="E125" i="15"/>
  <c r="E124" i="14" s="1"/>
  <c r="J124" s="1"/>
  <c r="E126"/>
  <c r="J126" s="1"/>
  <c r="E16"/>
  <c r="J16" s="1"/>
  <c r="F206" i="15"/>
  <c r="H89"/>
  <c r="H118" i="14" s="1"/>
  <c r="K118" l="1"/>
  <c r="E132"/>
  <c r="J132" s="1"/>
  <c r="H12"/>
  <c r="K13"/>
  <c r="H132"/>
  <c r="P19"/>
  <c r="T19" s="1"/>
  <c r="K133"/>
  <c r="E18"/>
  <c r="J18" s="1"/>
  <c r="E13"/>
  <c r="E112"/>
  <c r="J112" s="1"/>
  <c r="F178"/>
  <c r="K178" s="1"/>
  <c r="E130" l="1"/>
  <c r="J130" s="1"/>
  <c r="H10"/>
  <c r="K10" s="1"/>
  <c r="K12"/>
  <c r="H130"/>
  <c r="P18"/>
  <c r="T18" s="1"/>
  <c r="K132"/>
  <c r="E12"/>
  <c r="J13"/>
  <c r="P16" l="1"/>
  <c r="T16" s="1"/>
  <c r="K130"/>
  <c r="J12"/>
  <c r="E10"/>
  <c r="J10" s="1"/>
</calcChain>
</file>

<file path=xl/sharedStrings.xml><?xml version="1.0" encoding="utf-8"?>
<sst xmlns="http://schemas.openxmlformats.org/spreadsheetml/2006/main" count="831" uniqueCount="180">
  <si>
    <t>(тыс. рублей)</t>
  </si>
  <si>
    <t>Источники финансового обеспечения</t>
  </si>
  <si>
    <t>Выделены лимиты бюджетных обязательств за счет средств областного бюджета</t>
  </si>
  <si>
    <t>всего</t>
  </si>
  <si>
    <t xml:space="preserve">Утверждено в законе об областном бюджете на текущий год </t>
  </si>
  <si>
    <t>ОТЧЕТ</t>
  </si>
  <si>
    <t>Предусмотрено в государственной программе №          51-П от 29.01.2024г.</t>
  </si>
  <si>
    <t>№ п/п</t>
  </si>
  <si>
    <t>Результат исполнения</t>
  </si>
  <si>
    <t xml:space="preserve">федеральный бюджет   </t>
  </si>
  <si>
    <t>консолидированный бюджет области (всего), в том числе:</t>
  </si>
  <si>
    <t xml:space="preserve">     областной бюджет</t>
  </si>
  <si>
    <t xml:space="preserve">     местные бюджеты</t>
  </si>
  <si>
    <t xml:space="preserve">внебюджетные источники </t>
  </si>
  <si>
    <t>Региональный проект «Спорт - норма жизни», в том числе по мероприятиям</t>
  </si>
  <si>
    <t>Мероприятие (результат) «Оказана государственная поддержка организаций, входящих в систему спортивной подготовки»</t>
  </si>
  <si>
    <t>Мероприятие (результат) «Приобретено спортивное оборудование и инвентарь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состояние»</t>
  </si>
  <si>
    <t>Мероприятие (результат) «Организованы и проведены физкультурные и спортивно-массовые мероприятия» (в рамках достижения соответствующих задач федерального проекта)</t>
  </si>
  <si>
    <t>Мероприятие (результат) «Проведены спортивные соревнования в системе подготовки спортивного резерва» (в рамках достижения соответствующих задач федерального проекта)</t>
  </si>
  <si>
    <t>Мероприятие (результат) «Проведены мероприятия информационно-коммуникационной кампании (в рамках достижения соответствующих задач федерального проекта)»</t>
  </si>
  <si>
    <t>1.1.</t>
  </si>
  <si>
    <t>Государственная программа Саратовской области «Развитие физической культуры, спорта, туризма и молодежной политики» (всего), в том числе</t>
  </si>
  <si>
    <t>1.1.1.</t>
  </si>
  <si>
    <t>1.1.1.1.</t>
  </si>
  <si>
    <t>1.1.1.2.</t>
  </si>
  <si>
    <t>1.1.1.3.</t>
  </si>
  <si>
    <t>1.1.1.4.</t>
  </si>
  <si>
    <t>1.1.1.5.</t>
  </si>
  <si>
    <t>Региональный проект «Развитие инфраструктуры и укрепление материально-технической базы спорта», в том числе по мероприятиям</t>
  </si>
  <si>
    <t>1.1.2.</t>
  </si>
  <si>
    <t>Мероприятие (результат) «Проведено оснащение и укрепление материально-технической базы подведомственных образовательных организаций»</t>
  </si>
  <si>
    <t>Мероприятие (результат) «Обеспечено укрепление материально-технической базы государственных учреждений в сфере физической культуры и спорта»</t>
  </si>
  <si>
    <t>Мероприятие (результат) «Обеспечено соответствие муниципальных учреждений дополнительного образования спортивной направленности требованиям федеральных стандартов, санитарных норм и правил, требованиям противопожарной и антитеррористической безопасности»</t>
  </si>
  <si>
    <t>Мероприятие (результат) «Обеспечено соответствие государственных учреждений дополнительного образования спортивной направленности требованиям федеральных стандартов, санитарных норм и правил, требованиям противопожарной и антитеррористической безопасности»</t>
  </si>
  <si>
    <t>1.1.2.1.</t>
  </si>
  <si>
    <t>1.1.2.2.</t>
  </si>
  <si>
    <t>1.1.2.3.</t>
  </si>
  <si>
    <t>1.1.2.4.</t>
  </si>
  <si>
    <t>1.1.3.</t>
  </si>
  <si>
    <t>Мероприятие (результат) «Обеспечено выполнение подведомственными министерству спорта области государственными учреждениями  государственных услуг (работ) в сфере спорта»</t>
  </si>
  <si>
    <t xml:space="preserve">Мероприятие (результат) «Организованы и проведены антидопинговые мероприятия» </t>
  </si>
  <si>
    <t>Мероприятие (результат) «Проведены реабилитационные мероприятия, включая питание, проживание, медицинские услуги,  для спортсменов - воспитанников подведомственных государственных учреждений»</t>
  </si>
  <si>
    <t>Мероприятие (результат) «Оказана грантовая поддержка развития на территории области отдельных видов спорта (спортивных дисциплин)»</t>
  </si>
  <si>
    <t>1.1.4.</t>
  </si>
  <si>
    <t>Мероприятие (результат) «Обеспечено выполнение подведомственными министерству спорта области государственными учреждениями  государственных услуг (работ) в сфере массового спорта»</t>
  </si>
  <si>
    <t>1.1.5.</t>
  </si>
  <si>
    <t>Мероприятие (результат) «Обеспечена работа официального сайта министерства спорта Саратовской области»</t>
  </si>
  <si>
    <t>Мероприятие (результат) «Обеспечено представление достижений региона в сфере физической культуры и спорта на выставках и других официальных мероприятиях</t>
  </si>
  <si>
    <t>Мероприятие (результат) «Изготовлена и размещена социальная реклама, направленная на привлечение населения области к занятиям физической культурой и спортом»</t>
  </si>
  <si>
    <t>Мероприятие (результат) «Проведены мероприятия для представителей электронных и печатных средств массовой информации, коллегий по вопросам деятельности органа исполнительной власти области в сфере физической культуры и спорта»</t>
  </si>
  <si>
    <t xml:space="preserve">Мероприятие (результат) «Обеспечено организационно-методическое сопровождение реализации программ и проектов» </t>
  </si>
  <si>
    <t>Комплекс процессных мероприятий «Обеспечение деятельности органа власти в сфере физической культуры и спорта Саратовской области и реализация государственной политики в сфере физической культуры и спорта» (всего), в том числе</t>
  </si>
  <si>
    <t>Комплекс процессных мероприятий «Социальная поддержка в сфере физической культуры, спорта и образования спортивной направленности» (всего), в том числе</t>
  </si>
  <si>
    <t>1.1.6.</t>
  </si>
  <si>
    <t>Мероприятие (результат) «Обеспечена социальная поддержка детей-сирот и детей, оставшихся без попечения родителей»</t>
  </si>
  <si>
    <t>Мероприятие (результат) «Стипендиальное обеспечение и другие формы материальной поддержки обучающихся областных государственных профессиональных образовательных организаций»</t>
  </si>
  <si>
    <t>Мероприятие (результат) «Осуществлены выплаты ежемесячного пожизненного денежного содержания спортсменам и их тренерам, имеющим высокие награды и звания, постоянно проживающим на территории области»</t>
  </si>
  <si>
    <t>Мероприятие (результат) «Обеспечена выплата ежемесячных специальных стипендий»</t>
  </si>
  <si>
    <t>Мероприятие (результат) «Осуществлено материальное стимулирование отдельных спортсменов и тренеров за высокие спортивные результаты и призовые места»</t>
  </si>
  <si>
    <t>Подпрограмма 1 «Массовый спорт и подготовка спортивного резерва»</t>
  </si>
  <si>
    <t>3.1.</t>
  </si>
  <si>
    <t>3.1.1.</t>
  </si>
  <si>
    <t>3.1.2.</t>
  </si>
  <si>
    <t>3.1.1.1.</t>
  </si>
  <si>
    <t>3.1.1.2.</t>
  </si>
  <si>
    <t>3.1.2.1.</t>
  </si>
  <si>
    <t>2.1.</t>
  </si>
  <si>
    <t>2.1.1.</t>
  </si>
  <si>
    <t>2.1.1.1.</t>
  </si>
  <si>
    <t>Мероприятие (результат) «Завершено строительство объектов физической культуры и спорта»</t>
  </si>
  <si>
    <t>1.1.2.5.</t>
  </si>
  <si>
    <t>Мероприятие (результат) «Реализованы мероприятия по развитию инфраструктуры физической культуры и спорта»</t>
  </si>
  <si>
    <t>1.1.2.6.</t>
  </si>
  <si>
    <t>1.1.2.7.</t>
  </si>
  <si>
    <t>Мероприятие (результат) «Оказана государственная поддержка некоммерческим организациям в сфере физической культуры и спорта»</t>
  </si>
  <si>
    <t>о расходах на реализацию комплекса процессных мероприятий</t>
  </si>
  <si>
    <t>государственной программы «Развитие физической культуры, спорта, туризма и молодежной политики»</t>
  </si>
  <si>
    <t>произведенных за 1 квартал 2024 года</t>
  </si>
  <si>
    <t>за счет соответствующих источников финансового обеспечения</t>
  </si>
  <si>
    <t>Ответственный исполнитель</t>
  </si>
  <si>
    <t>Наименование комплекса процессных мероприятий</t>
  </si>
  <si>
    <t>министерство спорта области</t>
  </si>
  <si>
    <t>министерство спорта области, министерство труда и социальной защиты области</t>
  </si>
  <si>
    <t>Комментарий</t>
  </si>
  <si>
    <t>Процент исполнения</t>
  </si>
  <si>
    <t>Исполнено</t>
  </si>
  <si>
    <t>кассовое исполнение</t>
  </si>
  <si>
    <t>фактическое исполнение</t>
  </si>
  <si>
    <t>(гр. 8 (кассовое исполнение) / гр. 6)</t>
  </si>
  <si>
    <t>Предусмотрено в государственной программе № 51-П от 29.01.2024г.</t>
  </si>
  <si>
    <t>министерство труда и социальной защиты области</t>
  </si>
  <si>
    <t xml:space="preserve">Комплекс процессных мероприятий «Спорт высших достижений. Подготовка спортивного резерва» </t>
  </si>
  <si>
    <t>Комплекс процессных мероприятий «Массовый спорт»</t>
  </si>
  <si>
    <t>в том числе по исполнителям</t>
  </si>
  <si>
    <t xml:space="preserve">Мероприятие (результат)  «Проведены физкультурно-массовые и спортивные мероприятий среди инвалидов и лиц с ограниченными возможностями здоровья» </t>
  </si>
  <si>
    <t>1.2.</t>
  </si>
  <si>
    <t>1.3.</t>
  </si>
  <si>
    <t>1.3.1.</t>
  </si>
  <si>
    <t>1.3.2.</t>
  </si>
  <si>
    <t>1.3.3.</t>
  </si>
  <si>
    <t>1.3.4.</t>
  </si>
  <si>
    <t>1.3.5.</t>
  </si>
  <si>
    <t>1.6.</t>
  </si>
  <si>
    <t>1.6.1.</t>
  </si>
  <si>
    <t>1.6.2.</t>
  </si>
  <si>
    <t>1.6.3.</t>
  </si>
  <si>
    <t>1.6.4.</t>
  </si>
  <si>
    <t>1.6.5.</t>
  </si>
  <si>
    <t>Подпрограмма 2 «Туризм»</t>
  </si>
  <si>
    <t xml:space="preserve">Комплекс процессных мероприятий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
</t>
  </si>
  <si>
    <t xml:space="preserve">Мероприятие (результат) «Организована деятельность автономной некоммерческой организация «Туристский информационный центр Саратовской области»
</t>
  </si>
  <si>
    <t>министерство культуры области</t>
  </si>
  <si>
    <t>Подпрограмма 3 «Молодежная политика»</t>
  </si>
  <si>
    <t>комитет молодежной политики</t>
  </si>
  <si>
    <t xml:space="preserve">Комплекс процессных мероприятий «Государственная поддержка в сфере реализации молодежной политики»
</t>
  </si>
  <si>
    <t xml:space="preserve">Мероприятие (результат) «Произведено финансовое обеспечение затрат на реализацию проектов по работе с молодежью»
</t>
  </si>
  <si>
    <t xml:space="preserve">Мероприятие (результат) «Реализованы проекты в сфере государсвенной молодежной политики на территории муниципальных образований области»
</t>
  </si>
  <si>
    <t xml:space="preserve">Мероприятие (результат) «Обеспечена выплата премии Губернатора Саратовской области для поддержки талантливой молодежи»
</t>
  </si>
  <si>
    <t xml:space="preserve">Мероприятие (результат) «Обеспечена выплата молодежной премии имени П.А. Столыпина»
</t>
  </si>
  <si>
    <t>3.1.3.</t>
  </si>
  <si>
    <t>3.1.4.</t>
  </si>
  <si>
    <t>3.2.</t>
  </si>
  <si>
    <t>3.2.1.</t>
  </si>
  <si>
    <t xml:space="preserve">Мероприятие (результат) «Проведены областные, межрегиональные, всероссийские и международные мероприятия в сфере молодежной политики на территории области»
</t>
  </si>
  <si>
    <t xml:space="preserve">Мероприятие (результат) «Организовано участие представителей молодежи региона в мероприятиях областного, межрегионального, всероссийского и международного уровня»
</t>
  </si>
  <si>
    <t xml:space="preserve">Мероприятие (результат) «Обеспечена укрепление материально-технической базы государственных учреждений в сфере молодежной политики»
</t>
  </si>
  <si>
    <t xml:space="preserve">Мероприятие (результат) «Обеспечено выполнение подведомственным комитету молодежной политики области государственным учреждением  государственных работ в сфере молодежной политики»
</t>
  </si>
  <si>
    <t xml:space="preserve">Мероприятие (результат) «Оказано содействие в организации деятельности Центра взаимодействия с детскими и молодежными общественными объединениями на базе государственного бюджетного учреждения «Региональный центр комплексного социального обслуживания детей и молодежи «Молодежь плюс»
</t>
  </si>
  <si>
    <t>о расходах на реализацию государственной программы Саратовской области</t>
  </si>
  <si>
    <t>«Развитие физической культуры, спорта, туризма и молодежной политики»</t>
  </si>
  <si>
    <t xml:space="preserve">Наименование государственной программы (комплексной программы), подпрограммы, структурных элементов </t>
  </si>
  <si>
    <t>министерство спорта области, комитет по реализации инвестиционных проектов в строительстве области</t>
  </si>
  <si>
    <t>Комплекс процессных мероприятий «Спорт высших достижений. Подготовка спортивного резерва» (всего)</t>
  </si>
  <si>
    <t>Комплекс процессных мероприятий «Массовый спорт» (всего)</t>
  </si>
  <si>
    <t>Комплекс процессных мероприятий «Обеспечение деятельности органа власти в сфере физической культуры и спорта Саратовской области и реализация государственной политики в сфере физической культуры и спорта» (всего)</t>
  </si>
  <si>
    <t>Комплекс процессных мероприятий «Социальная поддержка в сфере физической культуры, спорта и образования спортивной направленности» (всего)</t>
  </si>
  <si>
    <t>Региональный проект «Развитие туристической инфраструктуры (Саратовская область)»</t>
  </si>
  <si>
    <t xml:space="preserve">Мероприятие (результат) «Введены в эксплуатацию номера в модульных некапитальных средствах размещения»
</t>
  </si>
  <si>
    <t xml:space="preserve">Мероприятие (результат) «Оказана государственная поддержка общественных инициатив юридических лиц (за исключением некоммерческих организаций, являющихся государственными (муниципальными) учреждениями) и индивидуальных предпринимателей)»
</t>
  </si>
  <si>
    <t xml:space="preserve">Мероприятие (результат) «Оказана государственная поддержка развития инфраструктуры туризма в рамках проектов юридических лиц и индивидуальных предпринимателей»
</t>
  </si>
  <si>
    <t>Мероприятие (результат) «Оказана государственная поддержка и продвижение событийных мероприятий»</t>
  </si>
  <si>
    <t>Мероприятие (результат) «Оказана государственная поддержка на реализацию региональных программ по развитию общественной  территории муниципального образования, в том числе мероприятий (результатов) по обустройству туристического центра города на территории муниципального образования в соответствии с туристическим кодом центра города)»</t>
  </si>
  <si>
    <t xml:space="preserve">Мероприятие (результат) «Предоставлены субсидии юридическим лицам или индивидуальным предпринимателям на возмещение затрат при создании модульных некапитальных средств размещения)»
</t>
  </si>
  <si>
    <t>3.1.1.3.</t>
  </si>
  <si>
    <t>2.1.1.2.</t>
  </si>
  <si>
    <t>2.1.1.3.</t>
  </si>
  <si>
    <t>2.1.1.4.</t>
  </si>
  <si>
    <t>2.1.1.5.</t>
  </si>
  <si>
    <t>2.1.1.6.</t>
  </si>
  <si>
    <t>Комплекс процессных мероприятий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</si>
  <si>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2.1.2.</t>
  </si>
  <si>
    <t>Региональный проект «Социальная активность»</t>
  </si>
  <si>
    <t xml:space="preserve">Мероприятие (результат) «Проведена информационная и рекламная кампании в целях популяризации добровольчества (волонтерства)»
</t>
  </si>
  <si>
    <t>Мероприятие (результат) «Проведен образовательный семинар по развитию добровольчества «Лаборатория добра»</t>
  </si>
  <si>
    <t>Мероприятие (результат) «Реализованы практики поддержки 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«Регион добрых дел»</t>
  </si>
  <si>
    <t>Региональный проект «Развитие системы поддержки молодежи («Молодежь России»)»</t>
  </si>
  <si>
    <t xml:space="preserve">Мероприятие (результат) Организованы и проведены образовательные заезды для молодых деятелей культуры и искусства «Таврида» в составе арт-кластера «Таврида»
</t>
  </si>
  <si>
    <t>Мероприятие (результат) Реализованы программы комплексного развития молодежной политики в Саратовской области «Регион для молодых»</t>
  </si>
  <si>
    <t xml:space="preserve">Комплекс процессных мероприятий «Обеспечение участия молодежи в реализации молодежной политики»
</t>
  </si>
  <si>
    <t>Комплекс процессных мероприятий «Обеспечение участия молодежи в реализации молодежной политики»</t>
  </si>
  <si>
    <t>1.6.6.</t>
  </si>
  <si>
    <t>Мероприятие (результат) «Осуществлено материальное стимулирование отдельных тренеров по итогам проведения значимых официальных физкультурных мероприятий»</t>
  </si>
  <si>
    <t>министерство спорта области, министерство труда и социальной защиты области, министерство культуры, комитет молодежной политики, комитет по реализации инвестиционных проектов в строительстве области</t>
  </si>
  <si>
    <t>министерство спорта области,  комитет по реализации инвестиционных проектов в строительстве области</t>
  </si>
  <si>
    <t>министерство спорта области, министерство труда и социальной защиты области, комитет по реализации инвестиционных проектов в строительстве области</t>
  </si>
  <si>
    <t>Процент исполення</t>
  </si>
  <si>
    <t>фактическое исполнение гр.9 / гр. 6)</t>
  </si>
  <si>
    <t>(гр. 9 (кассовое исполнение) / гр. 5)</t>
  </si>
  <si>
    <t>минспорт</t>
  </si>
  <si>
    <t>минкульт</t>
  </si>
  <si>
    <t>минтруд</t>
  </si>
  <si>
    <t>молодежка</t>
  </si>
  <si>
    <t>инвестиц</t>
  </si>
  <si>
    <t>касса</t>
  </si>
  <si>
    <t>Региональный проект «Патриотическое воспитание граждан Российской Федерации» (всего), в том числе по мероприятиям</t>
  </si>
  <si>
    <t>3.1.3.1.</t>
  </si>
  <si>
    <t xml:space="preserve">Мероприятие (результат) Обеспечено вовлечение в социально активную деятельность детей и молодежи через увеличение охвата патриотическими проектами
</t>
  </si>
  <si>
    <t>3.1.3.2.</t>
  </si>
  <si>
    <t xml:space="preserve">Мероприятие (результат) Созданы условия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
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</si>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</sst>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5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5" borderId="1" xfId="1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right" vertical="top" wrapText="1"/>
    </xf>
    <xf numFmtId="165" fontId="2" fillId="3" borderId="1" xfId="0" applyNumberFormat="1" applyFont="1" applyFill="1" applyBorder="1" applyAlignment="1">
      <alignment horizontal="right"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65" fontId="1" fillId="2" borderId="1" xfId="0" applyNumberFormat="1" applyFont="1" applyFill="1" applyBorder="1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1"/>
  <sheetViews>
    <sheetView tabSelected="1" view="pageBreakPreview" zoomScale="70" zoomScaleNormal="60" zoomScaleSheetLayoutView="70" workbookViewId="0">
      <pane ySplit="8" topLeftCell="A245" activePane="bottomLeft" state="frozen"/>
      <selection pane="bottomLeft" activeCell="J10" sqref="J10:K261"/>
    </sheetView>
  </sheetViews>
  <sheetFormatPr defaultRowHeight="18.75"/>
  <cols>
    <col min="1" max="1" width="9.5703125" style="22" customWidth="1"/>
    <col min="2" max="2" width="60.140625" style="7" customWidth="1"/>
    <col min="3" max="3" width="30.140625" style="7" customWidth="1"/>
    <col min="4" max="4" width="39.140625" style="1" customWidth="1"/>
    <col min="5" max="9" width="23.7109375" style="1" customWidth="1"/>
    <col min="10" max="10" width="17" style="1" customWidth="1"/>
    <col min="11" max="11" width="17.140625" style="1" customWidth="1"/>
    <col min="12" max="12" width="18.85546875" style="1" customWidth="1"/>
    <col min="13" max="13" width="5.28515625" style="1" customWidth="1"/>
    <col min="14" max="14" width="0.28515625" style="1" customWidth="1"/>
    <col min="15" max="19" width="15.7109375" style="1" customWidth="1"/>
    <col min="20" max="20" width="16" style="1" customWidth="1"/>
    <col min="21" max="253" width="9.140625" style="1"/>
    <col min="254" max="254" width="34.42578125" style="1" customWidth="1"/>
    <col min="255" max="255" width="40.140625" style="1" customWidth="1"/>
    <col min="256" max="256" width="19.28515625" style="1" customWidth="1"/>
    <col min="257" max="257" width="17.85546875" style="1" customWidth="1"/>
    <col min="258" max="258" width="17.42578125" style="1" customWidth="1"/>
    <col min="259" max="259" width="25.85546875" style="1" customWidth="1"/>
    <col min="260" max="260" width="17" style="1" customWidth="1"/>
    <col min="261" max="261" width="16.42578125" style="1" customWidth="1"/>
    <col min="262" max="262" width="39.28515625" style="1" customWidth="1"/>
    <col min="263" max="509" width="9.140625" style="1"/>
    <col min="510" max="510" width="34.42578125" style="1" customWidth="1"/>
    <col min="511" max="511" width="40.140625" style="1" customWidth="1"/>
    <col min="512" max="512" width="19.28515625" style="1" customWidth="1"/>
    <col min="513" max="513" width="17.85546875" style="1" customWidth="1"/>
    <col min="514" max="514" width="17.42578125" style="1" customWidth="1"/>
    <col min="515" max="515" width="25.85546875" style="1" customWidth="1"/>
    <col min="516" max="516" width="17" style="1" customWidth="1"/>
    <col min="517" max="517" width="16.42578125" style="1" customWidth="1"/>
    <col min="518" max="518" width="39.28515625" style="1" customWidth="1"/>
    <col min="519" max="765" width="9.140625" style="1"/>
    <col min="766" max="766" width="34.42578125" style="1" customWidth="1"/>
    <col min="767" max="767" width="40.140625" style="1" customWidth="1"/>
    <col min="768" max="768" width="19.28515625" style="1" customWidth="1"/>
    <col min="769" max="769" width="17.85546875" style="1" customWidth="1"/>
    <col min="770" max="770" width="17.42578125" style="1" customWidth="1"/>
    <col min="771" max="771" width="25.85546875" style="1" customWidth="1"/>
    <col min="772" max="772" width="17" style="1" customWidth="1"/>
    <col min="773" max="773" width="16.42578125" style="1" customWidth="1"/>
    <col min="774" max="774" width="39.28515625" style="1" customWidth="1"/>
    <col min="775" max="1021" width="9.140625" style="1"/>
    <col min="1022" max="1022" width="34.42578125" style="1" customWidth="1"/>
    <col min="1023" max="1023" width="40.140625" style="1" customWidth="1"/>
    <col min="1024" max="1024" width="19.28515625" style="1" customWidth="1"/>
    <col min="1025" max="1025" width="17.85546875" style="1" customWidth="1"/>
    <col min="1026" max="1026" width="17.42578125" style="1" customWidth="1"/>
    <col min="1027" max="1027" width="25.85546875" style="1" customWidth="1"/>
    <col min="1028" max="1028" width="17" style="1" customWidth="1"/>
    <col min="1029" max="1029" width="16.42578125" style="1" customWidth="1"/>
    <col min="1030" max="1030" width="39.28515625" style="1" customWidth="1"/>
    <col min="1031" max="1277" width="9.140625" style="1"/>
    <col min="1278" max="1278" width="34.42578125" style="1" customWidth="1"/>
    <col min="1279" max="1279" width="40.140625" style="1" customWidth="1"/>
    <col min="1280" max="1280" width="19.28515625" style="1" customWidth="1"/>
    <col min="1281" max="1281" width="17.85546875" style="1" customWidth="1"/>
    <col min="1282" max="1282" width="17.42578125" style="1" customWidth="1"/>
    <col min="1283" max="1283" width="25.85546875" style="1" customWidth="1"/>
    <col min="1284" max="1284" width="17" style="1" customWidth="1"/>
    <col min="1285" max="1285" width="16.42578125" style="1" customWidth="1"/>
    <col min="1286" max="1286" width="39.28515625" style="1" customWidth="1"/>
    <col min="1287" max="1533" width="9.140625" style="1"/>
    <col min="1534" max="1534" width="34.42578125" style="1" customWidth="1"/>
    <col min="1535" max="1535" width="40.140625" style="1" customWidth="1"/>
    <col min="1536" max="1536" width="19.28515625" style="1" customWidth="1"/>
    <col min="1537" max="1537" width="17.85546875" style="1" customWidth="1"/>
    <col min="1538" max="1538" width="17.42578125" style="1" customWidth="1"/>
    <col min="1539" max="1539" width="25.85546875" style="1" customWidth="1"/>
    <col min="1540" max="1540" width="17" style="1" customWidth="1"/>
    <col min="1541" max="1541" width="16.42578125" style="1" customWidth="1"/>
    <col min="1542" max="1542" width="39.28515625" style="1" customWidth="1"/>
    <col min="1543" max="1789" width="9.140625" style="1"/>
    <col min="1790" max="1790" width="34.42578125" style="1" customWidth="1"/>
    <col min="1791" max="1791" width="40.140625" style="1" customWidth="1"/>
    <col min="1792" max="1792" width="19.28515625" style="1" customWidth="1"/>
    <col min="1793" max="1793" width="17.85546875" style="1" customWidth="1"/>
    <col min="1794" max="1794" width="17.42578125" style="1" customWidth="1"/>
    <col min="1795" max="1795" width="25.85546875" style="1" customWidth="1"/>
    <col min="1796" max="1796" width="17" style="1" customWidth="1"/>
    <col min="1797" max="1797" width="16.42578125" style="1" customWidth="1"/>
    <col min="1798" max="1798" width="39.28515625" style="1" customWidth="1"/>
    <col min="1799" max="2045" width="9.140625" style="1"/>
    <col min="2046" max="2046" width="34.42578125" style="1" customWidth="1"/>
    <col min="2047" max="2047" width="40.140625" style="1" customWidth="1"/>
    <col min="2048" max="2048" width="19.28515625" style="1" customWidth="1"/>
    <col min="2049" max="2049" width="17.85546875" style="1" customWidth="1"/>
    <col min="2050" max="2050" width="17.42578125" style="1" customWidth="1"/>
    <col min="2051" max="2051" width="25.85546875" style="1" customWidth="1"/>
    <col min="2052" max="2052" width="17" style="1" customWidth="1"/>
    <col min="2053" max="2053" width="16.42578125" style="1" customWidth="1"/>
    <col min="2054" max="2054" width="39.28515625" style="1" customWidth="1"/>
    <col min="2055" max="2301" width="9.140625" style="1"/>
    <col min="2302" max="2302" width="34.42578125" style="1" customWidth="1"/>
    <col min="2303" max="2303" width="40.140625" style="1" customWidth="1"/>
    <col min="2304" max="2304" width="19.28515625" style="1" customWidth="1"/>
    <col min="2305" max="2305" width="17.85546875" style="1" customWidth="1"/>
    <col min="2306" max="2306" width="17.42578125" style="1" customWidth="1"/>
    <col min="2307" max="2307" width="25.85546875" style="1" customWidth="1"/>
    <col min="2308" max="2308" width="17" style="1" customWidth="1"/>
    <col min="2309" max="2309" width="16.42578125" style="1" customWidth="1"/>
    <col min="2310" max="2310" width="39.28515625" style="1" customWidth="1"/>
    <col min="2311" max="2557" width="9.140625" style="1"/>
    <col min="2558" max="2558" width="34.42578125" style="1" customWidth="1"/>
    <col min="2559" max="2559" width="40.140625" style="1" customWidth="1"/>
    <col min="2560" max="2560" width="19.28515625" style="1" customWidth="1"/>
    <col min="2561" max="2561" width="17.85546875" style="1" customWidth="1"/>
    <col min="2562" max="2562" width="17.42578125" style="1" customWidth="1"/>
    <col min="2563" max="2563" width="25.85546875" style="1" customWidth="1"/>
    <col min="2564" max="2564" width="17" style="1" customWidth="1"/>
    <col min="2565" max="2565" width="16.42578125" style="1" customWidth="1"/>
    <col min="2566" max="2566" width="39.28515625" style="1" customWidth="1"/>
    <col min="2567" max="2813" width="9.140625" style="1"/>
    <col min="2814" max="2814" width="34.42578125" style="1" customWidth="1"/>
    <col min="2815" max="2815" width="40.140625" style="1" customWidth="1"/>
    <col min="2816" max="2816" width="19.28515625" style="1" customWidth="1"/>
    <col min="2817" max="2817" width="17.85546875" style="1" customWidth="1"/>
    <col min="2818" max="2818" width="17.42578125" style="1" customWidth="1"/>
    <col min="2819" max="2819" width="25.85546875" style="1" customWidth="1"/>
    <col min="2820" max="2820" width="17" style="1" customWidth="1"/>
    <col min="2821" max="2821" width="16.42578125" style="1" customWidth="1"/>
    <col min="2822" max="2822" width="39.28515625" style="1" customWidth="1"/>
    <col min="2823" max="3069" width="9.140625" style="1"/>
    <col min="3070" max="3070" width="34.42578125" style="1" customWidth="1"/>
    <col min="3071" max="3071" width="40.140625" style="1" customWidth="1"/>
    <col min="3072" max="3072" width="19.28515625" style="1" customWidth="1"/>
    <col min="3073" max="3073" width="17.85546875" style="1" customWidth="1"/>
    <col min="3074" max="3074" width="17.42578125" style="1" customWidth="1"/>
    <col min="3075" max="3075" width="25.85546875" style="1" customWidth="1"/>
    <col min="3076" max="3076" width="17" style="1" customWidth="1"/>
    <col min="3077" max="3077" width="16.42578125" style="1" customWidth="1"/>
    <col min="3078" max="3078" width="39.28515625" style="1" customWidth="1"/>
    <col min="3079" max="3325" width="9.140625" style="1"/>
    <col min="3326" max="3326" width="34.42578125" style="1" customWidth="1"/>
    <col min="3327" max="3327" width="40.140625" style="1" customWidth="1"/>
    <col min="3328" max="3328" width="19.28515625" style="1" customWidth="1"/>
    <col min="3329" max="3329" width="17.85546875" style="1" customWidth="1"/>
    <col min="3330" max="3330" width="17.42578125" style="1" customWidth="1"/>
    <col min="3331" max="3331" width="25.85546875" style="1" customWidth="1"/>
    <col min="3332" max="3332" width="17" style="1" customWidth="1"/>
    <col min="3333" max="3333" width="16.42578125" style="1" customWidth="1"/>
    <col min="3334" max="3334" width="39.28515625" style="1" customWidth="1"/>
    <col min="3335" max="3581" width="9.140625" style="1"/>
    <col min="3582" max="3582" width="34.42578125" style="1" customWidth="1"/>
    <col min="3583" max="3583" width="40.140625" style="1" customWidth="1"/>
    <col min="3584" max="3584" width="19.28515625" style="1" customWidth="1"/>
    <col min="3585" max="3585" width="17.85546875" style="1" customWidth="1"/>
    <col min="3586" max="3586" width="17.42578125" style="1" customWidth="1"/>
    <col min="3587" max="3587" width="25.85546875" style="1" customWidth="1"/>
    <col min="3588" max="3588" width="17" style="1" customWidth="1"/>
    <col min="3589" max="3589" width="16.42578125" style="1" customWidth="1"/>
    <col min="3590" max="3590" width="39.28515625" style="1" customWidth="1"/>
    <col min="3591" max="3837" width="9.140625" style="1"/>
    <col min="3838" max="3838" width="34.42578125" style="1" customWidth="1"/>
    <col min="3839" max="3839" width="40.140625" style="1" customWidth="1"/>
    <col min="3840" max="3840" width="19.28515625" style="1" customWidth="1"/>
    <col min="3841" max="3841" width="17.85546875" style="1" customWidth="1"/>
    <col min="3842" max="3842" width="17.42578125" style="1" customWidth="1"/>
    <col min="3843" max="3843" width="25.85546875" style="1" customWidth="1"/>
    <col min="3844" max="3844" width="17" style="1" customWidth="1"/>
    <col min="3845" max="3845" width="16.42578125" style="1" customWidth="1"/>
    <col min="3846" max="3846" width="39.28515625" style="1" customWidth="1"/>
    <col min="3847" max="4093" width="9.140625" style="1"/>
    <col min="4094" max="4094" width="34.42578125" style="1" customWidth="1"/>
    <col min="4095" max="4095" width="40.140625" style="1" customWidth="1"/>
    <col min="4096" max="4096" width="19.28515625" style="1" customWidth="1"/>
    <col min="4097" max="4097" width="17.85546875" style="1" customWidth="1"/>
    <col min="4098" max="4098" width="17.42578125" style="1" customWidth="1"/>
    <col min="4099" max="4099" width="25.85546875" style="1" customWidth="1"/>
    <col min="4100" max="4100" width="17" style="1" customWidth="1"/>
    <col min="4101" max="4101" width="16.42578125" style="1" customWidth="1"/>
    <col min="4102" max="4102" width="39.28515625" style="1" customWidth="1"/>
    <col min="4103" max="4349" width="9.140625" style="1"/>
    <col min="4350" max="4350" width="34.42578125" style="1" customWidth="1"/>
    <col min="4351" max="4351" width="40.140625" style="1" customWidth="1"/>
    <col min="4352" max="4352" width="19.28515625" style="1" customWidth="1"/>
    <col min="4353" max="4353" width="17.85546875" style="1" customWidth="1"/>
    <col min="4354" max="4354" width="17.42578125" style="1" customWidth="1"/>
    <col min="4355" max="4355" width="25.85546875" style="1" customWidth="1"/>
    <col min="4356" max="4356" width="17" style="1" customWidth="1"/>
    <col min="4357" max="4357" width="16.42578125" style="1" customWidth="1"/>
    <col min="4358" max="4358" width="39.28515625" style="1" customWidth="1"/>
    <col min="4359" max="4605" width="9.140625" style="1"/>
    <col min="4606" max="4606" width="34.42578125" style="1" customWidth="1"/>
    <col min="4607" max="4607" width="40.140625" style="1" customWidth="1"/>
    <col min="4608" max="4608" width="19.28515625" style="1" customWidth="1"/>
    <col min="4609" max="4609" width="17.85546875" style="1" customWidth="1"/>
    <col min="4610" max="4610" width="17.42578125" style="1" customWidth="1"/>
    <col min="4611" max="4611" width="25.85546875" style="1" customWidth="1"/>
    <col min="4612" max="4612" width="17" style="1" customWidth="1"/>
    <col min="4613" max="4613" width="16.42578125" style="1" customWidth="1"/>
    <col min="4614" max="4614" width="39.28515625" style="1" customWidth="1"/>
    <col min="4615" max="4861" width="9.140625" style="1"/>
    <col min="4862" max="4862" width="34.42578125" style="1" customWidth="1"/>
    <col min="4863" max="4863" width="40.140625" style="1" customWidth="1"/>
    <col min="4864" max="4864" width="19.28515625" style="1" customWidth="1"/>
    <col min="4865" max="4865" width="17.85546875" style="1" customWidth="1"/>
    <col min="4866" max="4866" width="17.42578125" style="1" customWidth="1"/>
    <col min="4867" max="4867" width="25.85546875" style="1" customWidth="1"/>
    <col min="4868" max="4868" width="17" style="1" customWidth="1"/>
    <col min="4869" max="4869" width="16.42578125" style="1" customWidth="1"/>
    <col min="4870" max="4870" width="39.28515625" style="1" customWidth="1"/>
    <col min="4871" max="5117" width="9.140625" style="1"/>
    <col min="5118" max="5118" width="34.42578125" style="1" customWidth="1"/>
    <col min="5119" max="5119" width="40.140625" style="1" customWidth="1"/>
    <col min="5120" max="5120" width="19.28515625" style="1" customWidth="1"/>
    <col min="5121" max="5121" width="17.85546875" style="1" customWidth="1"/>
    <col min="5122" max="5122" width="17.42578125" style="1" customWidth="1"/>
    <col min="5123" max="5123" width="25.85546875" style="1" customWidth="1"/>
    <col min="5124" max="5124" width="17" style="1" customWidth="1"/>
    <col min="5125" max="5125" width="16.42578125" style="1" customWidth="1"/>
    <col min="5126" max="5126" width="39.28515625" style="1" customWidth="1"/>
    <col min="5127" max="5373" width="9.140625" style="1"/>
    <col min="5374" max="5374" width="34.42578125" style="1" customWidth="1"/>
    <col min="5375" max="5375" width="40.140625" style="1" customWidth="1"/>
    <col min="5376" max="5376" width="19.28515625" style="1" customWidth="1"/>
    <col min="5377" max="5377" width="17.85546875" style="1" customWidth="1"/>
    <col min="5378" max="5378" width="17.42578125" style="1" customWidth="1"/>
    <col min="5379" max="5379" width="25.85546875" style="1" customWidth="1"/>
    <col min="5380" max="5380" width="17" style="1" customWidth="1"/>
    <col min="5381" max="5381" width="16.42578125" style="1" customWidth="1"/>
    <col min="5382" max="5382" width="39.28515625" style="1" customWidth="1"/>
    <col min="5383" max="5629" width="9.140625" style="1"/>
    <col min="5630" max="5630" width="34.42578125" style="1" customWidth="1"/>
    <col min="5631" max="5631" width="40.140625" style="1" customWidth="1"/>
    <col min="5632" max="5632" width="19.28515625" style="1" customWidth="1"/>
    <col min="5633" max="5633" width="17.85546875" style="1" customWidth="1"/>
    <col min="5634" max="5634" width="17.42578125" style="1" customWidth="1"/>
    <col min="5635" max="5635" width="25.85546875" style="1" customWidth="1"/>
    <col min="5636" max="5636" width="17" style="1" customWidth="1"/>
    <col min="5637" max="5637" width="16.42578125" style="1" customWidth="1"/>
    <col min="5638" max="5638" width="39.28515625" style="1" customWidth="1"/>
    <col min="5639" max="5885" width="9.140625" style="1"/>
    <col min="5886" max="5886" width="34.42578125" style="1" customWidth="1"/>
    <col min="5887" max="5887" width="40.140625" style="1" customWidth="1"/>
    <col min="5888" max="5888" width="19.28515625" style="1" customWidth="1"/>
    <col min="5889" max="5889" width="17.85546875" style="1" customWidth="1"/>
    <col min="5890" max="5890" width="17.42578125" style="1" customWidth="1"/>
    <col min="5891" max="5891" width="25.85546875" style="1" customWidth="1"/>
    <col min="5892" max="5892" width="17" style="1" customWidth="1"/>
    <col min="5893" max="5893" width="16.42578125" style="1" customWidth="1"/>
    <col min="5894" max="5894" width="39.28515625" style="1" customWidth="1"/>
    <col min="5895" max="6141" width="9.140625" style="1"/>
    <col min="6142" max="6142" width="34.42578125" style="1" customWidth="1"/>
    <col min="6143" max="6143" width="40.140625" style="1" customWidth="1"/>
    <col min="6144" max="6144" width="19.28515625" style="1" customWidth="1"/>
    <col min="6145" max="6145" width="17.85546875" style="1" customWidth="1"/>
    <col min="6146" max="6146" width="17.42578125" style="1" customWidth="1"/>
    <col min="6147" max="6147" width="25.85546875" style="1" customWidth="1"/>
    <col min="6148" max="6148" width="17" style="1" customWidth="1"/>
    <col min="6149" max="6149" width="16.42578125" style="1" customWidth="1"/>
    <col min="6150" max="6150" width="39.28515625" style="1" customWidth="1"/>
    <col min="6151" max="6397" width="9.140625" style="1"/>
    <col min="6398" max="6398" width="34.42578125" style="1" customWidth="1"/>
    <col min="6399" max="6399" width="40.140625" style="1" customWidth="1"/>
    <col min="6400" max="6400" width="19.28515625" style="1" customWidth="1"/>
    <col min="6401" max="6401" width="17.85546875" style="1" customWidth="1"/>
    <col min="6402" max="6402" width="17.42578125" style="1" customWidth="1"/>
    <col min="6403" max="6403" width="25.85546875" style="1" customWidth="1"/>
    <col min="6404" max="6404" width="17" style="1" customWidth="1"/>
    <col min="6405" max="6405" width="16.42578125" style="1" customWidth="1"/>
    <col min="6406" max="6406" width="39.28515625" style="1" customWidth="1"/>
    <col min="6407" max="6653" width="9.140625" style="1"/>
    <col min="6654" max="6654" width="34.42578125" style="1" customWidth="1"/>
    <col min="6655" max="6655" width="40.140625" style="1" customWidth="1"/>
    <col min="6656" max="6656" width="19.28515625" style="1" customWidth="1"/>
    <col min="6657" max="6657" width="17.85546875" style="1" customWidth="1"/>
    <col min="6658" max="6658" width="17.42578125" style="1" customWidth="1"/>
    <col min="6659" max="6659" width="25.85546875" style="1" customWidth="1"/>
    <col min="6660" max="6660" width="17" style="1" customWidth="1"/>
    <col min="6661" max="6661" width="16.42578125" style="1" customWidth="1"/>
    <col min="6662" max="6662" width="39.28515625" style="1" customWidth="1"/>
    <col min="6663" max="6909" width="9.140625" style="1"/>
    <col min="6910" max="6910" width="34.42578125" style="1" customWidth="1"/>
    <col min="6911" max="6911" width="40.140625" style="1" customWidth="1"/>
    <col min="6912" max="6912" width="19.28515625" style="1" customWidth="1"/>
    <col min="6913" max="6913" width="17.85546875" style="1" customWidth="1"/>
    <col min="6914" max="6914" width="17.42578125" style="1" customWidth="1"/>
    <col min="6915" max="6915" width="25.85546875" style="1" customWidth="1"/>
    <col min="6916" max="6916" width="17" style="1" customWidth="1"/>
    <col min="6917" max="6917" width="16.42578125" style="1" customWidth="1"/>
    <col min="6918" max="6918" width="39.28515625" style="1" customWidth="1"/>
    <col min="6919" max="7165" width="9.140625" style="1"/>
    <col min="7166" max="7166" width="34.42578125" style="1" customWidth="1"/>
    <col min="7167" max="7167" width="40.140625" style="1" customWidth="1"/>
    <col min="7168" max="7168" width="19.28515625" style="1" customWidth="1"/>
    <col min="7169" max="7169" width="17.85546875" style="1" customWidth="1"/>
    <col min="7170" max="7170" width="17.42578125" style="1" customWidth="1"/>
    <col min="7171" max="7171" width="25.85546875" style="1" customWidth="1"/>
    <col min="7172" max="7172" width="17" style="1" customWidth="1"/>
    <col min="7173" max="7173" width="16.42578125" style="1" customWidth="1"/>
    <col min="7174" max="7174" width="39.28515625" style="1" customWidth="1"/>
    <col min="7175" max="7421" width="9.140625" style="1"/>
    <col min="7422" max="7422" width="34.42578125" style="1" customWidth="1"/>
    <col min="7423" max="7423" width="40.140625" style="1" customWidth="1"/>
    <col min="7424" max="7424" width="19.28515625" style="1" customWidth="1"/>
    <col min="7425" max="7425" width="17.85546875" style="1" customWidth="1"/>
    <col min="7426" max="7426" width="17.42578125" style="1" customWidth="1"/>
    <col min="7427" max="7427" width="25.85546875" style="1" customWidth="1"/>
    <col min="7428" max="7428" width="17" style="1" customWidth="1"/>
    <col min="7429" max="7429" width="16.42578125" style="1" customWidth="1"/>
    <col min="7430" max="7430" width="39.28515625" style="1" customWidth="1"/>
    <col min="7431" max="7677" width="9.140625" style="1"/>
    <col min="7678" max="7678" width="34.42578125" style="1" customWidth="1"/>
    <col min="7679" max="7679" width="40.140625" style="1" customWidth="1"/>
    <col min="7680" max="7680" width="19.28515625" style="1" customWidth="1"/>
    <col min="7681" max="7681" width="17.85546875" style="1" customWidth="1"/>
    <col min="7682" max="7682" width="17.42578125" style="1" customWidth="1"/>
    <col min="7683" max="7683" width="25.85546875" style="1" customWidth="1"/>
    <col min="7684" max="7684" width="17" style="1" customWidth="1"/>
    <col min="7685" max="7685" width="16.42578125" style="1" customWidth="1"/>
    <col min="7686" max="7686" width="39.28515625" style="1" customWidth="1"/>
    <col min="7687" max="7933" width="9.140625" style="1"/>
    <col min="7934" max="7934" width="34.42578125" style="1" customWidth="1"/>
    <col min="7935" max="7935" width="40.140625" style="1" customWidth="1"/>
    <col min="7936" max="7936" width="19.28515625" style="1" customWidth="1"/>
    <col min="7937" max="7937" width="17.85546875" style="1" customWidth="1"/>
    <col min="7938" max="7938" width="17.42578125" style="1" customWidth="1"/>
    <col min="7939" max="7939" width="25.85546875" style="1" customWidth="1"/>
    <col min="7940" max="7940" width="17" style="1" customWidth="1"/>
    <col min="7941" max="7941" width="16.42578125" style="1" customWidth="1"/>
    <col min="7942" max="7942" width="39.28515625" style="1" customWidth="1"/>
    <col min="7943" max="8189" width="9.140625" style="1"/>
    <col min="8190" max="8190" width="34.42578125" style="1" customWidth="1"/>
    <col min="8191" max="8191" width="40.140625" style="1" customWidth="1"/>
    <col min="8192" max="8192" width="19.28515625" style="1" customWidth="1"/>
    <col min="8193" max="8193" width="17.85546875" style="1" customWidth="1"/>
    <col min="8194" max="8194" width="17.42578125" style="1" customWidth="1"/>
    <col min="8195" max="8195" width="25.85546875" style="1" customWidth="1"/>
    <col min="8196" max="8196" width="17" style="1" customWidth="1"/>
    <col min="8197" max="8197" width="16.42578125" style="1" customWidth="1"/>
    <col min="8198" max="8198" width="39.28515625" style="1" customWidth="1"/>
    <col min="8199" max="8445" width="9.140625" style="1"/>
    <col min="8446" max="8446" width="34.42578125" style="1" customWidth="1"/>
    <col min="8447" max="8447" width="40.140625" style="1" customWidth="1"/>
    <col min="8448" max="8448" width="19.28515625" style="1" customWidth="1"/>
    <col min="8449" max="8449" width="17.85546875" style="1" customWidth="1"/>
    <col min="8450" max="8450" width="17.42578125" style="1" customWidth="1"/>
    <col min="8451" max="8451" width="25.85546875" style="1" customWidth="1"/>
    <col min="8452" max="8452" width="17" style="1" customWidth="1"/>
    <col min="8453" max="8453" width="16.42578125" style="1" customWidth="1"/>
    <col min="8454" max="8454" width="39.28515625" style="1" customWidth="1"/>
    <col min="8455" max="8701" width="9.140625" style="1"/>
    <col min="8702" max="8702" width="34.42578125" style="1" customWidth="1"/>
    <col min="8703" max="8703" width="40.140625" style="1" customWidth="1"/>
    <col min="8704" max="8704" width="19.28515625" style="1" customWidth="1"/>
    <col min="8705" max="8705" width="17.85546875" style="1" customWidth="1"/>
    <col min="8706" max="8706" width="17.42578125" style="1" customWidth="1"/>
    <col min="8707" max="8707" width="25.85546875" style="1" customWidth="1"/>
    <col min="8708" max="8708" width="17" style="1" customWidth="1"/>
    <col min="8709" max="8709" width="16.42578125" style="1" customWidth="1"/>
    <col min="8710" max="8710" width="39.28515625" style="1" customWidth="1"/>
    <col min="8711" max="8957" width="9.140625" style="1"/>
    <col min="8958" max="8958" width="34.42578125" style="1" customWidth="1"/>
    <col min="8959" max="8959" width="40.140625" style="1" customWidth="1"/>
    <col min="8960" max="8960" width="19.28515625" style="1" customWidth="1"/>
    <col min="8961" max="8961" width="17.85546875" style="1" customWidth="1"/>
    <col min="8962" max="8962" width="17.42578125" style="1" customWidth="1"/>
    <col min="8963" max="8963" width="25.85546875" style="1" customWidth="1"/>
    <col min="8964" max="8964" width="17" style="1" customWidth="1"/>
    <col min="8965" max="8965" width="16.42578125" style="1" customWidth="1"/>
    <col min="8966" max="8966" width="39.28515625" style="1" customWidth="1"/>
    <col min="8967" max="9213" width="9.140625" style="1"/>
    <col min="9214" max="9214" width="34.42578125" style="1" customWidth="1"/>
    <col min="9215" max="9215" width="40.140625" style="1" customWidth="1"/>
    <col min="9216" max="9216" width="19.28515625" style="1" customWidth="1"/>
    <col min="9217" max="9217" width="17.85546875" style="1" customWidth="1"/>
    <col min="9218" max="9218" width="17.42578125" style="1" customWidth="1"/>
    <col min="9219" max="9219" width="25.85546875" style="1" customWidth="1"/>
    <col min="9220" max="9220" width="17" style="1" customWidth="1"/>
    <col min="9221" max="9221" width="16.42578125" style="1" customWidth="1"/>
    <col min="9222" max="9222" width="39.28515625" style="1" customWidth="1"/>
    <col min="9223" max="9469" width="9.140625" style="1"/>
    <col min="9470" max="9470" width="34.42578125" style="1" customWidth="1"/>
    <col min="9471" max="9471" width="40.140625" style="1" customWidth="1"/>
    <col min="9472" max="9472" width="19.28515625" style="1" customWidth="1"/>
    <col min="9473" max="9473" width="17.85546875" style="1" customWidth="1"/>
    <col min="9474" max="9474" width="17.42578125" style="1" customWidth="1"/>
    <col min="9475" max="9475" width="25.85546875" style="1" customWidth="1"/>
    <col min="9476" max="9476" width="17" style="1" customWidth="1"/>
    <col min="9477" max="9477" width="16.42578125" style="1" customWidth="1"/>
    <col min="9478" max="9478" width="39.28515625" style="1" customWidth="1"/>
    <col min="9479" max="9725" width="9.140625" style="1"/>
    <col min="9726" max="9726" width="34.42578125" style="1" customWidth="1"/>
    <col min="9727" max="9727" width="40.140625" style="1" customWidth="1"/>
    <col min="9728" max="9728" width="19.28515625" style="1" customWidth="1"/>
    <col min="9729" max="9729" width="17.85546875" style="1" customWidth="1"/>
    <col min="9730" max="9730" width="17.42578125" style="1" customWidth="1"/>
    <col min="9731" max="9731" width="25.85546875" style="1" customWidth="1"/>
    <col min="9732" max="9732" width="17" style="1" customWidth="1"/>
    <col min="9733" max="9733" width="16.42578125" style="1" customWidth="1"/>
    <col min="9734" max="9734" width="39.28515625" style="1" customWidth="1"/>
    <col min="9735" max="9981" width="9.140625" style="1"/>
    <col min="9982" max="9982" width="34.42578125" style="1" customWidth="1"/>
    <col min="9983" max="9983" width="40.140625" style="1" customWidth="1"/>
    <col min="9984" max="9984" width="19.28515625" style="1" customWidth="1"/>
    <col min="9985" max="9985" width="17.85546875" style="1" customWidth="1"/>
    <col min="9986" max="9986" width="17.42578125" style="1" customWidth="1"/>
    <col min="9987" max="9987" width="25.85546875" style="1" customWidth="1"/>
    <col min="9988" max="9988" width="17" style="1" customWidth="1"/>
    <col min="9989" max="9989" width="16.42578125" style="1" customWidth="1"/>
    <col min="9990" max="9990" width="39.28515625" style="1" customWidth="1"/>
    <col min="9991" max="10237" width="9.140625" style="1"/>
    <col min="10238" max="10238" width="34.42578125" style="1" customWidth="1"/>
    <col min="10239" max="10239" width="40.140625" style="1" customWidth="1"/>
    <col min="10240" max="10240" width="19.28515625" style="1" customWidth="1"/>
    <col min="10241" max="10241" width="17.85546875" style="1" customWidth="1"/>
    <col min="10242" max="10242" width="17.42578125" style="1" customWidth="1"/>
    <col min="10243" max="10243" width="25.85546875" style="1" customWidth="1"/>
    <col min="10244" max="10244" width="17" style="1" customWidth="1"/>
    <col min="10245" max="10245" width="16.42578125" style="1" customWidth="1"/>
    <col min="10246" max="10246" width="39.28515625" style="1" customWidth="1"/>
    <col min="10247" max="10493" width="9.140625" style="1"/>
    <col min="10494" max="10494" width="34.42578125" style="1" customWidth="1"/>
    <col min="10495" max="10495" width="40.140625" style="1" customWidth="1"/>
    <col min="10496" max="10496" width="19.28515625" style="1" customWidth="1"/>
    <col min="10497" max="10497" width="17.85546875" style="1" customWidth="1"/>
    <col min="10498" max="10498" width="17.42578125" style="1" customWidth="1"/>
    <col min="10499" max="10499" width="25.85546875" style="1" customWidth="1"/>
    <col min="10500" max="10500" width="17" style="1" customWidth="1"/>
    <col min="10501" max="10501" width="16.42578125" style="1" customWidth="1"/>
    <col min="10502" max="10502" width="39.28515625" style="1" customWidth="1"/>
    <col min="10503" max="10749" width="9.140625" style="1"/>
    <col min="10750" max="10750" width="34.42578125" style="1" customWidth="1"/>
    <col min="10751" max="10751" width="40.140625" style="1" customWidth="1"/>
    <col min="10752" max="10752" width="19.28515625" style="1" customWidth="1"/>
    <col min="10753" max="10753" width="17.85546875" style="1" customWidth="1"/>
    <col min="10754" max="10754" width="17.42578125" style="1" customWidth="1"/>
    <col min="10755" max="10755" width="25.85546875" style="1" customWidth="1"/>
    <col min="10756" max="10756" width="17" style="1" customWidth="1"/>
    <col min="10757" max="10757" width="16.42578125" style="1" customWidth="1"/>
    <col min="10758" max="10758" width="39.28515625" style="1" customWidth="1"/>
    <col min="10759" max="11005" width="9.140625" style="1"/>
    <col min="11006" max="11006" width="34.42578125" style="1" customWidth="1"/>
    <col min="11007" max="11007" width="40.140625" style="1" customWidth="1"/>
    <col min="11008" max="11008" width="19.28515625" style="1" customWidth="1"/>
    <col min="11009" max="11009" width="17.85546875" style="1" customWidth="1"/>
    <col min="11010" max="11010" width="17.42578125" style="1" customWidth="1"/>
    <col min="11011" max="11011" width="25.85546875" style="1" customWidth="1"/>
    <col min="11012" max="11012" width="17" style="1" customWidth="1"/>
    <col min="11013" max="11013" width="16.42578125" style="1" customWidth="1"/>
    <col min="11014" max="11014" width="39.28515625" style="1" customWidth="1"/>
    <col min="11015" max="11261" width="9.140625" style="1"/>
    <col min="11262" max="11262" width="34.42578125" style="1" customWidth="1"/>
    <col min="11263" max="11263" width="40.140625" style="1" customWidth="1"/>
    <col min="11264" max="11264" width="19.28515625" style="1" customWidth="1"/>
    <col min="11265" max="11265" width="17.85546875" style="1" customWidth="1"/>
    <col min="11266" max="11266" width="17.42578125" style="1" customWidth="1"/>
    <col min="11267" max="11267" width="25.85546875" style="1" customWidth="1"/>
    <col min="11268" max="11268" width="17" style="1" customWidth="1"/>
    <col min="11269" max="11269" width="16.42578125" style="1" customWidth="1"/>
    <col min="11270" max="11270" width="39.28515625" style="1" customWidth="1"/>
    <col min="11271" max="11517" width="9.140625" style="1"/>
    <col min="11518" max="11518" width="34.42578125" style="1" customWidth="1"/>
    <col min="11519" max="11519" width="40.140625" style="1" customWidth="1"/>
    <col min="11520" max="11520" width="19.28515625" style="1" customWidth="1"/>
    <col min="11521" max="11521" width="17.85546875" style="1" customWidth="1"/>
    <col min="11522" max="11522" width="17.42578125" style="1" customWidth="1"/>
    <col min="11523" max="11523" width="25.85546875" style="1" customWidth="1"/>
    <col min="11524" max="11524" width="17" style="1" customWidth="1"/>
    <col min="11525" max="11525" width="16.42578125" style="1" customWidth="1"/>
    <col min="11526" max="11526" width="39.28515625" style="1" customWidth="1"/>
    <col min="11527" max="11773" width="9.140625" style="1"/>
    <col min="11774" max="11774" width="34.42578125" style="1" customWidth="1"/>
    <col min="11775" max="11775" width="40.140625" style="1" customWidth="1"/>
    <col min="11776" max="11776" width="19.28515625" style="1" customWidth="1"/>
    <col min="11777" max="11777" width="17.85546875" style="1" customWidth="1"/>
    <col min="11778" max="11778" width="17.42578125" style="1" customWidth="1"/>
    <col min="11779" max="11779" width="25.85546875" style="1" customWidth="1"/>
    <col min="11780" max="11780" width="17" style="1" customWidth="1"/>
    <col min="11781" max="11781" width="16.42578125" style="1" customWidth="1"/>
    <col min="11782" max="11782" width="39.28515625" style="1" customWidth="1"/>
    <col min="11783" max="12029" width="9.140625" style="1"/>
    <col min="12030" max="12030" width="34.42578125" style="1" customWidth="1"/>
    <col min="12031" max="12031" width="40.140625" style="1" customWidth="1"/>
    <col min="12032" max="12032" width="19.28515625" style="1" customWidth="1"/>
    <col min="12033" max="12033" width="17.85546875" style="1" customWidth="1"/>
    <col min="12034" max="12034" width="17.42578125" style="1" customWidth="1"/>
    <col min="12035" max="12035" width="25.85546875" style="1" customWidth="1"/>
    <col min="12036" max="12036" width="17" style="1" customWidth="1"/>
    <col min="12037" max="12037" width="16.42578125" style="1" customWidth="1"/>
    <col min="12038" max="12038" width="39.28515625" style="1" customWidth="1"/>
    <col min="12039" max="12285" width="9.140625" style="1"/>
    <col min="12286" max="12286" width="34.42578125" style="1" customWidth="1"/>
    <col min="12287" max="12287" width="40.140625" style="1" customWidth="1"/>
    <col min="12288" max="12288" width="19.28515625" style="1" customWidth="1"/>
    <col min="12289" max="12289" width="17.85546875" style="1" customWidth="1"/>
    <col min="12290" max="12290" width="17.42578125" style="1" customWidth="1"/>
    <col min="12291" max="12291" width="25.85546875" style="1" customWidth="1"/>
    <col min="12292" max="12292" width="17" style="1" customWidth="1"/>
    <col min="12293" max="12293" width="16.42578125" style="1" customWidth="1"/>
    <col min="12294" max="12294" width="39.28515625" style="1" customWidth="1"/>
    <col min="12295" max="12541" width="9.140625" style="1"/>
    <col min="12542" max="12542" width="34.42578125" style="1" customWidth="1"/>
    <col min="12543" max="12543" width="40.140625" style="1" customWidth="1"/>
    <col min="12544" max="12544" width="19.28515625" style="1" customWidth="1"/>
    <col min="12545" max="12545" width="17.85546875" style="1" customWidth="1"/>
    <col min="12546" max="12546" width="17.42578125" style="1" customWidth="1"/>
    <col min="12547" max="12547" width="25.85546875" style="1" customWidth="1"/>
    <col min="12548" max="12548" width="17" style="1" customWidth="1"/>
    <col min="12549" max="12549" width="16.42578125" style="1" customWidth="1"/>
    <col min="12550" max="12550" width="39.28515625" style="1" customWidth="1"/>
    <col min="12551" max="12797" width="9.140625" style="1"/>
    <col min="12798" max="12798" width="34.42578125" style="1" customWidth="1"/>
    <col min="12799" max="12799" width="40.140625" style="1" customWidth="1"/>
    <col min="12800" max="12800" width="19.28515625" style="1" customWidth="1"/>
    <col min="12801" max="12801" width="17.85546875" style="1" customWidth="1"/>
    <col min="12802" max="12802" width="17.42578125" style="1" customWidth="1"/>
    <col min="12803" max="12803" width="25.85546875" style="1" customWidth="1"/>
    <col min="12804" max="12804" width="17" style="1" customWidth="1"/>
    <col min="12805" max="12805" width="16.42578125" style="1" customWidth="1"/>
    <col min="12806" max="12806" width="39.28515625" style="1" customWidth="1"/>
    <col min="12807" max="13053" width="9.140625" style="1"/>
    <col min="13054" max="13054" width="34.42578125" style="1" customWidth="1"/>
    <col min="13055" max="13055" width="40.140625" style="1" customWidth="1"/>
    <col min="13056" max="13056" width="19.28515625" style="1" customWidth="1"/>
    <col min="13057" max="13057" width="17.85546875" style="1" customWidth="1"/>
    <col min="13058" max="13058" width="17.42578125" style="1" customWidth="1"/>
    <col min="13059" max="13059" width="25.85546875" style="1" customWidth="1"/>
    <col min="13060" max="13060" width="17" style="1" customWidth="1"/>
    <col min="13061" max="13061" width="16.42578125" style="1" customWidth="1"/>
    <col min="13062" max="13062" width="39.28515625" style="1" customWidth="1"/>
    <col min="13063" max="13309" width="9.140625" style="1"/>
    <col min="13310" max="13310" width="34.42578125" style="1" customWidth="1"/>
    <col min="13311" max="13311" width="40.140625" style="1" customWidth="1"/>
    <col min="13312" max="13312" width="19.28515625" style="1" customWidth="1"/>
    <col min="13313" max="13313" width="17.85546875" style="1" customWidth="1"/>
    <col min="13314" max="13314" width="17.42578125" style="1" customWidth="1"/>
    <col min="13315" max="13315" width="25.85546875" style="1" customWidth="1"/>
    <col min="13316" max="13316" width="17" style="1" customWidth="1"/>
    <col min="13317" max="13317" width="16.42578125" style="1" customWidth="1"/>
    <col min="13318" max="13318" width="39.28515625" style="1" customWidth="1"/>
    <col min="13319" max="13565" width="9.140625" style="1"/>
    <col min="13566" max="13566" width="34.42578125" style="1" customWidth="1"/>
    <col min="13567" max="13567" width="40.140625" style="1" customWidth="1"/>
    <col min="13568" max="13568" width="19.28515625" style="1" customWidth="1"/>
    <col min="13569" max="13569" width="17.85546875" style="1" customWidth="1"/>
    <col min="13570" max="13570" width="17.42578125" style="1" customWidth="1"/>
    <col min="13571" max="13571" width="25.85546875" style="1" customWidth="1"/>
    <col min="13572" max="13572" width="17" style="1" customWidth="1"/>
    <col min="13573" max="13573" width="16.42578125" style="1" customWidth="1"/>
    <col min="13574" max="13574" width="39.28515625" style="1" customWidth="1"/>
    <col min="13575" max="13821" width="9.140625" style="1"/>
    <col min="13822" max="13822" width="34.42578125" style="1" customWidth="1"/>
    <col min="13823" max="13823" width="40.140625" style="1" customWidth="1"/>
    <col min="13824" max="13824" width="19.28515625" style="1" customWidth="1"/>
    <col min="13825" max="13825" width="17.85546875" style="1" customWidth="1"/>
    <col min="13826" max="13826" width="17.42578125" style="1" customWidth="1"/>
    <col min="13827" max="13827" width="25.85546875" style="1" customWidth="1"/>
    <col min="13828" max="13828" width="17" style="1" customWidth="1"/>
    <col min="13829" max="13829" width="16.42578125" style="1" customWidth="1"/>
    <col min="13830" max="13830" width="39.28515625" style="1" customWidth="1"/>
    <col min="13831" max="14077" width="9.140625" style="1"/>
    <col min="14078" max="14078" width="34.42578125" style="1" customWidth="1"/>
    <col min="14079" max="14079" width="40.140625" style="1" customWidth="1"/>
    <col min="14080" max="14080" width="19.28515625" style="1" customWidth="1"/>
    <col min="14081" max="14081" width="17.85546875" style="1" customWidth="1"/>
    <col min="14082" max="14082" width="17.42578125" style="1" customWidth="1"/>
    <col min="14083" max="14083" width="25.85546875" style="1" customWidth="1"/>
    <col min="14084" max="14084" width="17" style="1" customWidth="1"/>
    <col min="14085" max="14085" width="16.42578125" style="1" customWidth="1"/>
    <col min="14086" max="14086" width="39.28515625" style="1" customWidth="1"/>
    <col min="14087" max="14333" width="9.140625" style="1"/>
    <col min="14334" max="14334" width="34.42578125" style="1" customWidth="1"/>
    <col min="14335" max="14335" width="40.140625" style="1" customWidth="1"/>
    <col min="14336" max="14336" width="19.28515625" style="1" customWidth="1"/>
    <col min="14337" max="14337" width="17.85546875" style="1" customWidth="1"/>
    <col min="14338" max="14338" width="17.42578125" style="1" customWidth="1"/>
    <col min="14339" max="14339" width="25.85546875" style="1" customWidth="1"/>
    <col min="14340" max="14340" width="17" style="1" customWidth="1"/>
    <col min="14341" max="14341" width="16.42578125" style="1" customWidth="1"/>
    <col min="14342" max="14342" width="39.28515625" style="1" customWidth="1"/>
    <col min="14343" max="14589" width="9.140625" style="1"/>
    <col min="14590" max="14590" width="34.42578125" style="1" customWidth="1"/>
    <col min="14591" max="14591" width="40.140625" style="1" customWidth="1"/>
    <col min="14592" max="14592" width="19.28515625" style="1" customWidth="1"/>
    <col min="14593" max="14593" width="17.85546875" style="1" customWidth="1"/>
    <col min="14594" max="14594" width="17.42578125" style="1" customWidth="1"/>
    <col min="14595" max="14595" width="25.85546875" style="1" customWidth="1"/>
    <col min="14596" max="14596" width="17" style="1" customWidth="1"/>
    <col min="14597" max="14597" width="16.42578125" style="1" customWidth="1"/>
    <col min="14598" max="14598" width="39.28515625" style="1" customWidth="1"/>
    <col min="14599" max="14845" width="9.140625" style="1"/>
    <col min="14846" max="14846" width="34.42578125" style="1" customWidth="1"/>
    <col min="14847" max="14847" width="40.140625" style="1" customWidth="1"/>
    <col min="14848" max="14848" width="19.28515625" style="1" customWidth="1"/>
    <col min="14849" max="14849" width="17.85546875" style="1" customWidth="1"/>
    <col min="14850" max="14850" width="17.42578125" style="1" customWidth="1"/>
    <col min="14851" max="14851" width="25.85546875" style="1" customWidth="1"/>
    <col min="14852" max="14852" width="17" style="1" customWidth="1"/>
    <col min="14853" max="14853" width="16.42578125" style="1" customWidth="1"/>
    <col min="14854" max="14854" width="39.28515625" style="1" customWidth="1"/>
    <col min="14855" max="15101" width="9.140625" style="1"/>
    <col min="15102" max="15102" width="34.42578125" style="1" customWidth="1"/>
    <col min="15103" max="15103" width="40.140625" style="1" customWidth="1"/>
    <col min="15104" max="15104" width="19.28515625" style="1" customWidth="1"/>
    <col min="15105" max="15105" width="17.85546875" style="1" customWidth="1"/>
    <col min="15106" max="15106" width="17.42578125" style="1" customWidth="1"/>
    <col min="15107" max="15107" width="25.85546875" style="1" customWidth="1"/>
    <col min="15108" max="15108" width="17" style="1" customWidth="1"/>
    <col min="15109" max="15109" width="16.42578125" style="1" customWidth="1"/>
    <col min="15110" max="15110" width="39.28515625" style="1" customWidth="1"/>
    <col min="15111" max="15357" width="9.140625" style="1"/>
    <col min="15358" max="15358" width="34.42578125" style="1" customWidth="1"/>
    <col min="15359" max="15359" width="40.140625" style="1" customWidth="1"/>
    <col min="15360" max="15360" width="19.28515625" style="1" customWidth="1"/>
    <col min="15361" max="15361" width="17.85546875" style="1" customWidth="1"/>
    <col min="15362" max="15362" width="17.42578125" style="1" customWidth="1"/>
    <col min="15363" max="15363" width="25.85546875" style="1" customWidth="1"/>
    <col min="15364" max="15364" width="17" style="1" customWidth="1"/>
    <col min="15365" max="15365" width="16.42578125" style="1" customWidth="1"/>
    <col min="15366" max="15366" width="39.28515625" style="1" customWidth="1"/>
    <col min="15367" max="15613" width="9.140625" style="1"/>
    <col min="15614" max="15614" width="34.42578125" style="1" customWidth="1"/>
    <col min="15615" max="15615" width="40.140625" style="1" customWidth="1"/>
    <col min="15616" max="15616" width="19.28515625" style="1" customWidth="1"/>
    <col min="15617" max="15617" width="17.85546875" style="1" customWidth="1"/>
    <col min="15618" max="15618" width="17.42578125" style="1" customWidth="1"/>
    <col min="15619" max="15619" width="25.85546875" style="1" customWidth="1"/>
    <col min="15620" max="15620" width="17" style="1" customWidth="1"/>
    <col min="15621" max="15621" width="16.42578125" style="1" customWidth="1"/>
    <col min="15622" max="15622" width="39.28515625" style="1" customWidth="1"/>
    <col min="15623" max="15869" width="9.140625" style="1"/>
    <col min="15870" max="15870" width="34.42578125" style="1" customWidth="1"/>
    <col min="15871" max="15871" width="40.140625" style="1" customWidth="1"/>
    <col min="15872" max="15872" width="19.28515625" style="1" customWidth="1"/>
    <col min="15873" max="15873" width="17.85546875" style="1" customWidth="1"/>
    <col min="15874" max="15874" width="17.42578125" style="1" customWidth="1"/>
    <col min="15875" max="15875" width="25.85546875" style="1" customWidth="1"/>
    <col min="15876" max="15876" width="17" style="1" customWidth="1"/>
    <col min="15877" max="15877" width="16.42578125" style="1" customWidth="1"/>
    <col min="15878" max="15878" width="39.28515625" style="1" customWidth="1"/>
    <col min="15879" max="16125" width="9.140625" style="1"/>
    <col min="16126" max="16126" width="34.42578125" style="1" customWidth="1"/>
    <col min="16127" max="16127" width="40.140625" style="1" customWidth="1"/>
    <col min="16128" max="16128" width="19.28515625" style="1" customWidth="1"/>
    <col min="16129" max="16129" width="17.85546875" style="1" customWidth="1"/>
    <col min="16130" max="16130" width="17.42578125" style="1" customWidth="1"/>
    <col min="16131" max="16131" width="25.85546875" style="1" customWidth="1"/>
    <col min="16132" max="16132" width="17" style="1" customWidth="1"/>
    <col min="16133" max="16133" width="16.42578125" style="1" customWidth="1"/>
    <col min="16134" max="16134" width="39.28515625" style="1" customWidth="1"/>
    <col min="16135" max="16384" width="9.140625" style="1"/>
  </cols>
  <sheetData>
    <row r="1" spans="1:20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"/>
    </row>
    <row r="2" spans="1:20" ht="18.75" customHeight="1">
      <c r="A2" s="53" t="s">
        <v>128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2"/>
    </row>
    <row r="3" spans="1:20" ht="18.75" customHeight="1">
      <c r="A3" s="53" t="s">
        <v>129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"/>
    </row>
    <row r="4" spans="1:20">
      <c r="A4" s="54" t="s">
        <v>77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1:20">
      <c r="A5" s="54" t="s">
        <v>78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20">
      <c r="L6" s="3" t="s">
        <v>0</v>
      </c>
    </row>
    <row r="7" spans="1:20" s="4" customFormat="1" ht="42" customHeight="1">
      <c r="A7" s="72" t="s">
        <v>7</v>
      </c>
      <c r="B7" s="72" t="s">
        <v>130</v>
      </c>
      <c r="C7" s="72" t="s">
        <v>79</v>
      </c>
      <c r="D7" s="65" t="s">
        <v>1</v>
      </c>
      <c r="E7" s="65" t="s">
        <v>6</v>
      </c>
      <c r="F7" s="65" t="s">
        <v>4</v>
      </c>
      <c r="G7" s="65" t="s">
        <v>2</v>
      </c>
      <c r="H7" s="73" t="s">
        <v>85</v>
      </c>
      <c r="I7" s="74"/>
      <c r="J7" s="65" t="s">
        <v>165</v>
      </c>
      <c r="K7" s="65"/>
      <c r="L7" s="65" t="s">
        <v>8</v>
      </c>
    </row>
    <row r="8" spans="1:20" s="4" customFormat="1" ht="87" customHeight="1">
      <c r="A8" s="72"/>
      <c r="B8" s="72"/>
      <c r="C8" s="72"/>
      <c r="D8" s="65"/>
      <c r="E8" s="65"/>
      <c r="F8" s="65"/>
      <c r="G8" s="65"/>
      <c r="H8" s="30" t="s">
        <v>86</v>
      </c>
      <c r="I8" s="30" t="s">
        <v>87</v>
      </c>
      <c r="J8" s="30" t="s">
        <v>167</v>
      </c>
      <c r="K8" s="30" t="s">
        <v>88</v>
      </c>
      <c r="L8" s="65"/>
    </row>
    <row r="9" spans="1:20" ht="15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20" ht="38.1" customHeight="1">
      <c r="A10" s="66">
        <v>1</v>
      </c>
      <c r="B10" s="69" t="s">
        <v>21</v>
      </c>
      <c r="C10" s="66" t="s">
        <v>162</v>
      </c>
      <c r="D10" s="16" t="s">
        <v>3</v>
      </c>
      <c r="E10" s="18">
        <f>E11+E12+E15</f>
        <v>2040989.2000000002</v>
      </c>
      <c r="F10" s="18">
        <f t="shared" ref="F10:H10" si="0">F11+F12+F15</f>
        <v>2732175.8</v>
      </c>
      <c r="G10" s="18">
        <f t="shared" si="0"/>
        <v>2648823.5999999996</v>
      </c>
      <c r="H10" s="18">
        <f t="shared" si="0"/>
        <v>844463.09999999986</v>
      </c>
      <c r="I10" s="18">
        <f t="shared" ref="I10" si="1">I11+I12+I15</f>
        <v>844463.09999999986</v>
      </c>
      <c r="J10" s="91">
        <f>I10/E10</f>
        <v>0.41375187090651916</v>
      </c>
      <c r="K10" s="91">
        <f>H10/F10</f>
        <v>0.30908080658645753</v>
      </c>
      <c r="L10" s="16"/>
    </row>
    <row r="11" spans="1:20" ht="38.1" customHeight="1">
      <c r="A11" s="67"/>
      <c r="B11" s="69"/>
      <c r="C11" s="67"/>
      <c r="D11" s="23" t="s">
        <v>9</v>
      </c>
      <c r="E11" s="18">
        <f>E17+E131+E185</f>
        <v>280347.30000000005</v>
      </c>
      <c r="F11" s="18">
        <f>F17+F131+F185</f>
        <v>280347.30000000005</v>
      </c>
      <c r="G11" s="18">
        <f>G17+G131+G185</f>
        <v>280347.30000000005</v>
      </c>
      <c r="H11" s="18">
        <f>H17+H131+H185</f>
        <v>85789.8</v>
      </c>
      <c r="I11" s="18">
        <f>I17+I131+I185</f>
        <v>85789.8</v>
      </c>
      <c r="J11" s="91">
        <f>I11/E11</f>
        <v>0.30601257797025327</v>
      </c>
      <c r="K11" s="91">
        <f t="shared" ref="K11:K74" si="2">H11/F11</f>
        <v>0.30601257797025327</v>
      </c>
      <c r="L11" s="16"/>
    </row>
    <row r="12" spans="1:20" ht="38.1" customHeight="1">
      <c r="A12" s="67"/>
      <c r="B12" s="69"/>
      <c r="C12" s="67"/>
      <c r="D12" s="23" t="s">
        <v>10</v>
      </c>
      <c r="E12" s="18">
        <f>E13+E14</f>
        <v>1760641.9000000001</v>
      </c>
      <c r="F12" s="18">
        <f t="shared" ref="F12:H12" si="3">F13+F14</f>
        <v>2451828.4999999995</v>
      </c>
      <c r="G12" s="18">
        <f t="shared" si="3"/>
        <v>2368476.2999999998</v>
      </c>
      <c r="H12" s="18">
        <f t="shared" si="3"/>
        <v>758673.29999999981</v>
      </c>
      <c r="I12" s="18">
        <f t="shared" ref="I12" si="4">I13+I14</f>
        <v>758673.29999999981</v>
      </c>
      <c r="J12" s="91">
        <f>I12/E12</f>
        <v>0.43090721628287942</v>
      </c>
      <c r="K12" s="91">
        <f t="shared" si="2"/>
        <v>0.30943163439041516</v>
      </c>
      <c r="L12" s="16"/>
    </row>
    <row r="13" spans="1:20" ht="38.1" customHeight="1">
      <c r="A13" s="67"/>
      <c r="B13" s="69"/>
      <c r="C13" s="67"/>
      <c r="D13" s="23" t="s">
        <v>11</v>
      </c>
      <c r="E13" s="18">
        <f t="shared" ref="E13:I15" si="5">E19+E133+E187</f>
        <v>1760641.9000000001</v>
      </c>
      <c r="F13" s="18">
        <f t="shared" si="5"/>
        <v>2451828.4999999995</v>
      </c>
      <c r="G13" s="18">
        <f t="shared" si="5"/>
        <v>2368476.2999999998</v>
      </c>
      <c r="H13" s="18">
        <f t="shared" si="5"/>
        <v>758673.29999999981</v>
      </c>
      <c r="I13" s="18">
        <f t="shared" si="5"/>
        <v>758673.29999999981</v>
      </c>
      <c r="J13" s="91">
        <f t="shared" ref="J13:J74" si="6">I13/E13</f>
        <v>0.43090721628287942</v>
      </c>
      <c r="K13" s="91">
        <f t="shared" si="2"/>
        <v>0.30943163439041516</v>
      </c>
      <c r="L13" s="16"/>
    </row>
    <row r="14" spans="1:20" ht="38.1" customHeight="1">
      <c r="A14" s="67"/>
      <c r="B14" s="69"/>
      <c r="C14" s="67"/>
      <c r="D14" s="23" t="s">
        <v>12</v>
      </c>
      <c r="E14" s="18">
        <f t="shared" si="5"/>
        <v>0</v>
      </c>
      <c r="F14" s="18">
        <f t="shared" si="5"/>
        <v>0</v>
      </c>
      <c r="G14" s="18">
        <f t="shared" si="5"/>
        <v>0</v>
      </c>
      <c r="H14" s="18">
        <f t="shared" si="5"/>
        <v>0</v>
      </c>
      <c r="I14" s="18">
        <f t="shared" si="5"/>
        <v>0</v>
      </c>
      <c r="J14" s="91" t="e">
        <f t="shared" si="6"/>
        <v>#DIV/0!</v>
      </c>
      <c r="K14" s="91" t="e">
        <f t="shared" si="2"/>
        <v>#DIV/0!</v>
      </c>
      <c r="L14" s="16"/>
      <c r="O14" s="1" t="s">
        <v>173</v>
      </c>
    </row>
    <row r="15" spans="1:20" ht="38.1" customHeight="1">
      <c r="A15" s="68"/>
      <c r="B15" s="69"/>
      <c r="C15" s="68"/>
      <c r="D15" s="23" t="s">
        <v>13</v>
      </c>
      <c r="E15" s="18">
        <f t="shared" si="5"/>
        <v>0</v>
      </c>
      <c r="F15" s="18">
        <f t="shared" si="5"/>
        <v>0</v>
      </c>
      <c r="G15" s="18">
        <f t="shared" si="5"/>
        <v>0</v>
      </c>
      <c r="H15" s="18">
        <f t="shared" si="5"/>
        <v>0</v>
      </c>
      <c r="I15" s="18">
        <f t="shared" si="5"/>
        <v>0</v>
      </c>
      <c r="J15" s="91" t="e">
        <f t="shared" si="6"/>
        <v>#DIV/0!</v>
      </c>
      <c r="K15" s="91" t="e">
        <f t="shared" si="2"/>
        <v>#DIV/0!</v>
      </c>
      <c r="L15" s="16"/>
      <c r="O15" s="1" t="s">
        <v>168</v>
      </c>
      <c r="P15" s="1" t="s">
        <v>169</v>
      </c>
      <c r="Q15" s="1" t="s">
        <v>170</v>
      </c>
      <c r="R15" s="1" t="s">
        <v>171</v>
      </c>
      <c r="S15" s="1" t="s">
        <v>172</v>
      </c>
    </row>
    <row r="16" spans="1:20" ht="18.75" customHeight="1">
      <c r="A16" s="62" t="s">
        <v>20</v>
      </c>
      <c r="B16" s="70" t="s">
        <v>59</v>
      </c>
      <c r="C16" s="39" t="s">
        <v>164</v>
      </c>
      <c r="D16" s="12" t="s">
        <v>3</v>
      </c>
      <c r="E16" s="19">
        <f>E17+E19</f>
        <v>1719909.3</v>
      </c>
      <c r="F16" s="19">
        <f t="shared" ref="F16:H16" si="7">F17+F19</f>
        <v>2205095.9</v>
      </c>
      <c r="G16" s="19">
        <f t="shared" si="7"/>
        <v>2123676.1</v>
      </c>
      <c r="H16" s="19">
        <f t="shared" si="7"/>
        <v>764860.29999999981</v>
      </c>
      <c r="I16" s="19">
        <f t="shared" ref="I16" si="8">I17+I19</f>
        <v>764860.29999999981</v>
      </c>
      <c r="J16" s="92">
        <f t="shared" si="6"/>
        <v>0.44470967160884578</v>
      </c>
      <c r="K16" s="92">
        <f t="shared" si="2"/>
        <v>0.3468603338294719</v>
      </c>
      <c r="L16" s="11"/>
      <c r="O16" s="31">
        <f>H22+H58+'прилож 16 (1кв2024)'!H17+'прилож 16 (1кв2024)'!H65+'прилож 16 (1кв2024)'!H89+'прилож 16 (1кв2024)'!H131-S16</f>
        <v>761189.50000000012</v>
      </c>
      <c r="P16" s="31">
        <f>'прилож 15 (1кв 2024)'!H130</f>
        <v>59230.299999999996</v>
      </c>
      <c r="Q16" s="1">
        <f>'прилож 16 (1кв2024)'!H23+'прилож 16 (1кв2024)'!H71+'прилож 16 (1кв2024)'!H137</f>
        <v>3650.1</v>
      </c>
      <c r="R16" s="31">
        <f>H184</f>
        <v>20372.5</v>
      </c>
      <c r="S16" s="31">
        <f>H88</f>
        <v>20.7</v>
      </c>
      <c r="T16" s="31">
        <f>SUM(O16:S16)</f>
        <v>844463.10000000009</v>
      </c>
    </row>
    <row r="17" spans="1:20">
      <c r="A17" s="63"/>
      <c r="B17" s="71"/>
      <c r="C17" s="40"/>
      <c r="D17" s="12" t="s">
        <v>9</v>
      </c>
      <c r="E17" s="19">
        <f>E23+E59+E107+E113+E119+E125</f>
        <v>19279.7</v>
      </c>
      <c r="F17" s="19">
        <f>F23+F59+F107+F113+F119+F125</f>
        <v>19279.7</v>
      </c>
      <c r="G17" s="19">
        <f>G23+G59+G107+G113+G119+G125</f>
        <v>19279.7</v>
      </c>
      <c r="H17" s="19">
        <f>H23+H59+H107+H113+H119+H125</f>
        <v>19279.7</v>
      </c>
      <c r="I17" s="19">
        <f>I23+I59+I107+I113+I119+I125</f>
        <v>19279.7</v>
      </c>
      <c r="J17" s="92">
        <f t="shared" si="6"/>
        <v>1</v>
      </c>
      <c r="K17" s="92">
        <f t="shared" si="2"/>
        <v>1</v>
      </c>
      <c r="L17" s="11"/>
      <c r="O17" s="31">
        <f>H23+H59+'прилож 16 (1кв2024)'!H18+'прилож 16 (1кв2024)'!H66+'прилож 16 (1кв2024)'!H90+'прилож 16 (1кв2024)'!H132-S17</f>
        <v>19279.7</v>
      </c>
      <c r="P17" s="31">
        <f>'прилож 15 (1кв 2024)'!H131</f>
        <v>55017.599999999999</v>
      </c>
      <c r="Q17" s="1">
        <f>'прилож 16 (1кв2024)'!H24+'прилож 16 (1кв2024)'!H72+'прилож 16 (1кв2024)'!H138</f>
        <v>0</v>
      </c>
      <c r="R17" s="31">
        <f t="shared" ref="R17:R21" si="9">H185</f>
        <v>11492.5</v>
      </c>
      <c r="S17" s="31">
        <f t="shared" ref="S17:S21" si="10">H89</f>
        <v>0</v>
      </c>
      <c r="T17" s="31">
        <f t="shared" ref="T17:T21" si="11">SUM(O17:S17)</f>
        <v>85789.8</v>
      </c>
    </row>
    <row r="18" spans="1:20" ht="37.5">
      <c r="A18" s="63"/>
      <c r="B18" s="71"/>
      <c r="C18" s="40"/>
      <c r="D18" s="12" t="s">
        <v>10</v>
      </c>
      <c r="E18" s="19">
        <f>E19+E20</f>
        <v>1700629.6</v>
      </c>
      <c r="F18" s="19">
        <f t="shared" ref="F18:H18" si="12">F19+F20</f>
        <v>2185816.1999999997</v>
      </c>
      <c r="G18" s="19">
        <f t="shared" si="12"/>
        <v>2104396.4</v>
      </c>
      <c r="H18" s="19">
        <f t="shared" si="12"/>
        <v>745580.59999999986</v>
      </c>
      <c r="I18" s="19">
        <f t="shared" ref="I18" si="13">I19+I20</f>
        <v>745580.59999999986</v>
      </c>
      <c r="J18" s="92">
        <f t="shared" si="6"/>
        <v>0.4384144554463828</v>
      </c>
      <c r="K18" s="92">
        <f t="shared" si="2"/>
        <v>0.34109940259386856</v>
      </c>
      <c r="L18" s="11"/>
      <c r="O18" s="31">
        <f>H24+H60+'прилож 16 (1кв2024)'!H19+'прилож 16 (1кв2024)'!H67+'прилож 16 (1кв2024)'!H91+'прилож 16 (1кв2024)'!H133-S18</f>
        <v>741909.8</v>
      </c>
      <c r="P18" s="31">
        <f>'прилож 15 (1кв 2024)'!H132</f>
        <v>4212.7</v>
      </c>
      <c r="Q18" s="1">
        <f>'прилож 16 (1кв2024)'!H25+'прилож 16 (1кв2024)'!H73+'прилож 16 (1кв2024)'!H139</f>
        <v>3650.1</v>
      </c>
      <c r="R18" s="31">
        <f t="shared" si="9"/>
        <v>8880</v>
      </c>
      <c r="S18" s="31">
        <f t="shared" si="10"/>
        <v>20.7</v>
      </c>
      <c r="T18" s="31">
        <f t="shared" si="11"/>
        <v>758673.29999999993</v>
      </c>
    </row>
    <row r="19" spans="1:20">
      <c r="A19" s="63"/>
      <c r="B19" s="71"/>
      <c r="C19" s="40"/>
      <c r="D19" s="12" t="s">
        <v>11</v>
      </c>
      <c r="E19" s="19">
        <f t="shared" ref="E19:H21" si="14">E25+E61+E109+E115+E121+E127</f>
        <v>1700629.6</v>
      </c>
      <c r="F19" s="19">
        <f t="shared" si="14"/>
        <v>2185816.1999999997</v>
      </c>
      <c r="G19" s="19">
        <f t="shared" si="14"/>
        <v>2104396.4</v>
      </c>
      <c r="H19" s="19">
        <f t="shared" si="14"/>
        <v>745580.59999999986</v>
      </c>
      <c r="I19" s="19">
        <f t="shared" ref="I19" si="15">I25+I61+I109+I115+I121+I127</f>
        <v>745580.59999999986</v>
      </c>
      <c r="J19" s="92">
        <f t="shared" si="6"/>
        <v>0.4384144554463828</v>
      </c>
      <c r="K19" s="92">
        <f t="shared" si="2"/>
        <v>0.34109940259386856</v>
      </c>
      <c r="L19" s="11"/>
      <c r="O19" s="31">
        <f>H25+H61+'прилож 16 (1кв2024)'!H20+'прилож 16 (1кв2024)'!H68+'прилож 16 (1кв2024)'!H92+'прилож 16 (1кв2024)'!H134-S19</f>
        <v>741909.8</v>
      </c>
      <c r="P19" s="31">
        <f>'прилож 15 (1кв 2024)'!H133</f>
        <v>4212.7</v>
      </c>
      <c r="Q19" s="1">
        <f>'прилож 16 (1кв2024)'!H26+'прилож 16 (1кв2024)'!H74+'прилож 16 (1кв2024)'!H140</f>
        <v>3650.1</v>
      </c>
      <c r="R19" s="31">
        <f t="shared" si="9"/>
        <v>8880</v>
      </c>
      <c r="S19" s="31">
        <f t="shared" si="10"/>
        <v>20.7</v>
      </c>
      <c r="T19" s="31">
        <f t="shared" si="11"/>
        <v>758673.29999999993</v>
      </c>
    </row>
    <row r="20" spans="1:20">
      <c r="A20" s="63"/>
      <c r="B20" s="71"/>
      <c r="C20" s="40"/>
      <c r="D20" s="12" t="s">
        <v>12</v>
      </c>
      <c r="E20" s="19">
        <f t="shared" si="14"/>
        <v>0</v>
      </c>
      <c r="F20" s="19">
        <f t="shared" si="14"/>
        <v>0</v>
      </c>
      <c r="G20" s="19">
        <f t="shared" si="14"/>
        <v>0</v>
      </c>
      <c r="H20" s="19">
        <f t="shared" si="14"/>
        <v>0</v>
      </c>
      <c r="I20" s="19">
        <f t="shared" ref="I20" si="16">I26+I62+I110+I116+I122+I128</f>
        <v>0</v>
      </c>
      <c r="J20" s="92" t="e">
        <f t="shared" si="6"/>
        <v>#DIV/0!</v>
      </c>
      <c r="K20" s="92" t="e">
        <f t="shared" si="2"/>
        <v>#DIV/0!</v>
      </c>
      <c r="L20" s="11"/>
      <c r="O20" s="31">
        <f>H26+H62+'прилож 16 (1кв2024)'!H21+'прилож 16 (1кв2024)'!H69+'прилож 16 (1кв2024)'!H93+'прилож 16 (1кв2024)'!H135-S20</f>
        <v>0</v>
      </c>
      <c r="P20" s="31">
        <f>'прилож 15 (1кв 2024)'!H134</f>
        <v>0</v>
      </c>
      <c r="Q20" s="1">
        <f>'прилож 16 (1кв2024)'!H27+'прилож 16 (1кв2024)'!H75+'прилож 16 (1кв2024)'!H141</f>
        <v>0</v>
      </c>
      <c r="R20" s="31">
        <f t="shared" si="9"/>
        <v>0</v>
      </c>
      <c r="S20" s="31">
        <f t="shared" si="10"/>
        <v>0</v>
      </c>
      <c r="T20" s="31">
        <f t="shared" si="11"/>
        <v>0</v>
      </c>
    </row>
    <row r="21" spans="1:20">
      <c r="A21" s="63"/>
      <c r="B21" s="71"/>
      <c r="C21" s="41"/>
      <c r="D21" s="12" t="s">
        <v>13</v>
      </c>
      <c r="E21" s="19">
        <f t="shared" si="14"/>
        <v>0</v>
      </c>
      <c r="F21" s="19">
        <f t="shared" si="14"/>
        <v>0</v>
      </c>
      <c r="G21" s="19">
        <f t="shared" si="14"/>
        <v>0</v>
      </c>
      <c r="H21" s="19">
        <f t="shared" si="14"/>
        <v>0</v>
      </c>
      <c r="I21" s="19">
        <f t="shared" ref="I21" si="17">I27+I63+I111+I117+I123+I129</f>
        <v>0</v>
      </c>
      <c r="J21" s="92" t="e">
        <f t="shared" si="6"/>
        <v>#DIV/0!</v>
      </c>
      <c r="K21" s="92" t="e">
        <f t="shared" si="2"/>
        <v>#DIV/0!</v>
      </c>
      <c r="L21" s="11"/>
      <c r="O21" s="31">
        <f>H27+H63+'прилож 16 (1кв2024)'!H22+'прилож 16 (1кв2024)'!H70+'прилож 16 (1кв2024)'!H94+'прилож 16 (1кв2024)'!H136-S21</f>
        <v>0</v>
      </c>
      <c r="P21" s="31">
        <f>'прилож 15 (1кв 2024)'!H135</f>
        <v>0</v>
      </c>
      <c r="Q21" s="1">
        <f>'прилож 16 (1кв2024)'!H28+'прилож 16 (1кв2024)'!H76+'прилож 16 (1кв2024)'!H142</f>
        <v>0</v>
      </c>
      <c r="R21" s="31">
        <f t="shared" si="9"/>
        <v>0</v>
      </c>
      <c r="S21" s="31">
        <f t="shared" si="10"/>
        <v>0</v>
      </c>
      <c r="T21" s="31">
        <f t="shared" si="11"/>
        <v>0</v>
      </c>
    </row>
    <row r="22" spans="1:20" ht="18.75" customHeight="1">
      <c r="A22" s="75" t="s">
        <v>22</v>
      </c>
      <c r="B22" s="48" t="s">
        <v>14</v>
      </c>
      <c r="C22" s="36" t="s">
        <v>81</v>
      </c>
      <c r="D22" s="8" t="s">
        <v>3</v>
      </c>
      <c r="E22" s="10">
        <f>E23+E24+E27</f>
        <v>73844.899999999994</v>
      </c>
      <c r="F22" s="10">
        <f t="shared" ref="F22:H22" si="18">F23+F24+F27</f>
        <v>73844.899999999994</v>
      </c>
      <c r="G22" s="10">
        <f t="shared" si="18"/>
        <v>68723.8</v>
      </c>
      <c r="H22" s="10">
        <f t="shared" si="18"/>
        <v>28407.8</v>
      </c>
      <c r="I22" s="10">
        <f t="shared" ref="I22" si="19">I23+I24+I27</f>
        <v>28407.8</v>
      </c>
      <c r="J22" s="93">
        <f t="shared" si="6"/>
        <v>0.38469549014217641</v>
      </c>
      <c r="K22" s="93">
        <f t="shared" si="2"/>
        <v>0.38469549014217641</v>
      </c>
      <c r="L22" s="8"/>
    </row>
    <row r="23" spans="1:20">
      <c r="A23" s="76"/>
      <c r="B23" s="49"/>
      <c r="C23" s="37"/>
      <c r="D23" s="8" t="s">
        <v>9</v>
      </c>
      <c r="E23" s="10">
        <f>E29+E35+E41+E47+E53</f>
        <v>19279.7</v>
      </c>
      <c r="F23" s="10">
        <f t="shared" ref="F23:H23" si="20">F29+F35+F41+F47+F53</f>
        <v>19279.7</v>
      </c>
      <c r="G23" s="10">
        <f t="shared" si="20"/>
        <v>19279.7</v>
      </c>
      <c r="H23" s="10">
        <f t="shared" si="20"/>
        <v>19279.7</v>
      </c>
      <c r="I23" s="10">
        <f t="shared" ref="I23" si="21">I29+I35+I41+I47+I53</f>
        <v>19279.7</v>
      </c>
      <c r="J23" s="93">
        <f t="shared" si="6"/>
        <v>1</v>
      </c>
      <c r="K23" s="93">
        <f t="shared" si="2"/>
        <v>1</v>
      </c>
      <c r="L23" s="8"/>
    </row>
    <row r="24" spans="1:20" ht="37.5">
      <c r="A24" s="76"/>
      <c r="B24" s="49"/>
      <c r="C24" s="37"/>
      <c r="D24" s="8" t="s">
        <v>10</v>
      </c>
      <c r="E24" s="10">
        <f>E25+E26</f>
        <v>54565.2</v>
      </c>
      <c r="F24" s="10">
        <f t="shared" ref="F24:H24" si="22">F25+F26</f>
        <v>54565.2</v>
      </c>
      <c r="G24" s="10">
        <f t="shared" si="22"/>
        <v>49444.1</v>
      </c>
      <c r="H24" s="10">
        <f t="shared" si="22"/>
        <v>9128.0999999999985</v>
      </c>
      <c r="I24" s="10">
        <f t="shared" ref="I24" si="23">I25+I26</f>
        <v>9128.0999999999985</v>
      </c>
      <c r="J24" s="93">
        <f t="shared" si="6"/>
        <v>0.16728794176508102</v>
      </c>
      <c r="K24" s="93">
        <f t="shared" si="2"/>
        <v>0.16728794176508102</v>
      </c>
      <c r="L24" s="8"/>
    </row>
    <row r="25" spans="1:20">
      <c r="A25" s="76"/>
      <c r="B25" s="49"/>
      <c r="C25" s="37"/>
      <c r="D25" s="8" t="s">
        <v>11</v>
      </c>
      <c r="E25" s="10">
        <f t="shared" ref="E25:E27" si="24">E31+E37+E43+E49+E55</f>
        <v>54565.2</v>
      </c>
      <c r="F25" s="10">
        <f t="shared" ref="F25:H25" si="25">F31+F37+F43+F49+F55</f>
        <v>54565.2</v>
      </c>
      <c r="G25" s="10">
        <f t="shared" si="25"/>
        <v>49444.1</v>
      </c>
      <c r="H25" s="10">
        <f t="shared" si="25"/>
        <v>9128.0999999999985</v>
      </c>
      <c r="I25" s="10">
        <f t="shared" ref="I25" si="26">I31+I37+I43+I49+I55</f>
        <v>9128.0999999999985</v>
      </c>
      <c r="J25" s="93">
        <f t="shared" si="6"/>
        <v>0.16728794176508102</v>
      </c>
      <c r="K25" s="93">
        <f t="shared" si="2"/>
        <v>0.16728794176508102</v>
      </c>
      <c r="L25" s="8"/>
    </row>
    <row r="26" spans="1:20">
      <c r="A26" s="76"/>
      <c r="B26" s="49"/>
      <c r="C26" s="37"/>
      <c r="D26" s="8" t="s">
        <v>12</v>
      </c>
      <c r="E26" s="10">
        <f t="shared" si="24"/>
        <v>0</v>
      </c>
      <c r="F26" s="10">
        <f t="shared" ref="F26:H26" si="27">F32+F38+F44+F50+F56</f>
        <v>0</v>
      </c>
      <c r="G26" s="10">
        <f t="shared" si="27"/>
        <v>0</v>
      </c>
      <c r="H26" s="10">
        <f t="shared" si="27"/>
        <v>0</v>
      </c>
      <c r="I26" s="10">
        <f t="shared" ref="I26" si="28">I32+I38+I44+I50+I56</f>
        <v>0</v>
      </c>
      <c r="J26" s="93" t="e">
        <f t="shared" si="6"/>
        <v>#DIV/0!</v>
      </c>
      <c r="K26" s="93" t="e">
        <f t="shared" si="2"/>
        <v>#DIV/0!</v>
      </c>
      <c r="L26" s="8"/>
    </row>
    <row r="27" spans="1:20">
      <c r="A27" s="77"/>
      <c r="B27" s="78"/>
      <c r="C27" s="38"/>
      <c r="D27" s="8" t="s">
        <v>13</v>
      </c>
      <c r="E27" s="10">
        <f t="shared" si="24"/>
        <v>0</v>
      </c>
      <c r="F27" s="10">
        <f t="shared" ref="F27:H27" si="29">F33+F39+F45+F51+F57</f>
        <v>0</v>
      </c>
      <c r="G27" s="10">
        <f t="shared" si="29"/>
        <v>0</v>
      </c>
      <c r="H27" s="10">
        <f t="shared" si="29"/>
        <v>0</v>
      </c>
      <c r="I27" s="10">
        <f t="shared" ref="I27" si="30">I33+I39+I45+I51+I57</f>
        <v>0</v>
      </c>
      <c r="J27" s="93" t="e">
        <f t="shared" si="6"/>
        <v>#DIV/0!</v>
      </c>
      <c r="K27" s="93" t="e">
        <f t="shared" si="2"/>
        <v>#DIV/0!</v>
      </c>
      <c r="L27" s="8"/>
    </row>
    <row r="28" spans="1:20">
      <c r="A28" s="47" t="s">
        <v>23</v>
      </c>
      <c r="B28" s="32" t="s">
        <v>15</v>
      </c>
      <c r="C28" s="33" t="s">
        <v>81</v>
      </c>
      <c r="D28" s="6" t="s">
        <v>3</v>
      </c>
      <c r="E28" s="21">
        <f>E29+E30+E33</f>
        <v>6648.5</v>
      </c>
      <c r="F28" s="21">
        <f t="shared" ref="F28:H28" si="31">F29+F30+F33</f>
        <v>6648.5</v>
      </c>
      <c r="G28" s="21">
        <f t="shared" si="31"/>
        <v>6648.5</v>
      </c>
      <c r="H28" s="21">
        <f t="shared" si="31"/>
        <v>6648.5</v>
      </c>
      <c r="I28" s="21">
        <f t="shared" ref="I28" si="32">I29+I30+I33</f>
        <v>6648.5</v>
      </c>
      <c r="J28" s="94">
        <f t="shared" si="6"/>
        <v>1</v>
      </c>
      <c r="K28" s="94">
        <f t="shared" si="2"/>
        <v>1</v>
      </c>
      <c r="L28" s="6"/>
    </row>
    <row r="29" spans="1:20">
      <c r="A29" s="47"/>
      <c r="B29" s="32"/>
      <c r="C29" s="34"/>
      <c r="D29" s="6" t="s">
        <v>9</v>
      </c>
      <c r="E29" s="21">
        <v>5917.1</v>
      </c>
      <c r="F29" s="21">
        <v>5917.1</v>
      </c>
      <c r="G29" s="21">
        <v>5917.1</v>
      </c>
      <c r="H29" s="21">
        <v>5917.1</v>
      </c>
      <c r="I29" s="21">
        <v>5917.1</v>
      </c>
      <c r="J29" s="94">
        <f t="shared" si="6"/>
        <v>1</v>
      </c>
      <c r="K29" s="94">
        <f t="shared" si="2"/>
        <v>1</v>
      </c>
      <c r="L29" s="6"/>
    </row>
    <row r="30" spans="1:20" ht="37.5">
      <c r="A30" s="47"/>
      <c r="B30" s="32"/>
      <c r="C30" s="34"/>
      <c r="D30" s="6" t="s">
        <v>10</v>
      </c>
      <c r="E30" s="21">
        <f>E31+E32</f>
        <v>731.4</v>
      </c>
      <c r="F30" s="21">
        <f t="shared" ref="F30:H30" si="33">F31+F32</f>
        <v>731.4</v>
      </c>
      <c r="G30" s="21">
        <f>G31+G32</f>
        <v>731.4</v>
      </c>
      <c r="H30" s="21">
        <f t="shared" si="33"/>
        <v>731.4</v>
      </c>
      <c r="I30" s="21">
        <f t="shared" ref="I30" si="34">I31+I32</f>
        <v>731.4</v>
      </c>
      <c r="J30" s="94">
        <f t="shared" si="6"/>
        <v>1</v>
      </c>
      <c r="K30" s="94">
        <f t="shared" si="2"/>
        <v>1</v>
      </c>
      <c r="L30" s="6"/>
    </row>
    <row r="31" spans="1:20">
      <c r="A31" s="47"/>
      <c r="B31" s="32"/>
      <c r="C31" s="34"/>
      <c r="D31" s="6" t="s">
        <v>11</v>
      </c>
      <c r="E31" s="21">
        <v>731.4</v>
      </c>
      <c r="F31" s="21">
        <v>731.4</v>
      </c>
      <c r="G31" s="21">
        <v>731.4</v>
      </c>
      <c r="H31" s="21">
        <v>731.4</v>
      </c>
      <c r="I31" s="21">
        <v>731.4</v>
      </c>
      <c r="J31" s="94">
        <f t="shared" si="6"/>
        <v>1</v>
      </c>
      <c r="K31" s="94">
        <f t="shared" si="2"/>
        <v>1</v>
      </c>
      <c r="L31" s="6"/>
    </row>
    <row r="32" spans="1:20">
      <c r="A32" s="47"/>
      <c r="B32" s="32"/>
      <c r="C32" s="34"/>
      <c r="D32" s="6" t="s">
        <v>12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94" t="e">
        <f t="shared" si="6"/>
        <v>#DIV/0!</v>
      </c>
      <c r="K32" s="94" t="e">
        <f t="shared" si="2"/>
        <v>#DIV/0!</v>
      </c>
      <c r="L32" s="6"/>
    </row>
    <row r="33" spans="1:12">
      <c r="A33" s="47"/>
      <c r="B33" s="32"/>
      <c r="C33" s="35"/>
      <c r="D33" s="6" t="s">
        <v>13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94" t="e">
        <f t="shared" si="6"/>
        <v>#DIV/0!</v>
      </c>
      <c r="K33" s="94" t="e">
        <f t="shared" si="2"/>
        <v>#DIV/0!</v>
      </c>
      <c r="L33" s="6"/>
    </row>
    <row r="34" spans="1:12">
      <c r="A34" s="47" t="s">
        <v>24</v>
      </c>
      <c r="B34" s="32" t="s">
        <v>16</v>
      </c>
      <c r="C34" s="33" t="s">
        <v>81</v>
      </c>
      <c r="D34" s="6" t="s">
        <v>3</v>
      </c>
      <c r="E34" s="21">
        <f>E35+E36+E39</f>
        <v>13635.4</v>
      </c>
      <c r="F34" s="21">
        <f t="shared" ref="F34:H34" si="35">F35+F36+F39</f>
        <v>13635.4</v>
      </c>
      <c r="G34" s="21">
        <f t="shared" si="35"/>
        <v>13635.4</v>
      </c>
      <c r="H34" s="21">
        <f t="shared" si="35"/>
        <v>13635.4</v>
      </c>
      <c r="I34" s="21">
        <f t="shared" ref="I34" si="36">I35+I36+I39</f>
        <v>13635.4</v>
      </c>
      <c r="J34" s="94">
        <f t="shared" si="6"/>
        <v>1</v>
      </c>
      <c r="K34" s="94">
        <f t="shared" si="2"/>
        <v>1</v>
      </c>
      <c r="L34" s="14"/>
    </row>
    <row r="35" spans="1:12">
      <c r="A35" s="47"/>
      <c r="B35" s="32"/>
      <c r="C35" s="34"/>
      <c r="D35" s="6" t="s">
        <v>9</v>
      </c>
      <c r="E35" s="21">
        <v>13362.6</v>
      </c>
      <c r="F35" s="21">
        <v>13362.6</v>
      </c>
      <c r="G35" s="21">
        <v>13362.6</v>
      </c>
      <c r="H35" s="21">
        <v>13362.6</v>
      </c>
      <c r="I35" s="21">
        <v>13362.6</v>
      </c>
      <c r="J35" s="94">
        <f t="shared" si="6"/>
        <v>1</v>
      </c>
      <c r="K35" s="94">
        <f t="shared" si="2"/>
        <v>1</v>
      </c>
      <c r="L35" s="6"/>
    </row>
    <row r="36" spans="1:12" ht="37.5">
      <c r="A36" s="47"/>
      <c r="B36" s="32"/>
      <c r="C36" s="34"/>
      <c r="D36" s="6" t="s">
        <v>10</v>
      </c>
      <c r="E36" s="21">
        <f>E37+E38</f>
        <v>272.8</v>
      </c>
      <c r="F36" s="21">
        <f t="shared" ref="F36:H36" si="37">F37+F38</f>
        <v>272.8</v>
      </c>
      <c r="G36" s="21">
        <f t="shared" si="37"/>
        <v>272.8</v>
      </c>
      <c r="H36" s="21">
        <f t="shared" si="37"/>
        <v>272.8</v>
      </c>
      <c r="I36" s="21">
        <f t="shared" ref="I36" si="38">I37+I38</f>
        <v>272.8</v>
      </c>
      <c r="J36" s="94">
        <f t="shared" si="6"/>
        <v>1</v>
      </c>
      <c r="K36" s="94">
        <f t="shared" si="2"/>
        <v>1</v>
      </c>
      <c r="L36" s="6"/>
    </row>
    <row r="37" spans="1:12">
      <c r="A37" s="47"/>
      <c r="B37" s="32"/>
      <c r="C37" s="34"/>
      <c r="D37" s="6" t="s">
        <v>11</v>
      </c>
      <c r="E37" s="21">
        <v>272.8</v>
      </c>
      <c r="F37" s="21">
        <v>272.8</v>
      </c>
      <c r="G37" s="21">
        <v>272.8</v>
      </c>
      <c r="H37" s="21">
        <v>272.8</v>
      </c>
      <c r="I37" s="21">
        <v>272.8</v>
      </c>
      <c r="J37" s="94">
        <f t="shared" si="6"/>
        <v>1</v>
      </c>
      <c r="K37" s="94">
        <f t="shared" si="2"/>
        <v>1</v>
      </c>
      <c r="L37" s="6"/>
    </row>
    <row r="38" spans="1:12">
      <c r="A38" s="47"/>
      <c r="B38" s="32"/>
      <c r="C38" s="34"/>
      <c r="D38" s="6" t="s">
        <v>12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94" t="e">
        <f t="shared" si="6"/>
        <v>#DIV/0!</v>
      </c>
      <c r="K38" s="94" t="e">
        <f t="shared" si="2"/>
        <v>#DIV/0!</v>
      </c>
      <c r="L38" s="6"/>
    </row>
    <row r="39" spans="1:12">
      <c r="A39" s="47"/>
      <c r="B39" s="32"/>
      <c r="C39" s="35"/>
      <c r="D39" s="6" t="s">
        <v>13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94" t="e">
        <f t="shared" si="6"/>
        <v>#DIV/0!</v>
      </c>
      <c r="K39" s="94" t="e">
        <f t="shared" si="2"/>
        <v>#DIV/0!</v>
      </c>
      <c r="L39" s="6"/>
    </row>
    <row r="40" spans="1:12">
      <c r="A40" s="47" t="s">
        <v>25</v>
      </c>
      <c r="B40" s="32" t="s">
        <v>17</v>
      </c>
      <c r="C40" s="33" t="s">
        <v>81</v>
      </c>
      <c r="D40" s="6" t="s">
        <v>3</v>
      </c>
      <c r="E40" s="21">
        <f>E41+E42+E45</f>
        <v>44280.1</v>
      </c>
      <c r="F40" s="21">
        <f t="shared" ref="F40:H40" si="39">F41+F42+F45</f>
        <v>44280.1</v>
      </c>
      <c r="G40" s="21">
        <f t="shared" si="39"/>
        <v>40087.1</v>
      </c>
      <c r="H40" s="21">
        <f t="shared" si="39"/>
        <v>6863.9</v>
      </c>
      <c r="I40" s="21">
        <f t="shared" ref="I40" si="40">I41+I42+I45</f>
        <v>6863.9</v>
      </c>
      <c r="J40" s="94">
        <f t="shared" si="6"/>
        <v>0.15501094170970706</v>
      </c>
      <c r="K40" s="94">
        <f t="shared" si="2"/>
        <v>0.15501094170970706</v>
      </c>
      <c r="L40" s="6"/>
    </row>
    <row r="41" spans="1:12">
      <c r="A41" s="47"/>
      <c r="B41" s="32"/>
      <c r="C41" s="34"/>
      <c r="D41" s="6" t="s">
        <v>9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94" t="e">
        <f t="shared" si="6"/>
        <v>#DIV/0!</v>
      </c>
      <c r="K41" s="94" t="e">
        <f t="shared" si="2"/>
        <v>#DIV/0!</v>
      </c>
      <c r="L41" s="6"/>
    </row>
    <row r="42" spans="1:12" ht="37.5">
      <c r="A42" s="47"/>
      <c r="B42" s="32"/>
      <c r="C42" s="34"/>
      <c r="D42" s="6" t="s">
        <v>10</v>
      </c>
      <c r="E42" s="21">
        <f>E43+E44</f>
        <v>44280.1</v>
      </c>
      <c r="F42" s="21">
        <f t="shared" ref="F42:H42" si="41">F43+F44</f>
        <v>44280.1</v>
      </c>
      <c r="G42" s="21">
        <f t="shared" si="41"/>
        <v>40087.1</v>
      </c>
      <c r="H42" s="21">
        <f t="shared" si="41"/>
        <v>6863.9</v>
      </c>
      <c r="I42" s="21">
        <f t="shared" ref="I42" si="42">I43+I44</f>
        <v>6863.9</v>
      </c>
      <c r="J42" s="94">
        <f t="shared" si="6"/>
        <v>0.15501094170970706</v>
      </c>
      <c r="K42" s="94">
        <f t="shared" si="2"/>
        <v>0.15501094170970706</v>
      </c>
      <c r="L42" s="6"/>
    </row>
    <row r="43" spans="1:12">
      <c r="A43" s="47"/>
      <c r="B43" s="32"/>
      <c r="C43" s="34"/>
      <c r="D43" s="6" t="s">
        <v>11</v>
      </c>
      <c r="E43" s="21">
        <v>44280.1</v>
      </c>
      <c r="F43" s="21">
        <v>44280.1</v>
      </c>
      <c r="G43" s="21">
        <v>40087.1</v>
      </c>
      <c r="H43" s="21">
        <v>6863.9</v>
      </c>
      <c r="I43" s="21">
        <v>6863.9</v>
      </c>
      <c r="J43" s="94">
        <f t="shared" si="6"/>
        <v>0.15501094170970706</v>
      </c>
      <c r="K43" s="94">
        <f t="shared" si="2"/>
        <v>0.15501094170970706</v>
      </c>
      <c r="L43" s="6"/>
    </row>
    <row r="44" spans="1:12">
      <c r="A44" s="47"/>
      <c r="B44" s="32"/>
      <c r="C44" s="34"/>
      <c r="D44" s="6" t="s">
        <v>12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94" t="e">
        <f t="shared" si="6"/>
        <v>#DIV/0!</v>
      </c>
      <c r="K44" s="94" t="e">
        <f t="shared" si="2"/>
        <v>#DIV/0!</v>
      </c>
      <c r="L44" s="6"/>
    </row>
    <row r="45" spans="1:12">
      <c r="A45" s="47"/>
      <c r="B45" s="32"/>
      <c r="C45" s="35"/>
      <c r="D45" s="6" t="s">
        <v>13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94" t="e">
        <f t="shared" si="6"/>
        <v>#DIV/0!</v>
      </c>
      <c r="K45" s="94" t="e">
        <f t="shared" si="2"/>
        <v>#DIV/0!</v>
      </c>
      <c r="L45" s="6"/>
    </row>
    <row r="46" spans="1:12">
      <c r="A46" s="47" t="s">
        <v>26</v>
      </c>
      <c r="B46" s="32" t="s">
        <v>18</v>
      </c>
      <c r="C46" s="33" t="s">
        <v>81</v>
      </c>
      <c r="D46" s="6" t="s">
        <v>3</v>
      </c>
      <c r="E46" s="21">
        <f>E47+E48+E51</f>
        <v>6910.9</v>
      </c>
      <c r="F46" s="21">
        <f t="shared" ref="F46:H46" si="43">F47+F48+F51</f>
        <v>6910.9</v>
      </c>
      <c r="G46" s="21">
        <f t="shared" si="43"/>
        <v>6219.8</v>
      </c>
      <c r="H46" s="21">
        <f t="shared" si="43"/>
        <v>1000</v>
      </c>
      <c r="I46" s="21">
        <f t="shared" ref="I46" si="44">I47+I48+I51</f>
        <v>1000</v>
      </c>
      <c r="J46" s="94">
        <f t="shared" si="6"/>
        <v>0.14469895382656384</v>
      </c>
      <c r="K46" s="94">
        <f t="shared" si="2"/>
        <v>0.14469895382656384</v>
      </c>
      <c r="L46" s="15"/>
    </row>
    <row r="47" spans="1:12">
      <c r="A47" s="47"/>
      <c r="B47" s="32"/>
      <c r="C47" s="34"/>
      <c r="D47" s="6" t="s">
        <v>9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94" t="e">
        <f t="shared" si="6"/>
        <v>#DIV/0!</v>
      </c>
      <c r="K47" s="94" t="e">
        <f t="shared" si="2"/>
        <v>#DIV/0!</v>
      </c>
      <c r="L47" s="15"/>
    </row>
    <row r="48" spans="1:12" ht="37.5">
      <c r="A48" s="47"/>
      <c r="B48" s="32"/>
      <c r="C48" s="34"/>
      <c r="D48" s="6" t="s">
        <v>10</v>
      </c>
      <c r="E48" s="21">
        <f>E49+E50</f>
        <v>6910.9</v>
      </c>
      <c r="F48" s="21">
        <f t="shared" ref="F48:H48" si="45">F49+F50</f>
        <v>6910.9</v>
      </c>
      <c r="G48" s="21">
        <f t="shared" si="45"/>
        <v>6219.8</v>
      </c>
      <c r="H48" s="21">
        <f t="shared" si="45"/>
        <v>1000</v>
      </c>
      <c r="I48" s="21">
        <f t="shared" ref="I48" si="46">I49+I50</f>
        <v>1000</v>
      </c>
      <c r="J48" s="94">
        <f t="shared" si="6"/>
        <v>0.14469895382656384</v>
      </c>
      <c r="K48" s="94">
        <f t="shared" si="2"/>
        <v>0.14469895382656384</v>
      </c>
      <c r="L48" s="15"/>
    </row>
    <row r="49" spans="1:12">
      <c r="A49" s="47"/>
      <c r="B49" s="32"/>
      <c r="C49" s="34"/>
      <c r="D49" s="6" t="s">
        <v>11</v>
      </c>
      <c r="E49" s="21">
        <v>6910.9</v>
      </c>
      <c r="F49" s="21">
        <v>6910.9</v>
      </c>
      <c r="G49" s="21">
        <v>6219.8</v>
      </c>
      <c r="H49" s="21">
        <v>1000</v>
      </c>
      <c r="I49" s="21">
        <v>1000</v>
      </c>
      <c r="J49" s="94">
        <f t="shared" si="6"/>
        <v>0.14469895382656384</v>
      </c>
      <c r="K49" s="94">
        <f t="shared" si="2"/>
        <v>0.14469895382656384</v>
      </c>
      <c r="L49" s="15"/>
    </row>
    <row r="50" spans="1:12">
      <c r="A50" s="47"/>
      <c r="B50" s="32"/>
      <c r="C50" s="34"/>
      <c r="D50" s="6" t="s">
        <v>12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94" t="e">
        <f t="shared" si="6"/>
        <v>#DIV/0!</v>
      </c>
      <c r="K50" s="94" t="e">
        <f t="shared" si="2"/>
        <v>#DIV/0!</v>
      </c>
      <c r="L50" s="15"/>
    </row>
    <row r="51" spans="1:12">
      <c r="A51" s="47"/>
      <c r="B51" s="32"/>
      <c r="C51" s="35"/>
      <c r="D51" s="6" t="s">
        <v>13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94" t="e">
        <f t="shared" si="6"/>
        <v>#DIV/0!</v>
      </c>
      <c r="K51" s="94" t="e">
        <f t="shared" si="2"/>
        <v>#DIV/0!</v>
      </c>
      <c r="L51" s="15"/>
    </row>
    <row r="52" spans="1:12">
      <c r="A52" s="33" t="s">
        <v>27</v>
      </c>
      <c r="B52" s="44" t="s">
        <v>19</v>
      </c>
      <c r="C52" s="33" t="s">
        <v>81</v>
      </c>
      <c r="D52" s="6" t="s">
        <v>3</v>
      </c>
      <c r="E52" s="21">
        <f>E53+E54+E57</f>
        <v>2370</v>
      </c>
      <c r="F52" s="21">
        <f t="shared" ref="F52:H52" si="47">F53+F54+F57</f>
        <v>2370</v>
      </c>
      <c r="G52" s="21">
        <f t="shared" si="47"/>
        <v>2133</v>
      </c>
      <c r="H52" s="21">
        <f t="shared" si="47"/>
        <v>260</v>
      </c>
      <c r="I52" s="21">
        <f t="shared" ref="I52" si="48">I53+I54+I57</f>
        <v>260</v>
      </c>
      <c r="J52" s="94">
        <f t="shared" si="6"/>
        <v>0.10970464135021098</v>
      </c>
      <c r="K52" s="94">
        <f t="shared" si="2"/>
        <v>0.10970464135021098</v>
      </c>
      <c r="L52" s="6"/>
    </row>
    <row r="53" spans="1:12">
      <c r="A53" s="34"/>
      <c r="B53" s="45"/>
      <c r="C53" s="34"/>
      <c r="D53" s="6" t="s">
        <v>9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94" t="e">
        <f t="shared" si="6"/>
        <v>#DIV/0!</v>
      </c>
      <c r="K53" s="94" t="e">
        <f t="shared" si="2"/>
        <v>#DIV/0!</v>
      </c>
      <c r="L53" s="6"/>
    </row>
    <row r="54" spans="1:12" ht="37.5">
      <c r="A54" s="34"/>
      <c r="B54" s="45"/>
      <c r="C54" s="34"/>
      <c r="D54" s="6" t="s">
        <v>10</v>
      </c>
      <c r="E54" s="21">
        <f>E55+E56</f>
        <v>2370</v>
      </c>
      <c r="F54" s="21">
        <f t="shared" ref="F54:H54" si="49">F55+F56</f>
        <v>2370</v>
      </c>
      <c r="G54" s="21">
        <f t="shared" si="49"/>
        <v>2133</v>
      </c>
      <c r="H54" s="21">
        <f t="shared" si="49"/>
        <v>260</v>
      </c>
      <c r="I54" s="21">
        <f t="shared" ref="I54" si="50">I55+I56</f>
        <v>260</v>
      </c>
      <c r="J54" s="94">
        <f t="shared" si="6"/>
        <v>0.10970464135021098</v>
      </c>
      <c r="K54" s="94">
        <f t="shared" si="2"/>
        <v>0.10970464135021098</v>
      </c>
      <c r="L54" s="6"/>
    </row>
    <row r="55" spans="1:12">
      <c r="A55" s="34"/>
      <c r="B55" s="45"/>
      <c r="C55" s="34"/>
      <c r="D55" s="6" t="s">
        <v>11</v>
      </c>
      <c r="E55" s="21">
        <v>2370</v>
      </c>
      <c r="F55" s="21">
        <v>2370</v>
      </c>
      <c r="G55" s="21">
        <v>2133</v>
      </c>
      <c r="H55" s="21">
        <v>260</v>
      </c>
      <c r="I55" s="21">
        <v>260</v>
      </c>
      <c r="J55" s="94">
        <f t="shared" si="6"/>
        <v>0.10970464135021098</v>
      </c>
      <c r="K55" s="94">
        <f t="shared" si="2"/>
        <v>0.10970464135021098</v>
      </c>
      <c r="L55" s="6"/>
    </row>
    <row r="56" spans="1:12">
      <c r="A56" s="34"/>
      <c r="B56" s="45"/>
      <c r="C56" s="34"/>
      <c r="D56" s="6" t="s">
        <v>12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94" t="e">
        <f t="shared" si="6"/>
        <v>#DIV/0!</v>
      </c>
      <c r="K56" s="94" t="e">
        <f t="shared" si="2"/>
        <v>#DIV/0!</v>
      </c>
      <c r="L56" s="6"/>
    </row>
    <row r="57" spans="1:12">
      <c r="A57" s="35"/>
      <c r="B57" s="46"/>
      <c r="C57" s="35"/>
      <c r="D57" s="6" t="s">
        <v>13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94" t="e">
        <f t="shared" si="6"/>
        <v>#DIV/0!</v>
      </c>
      <c r="K57" s="94" t="e">
        <f t="shared" si="2"/>
        <v>#DIV/0!</v>
      </c>
      <c r="L57" s="6"/>
    </row>
    <row r="58" spans="1:12">
      <c r="A58" s="60" t="s">
        <v>29</v>
      </c>
      <c r="B58" s="42" t="s">
        <v>28</v>
      </c>
      <c r="C58" s="36" t="s">
        <v>163</v>
      </c>
      <c r="D58" s="8" t="s">
        <v>3</v>
      </c>
      <c r="E58" s="10">
        <f>E59+E60+E63</f>
        <v>70680</v>
      </c>
      <c r="F58" s="10">
        <f t="shared" ref="F58:H58" si="51">F59+F60+F63</f>
        <v>383873.39999999997</v>
      </c>
      <c r="G58" s="10">
        <f t="shared" si="51"/>
        <v>381873.39999999997</v>
      </c>
      <c r="H58" s="10">
        <f t="shared" si="51"/>
        <v>127594.59999999999</v>
      </c>
      <c r="I58" s="10">
        <f t="shared" ref="I58" si="52">I59+I60+I63</f>
        <v>127594.59999999999</v>
      </c>
      <c r="J58" s="93">
        <f t="shared" si="6"/>
        <v>1.8052433503112619</v>
      </c>
      <c r="K58" s="93">
        <f t="shared" si="2"/>
        <v>0.33238718806773276</v>
      </c>
      <c r="L58" s="8"/>
    </row>
    <row r="59" spans="1:12">
      <c r="A59" s="61"/>
      <c r="B59" s="58"/>
      <c r="C59" s="37"/>
      <c r="D59" s="8" t="s">
        <v>9</v>
      </c>
      <c r="E59" s="10">
        <f>E65+E71+E77+E83+E89+E95+E101</f>
        <v>0</v>
      </c>
      <c r="F59" s="10">
        <f>F65+F71+F77+F83+F89+F95+F101</f>
        <v>0</v>
      </c>
      <c r="G59" s="10">
        <f>G65+G71+G77+G83+G89+G95+G101</f>
        <v>0</v>
      </c>
      <c r="H59" s="10">
        <f>H65+H71+H77+H83+H89+H95+H101</f>
        <v>0</v>
      </c>
      <c r="I59" s="10">
        <f>I65+I71+I77+I83+I89+I95+I101</f>
        <v>0</v>
      </c>
      <c r="J59" s="93" t="e">
        <f t="shared" si="6"/>
        <v>#DIV/0!</v>
      </c>
      <c r="K59" s="93" t="e">
        <f t="shared" si="2"/>
        <v>#DIV/0!</v>
      </c>
      <c r="L59" s="8"/>
    </row>
    <row r="60" spans="1:12" ht="37.5">
      <c r="A60" s="61"/>
      <c r="B60" s="58"/>
      <c r="C60" s="37"/>
      <c r="D60" s="8" t="s">
        <v>10</v>
      </c>
      <c r="E60" s="10">
        <f>E61+E62</f>
        <v>70680</v>
      </c>
      <c r="F60" s="10">
        <f t="shared" ref="F60:H60" si="53">F61+F62</f>
        <v>383873.39999999997</v>
      </c>
      <c r="G60" s="10">
        <f t="shared" si="53"/>
        <v>381873.39999999997</v>
      </c>
      <c r="H60" s="10">
        <f t="shared" si="53"/>
        <v>127594.59999999999</v>
      </c>
      <c r="I60" s="10">
        <f t="shared" ref="I60" si="54">I61+I62</f>
        <v>127594.59999999999</v>
      </c>
      <c r="J60" s="93">
        <f t="shared" si="6"/>
        <v>1.8052433503112619</v>
      </c>
      <c r="K60" s="93">
        <f t="shared" si="2"/>
        <v>0.33238718806773276</v>
      </c>
      <c r="L60" s="8"/>
    </row>
    <row r="61" spans="1:12">
      <c r="A61" s="61"/>
      <c r="B61" s="58"/>
      <c r="C61" s="37"/>
      <c r="D61" s="8" t="s">
        <v>11</v>
      </c>
      <c r="E61" s="10">
        <f t="shared" ref="E61:H63" si="55">E67+E73+E79+E85+E91+E97+E103</f>
        <v>70680</v>
      </c>
      <c r="F61" s="10">
        <f t="shared" si="55"/>
        <v>383873.39999999997</v>
      </c>
      <c r="G61" s="10">
        <f t="shared" si="55"/>
        <v>381873.39999999997</v>
      </c>
      <c r="H61" s="10">
        <f t="shared" si="55"/>
        <v>127594.59999999999</v>
      </c>
      <c r="I61" s="10">
        <f t="shared" ref="I61" si="56">I67+I73+I79+I85+I91+I97+I103</f>
        <v>127594.59999999999</v>
      </c>
      <c r="J61" s="93">
        <f t="shared" si="6"/>
        <v>1.8052433503112619</v>
      </c>
      <c r="K61" s="93">
        <f t="shared" si="2"/>
        <v>0.33238718806773276</v>
      </c>
      <c r="L61" s="8"/>
    </row>
    <row r="62" spans="1:12">
      <c r="A62" s="61"/>
      <c r="B62" s="58"/>
      <c r="C62" s="37"/>
      <c r="D62" s="8" t="s">
        <v>12</v>
      </c>
      <c r="E62" s="10">
        <f t="shared" si="55"/>
        <v>0</v>
      </c>
      <c r="F62" s="10">
        <f t="shared" si="55"/>
        <v>0</v>
      </c>
      <c r="G62" s="10">
        <f t="shared" si="55"/>
        <v>0</v>
      </c>
      <c r="H62" s="10">
        <f t="shared" si="55"/>
        <v>0</v>
      </c>
      <c r="I62" s="10">
        <f t="shared" ref="I62" si="57">I68+I74+I80+I86+I92+I98+I104</f>
        <v>0</v>
      </c>
      <c r="J62" s="93" t="e">
        <f t="shared" si="6"/>
        <v>#DIV/0!</v>
      </c>
      <c r="K62" s="93" t="e">
        <f t="shared" si="2"/>
        <v>#DIV/0!</v>
      </c>
      <c r="L62" s="8"/>
    </row>
    <row r="63" spans="1:12">
      <c r="A63" s="61"/>
      <c r="B63" s="58"/>
      <c r="C63" s="38"/>
      <c r="D63" s="8" t="s">
        <v>13</v>
      </c>
      <c r="E63" s="10">
        <f t="shared" si="55"/>
        <v>0</v>
      </c>
      <c r="F63" s="10">
        <f t="shared" si="55"/>
        <v>0</v>
      </c>
      <c r="G63" s="10">
        <f t="shared" si="55"/>
        <v>0</v>
      </c>
      <c r="H63" s="10">
        <f t="shared" si="55"/>
        <v>0</v>
      </c>
      <c r="I63" s="10">
        <f t="shared" ref="I63" si="58">I69+I75+I81+I87+I93+I99+I105</f>
        <v>0</v>
      </c>
      <c r="J63" s="93" t="e">
        <f t="shared" si="6"/>
        <v>#DIV/0!</v>
      </c>
      <c r="K63" s="93" t="e">
        <f t="shared" si="2"/>
        <v>#DIV/0!</v>
      </c>
      <c r="L63" s="8"/>
    </row>
    <row r="64" spans="1:12">
      <c r="A64" s="47" t="s">
        <v>34</v>
      </c>
      <c r="B64" s="32" t="s">
        <v>30</v>
      </c>
      <c r="C64" s="33" t="s">
        <v>81</v>
      </c>
      <c r="D64" s="6" t="s">
        <v>3</v>
      </c>
      <c r="E64" s="21">
        <f>E65+E66+E69</f>
        <v>680</v>
      </c>
      <c r="F64" s="21">
        <f t="shared" ref="F64:H64" si="59">F65+F66+F69</f>
        <v>680</v>
      </c>
      <c r="G64" s="21">
        <f t="shared" si="59"/>
        <v>680</v>
      </c>
      <c r="H64" s="21">
        <f t="shared" si="59"/>
        <v>0</v>
      </c>
      <c r="I64" s="21">
        <f t="shared" ref="I64" si="60">I65+I66+I69</f>
        <v>0</v>
      </c>
      <c r="J64" s="94">
        <f t="shared" si="6"/>
        <v>0</v>
      </c>
      <c r="K64" s="94">
        <f t="shared" si="2"/>
        <v>0</v>
      </c>
      <c r="L64" s="6"/>
    </row>
    <row r="65" spans="1:12">
      <c r="A65" s="47"/>
      <c r="B65" s="32"/>
      <c r="C65" s="34"/>
      <c r="D65" s="6" t="s">
        <v>9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94" t="e">
        <f t="shared" si="6"/>
        <v>#DIV/0!</v>
      </c>
      <c r="K65" s="94" t="e">
        <f t="shared" si="2"/>
        <v>#DIV/0!</v>
      </c>
      <c r="L65" s="6"/>
    </row>
    <row r="66" spans="1:12" ht="37.5">
      <c r="A66" s="47"/>
      <c r="B66" s="32"/>
      <c r="C66" s="34"/>
      <c r="D66" s="6" t="s">
        <v>10</v>
      </c>
      <c r="E66" s="21">
        <f>E67+E68</f>
        <v>680</v>
      </c>
      <c r="F66" s="21">
        <f t="shared" ref="F66:H66" si="61">F67+F68</f>
        <v>680</v>
      </c>
      <c r="G66" s="21">
        <f t="shared" si="61"/>
        <v>680</v>
      </c>
      <c r="H66" s="21">
        <f t="shared" si="61"/>
        <v>0</v>
      </c>
      <c r="I66" s="21">
        <f t="shared" ref="I66" si="62">I67+I68</f>
        <v>0</v>
      </c>
      <c r="J66" s="94">
        <f t="shared" si="6"/>
        <v>0</v>
      </c>
      <c r="K66" s="94">
        <f t="shared" si="2"/>
        <v>0</v>
      </c>
      <c r="L66" s="6"/>
    </row>
    <row r="67" spans="1:12">
      <c r="A67" s="47"/>
      <c r="B67" s="32"/>
      <c r="C67" s="34"/>
      <c r="D67" s="6" t="s">
        <v>11</v>
      </c>
      <c r="E67" s="21">
        <v>680</v>
      </c>
      <c r="F67" s="21">
        <v>680</v>
      </c>
      <c r="G67" s="21">
        <v>680</v>
      </c>
      <c r="H67" s="21">
        <v>0</v>
      </c>
      <c r="I67" s="21">
        <v>0</v>
      </c>
      <c r="J67" s="94">
        <f t="shared" si="6"/>
        <v>0</v>
      </c>
      <c r="K67" s="94">
        <f t="shared" si="2"/>
        <v>0</v>
      </c>
      <c r="L67" s="6"/>
    </row>
    <row r="68" spans="1:12">
      <c r="A68" s="47"/>
      <c r="B68" s="32"/>
      <c r="C68" s="34"/>
      <c r="D68" s="6" t="s">
        <v>12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94" t="e">
        <f t="shared" si="6"/>
        <v>#DIV/0!</v>
      </c>
      <c r="K68" s="94" t="e">
        <f t="shared" si="2"/>
        <v>#DIV/0!</v>
      </c>
      <c r="L68" s="6"/>
    </row>
    <row r="69" spans="1:12">
      <c r="A69" s="47"/>
      <c r="B69" s="32"/>
      <c r="C69" s="35"/>
      <c r="D69" s="6" t="s">
        <v>13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94" t="e">
        <f t="shared" si="6"/>
        <v>#DIV/0!</v>
      </c>
      <c r="K69" s="94" t="e">
        <f t="shared" si="2"/>
        <v>#DIV/0!</v>
      </c>
      <c r="L69" s="6"/>
    </row>
    <row r="70" spans="1:12">
      <c r="A70" s="47" t="s">
        <v>35</v>
      </c>
      <c r="B70" s="32" t="s">
        <v>31</v>
      </c>
      <c r="C70" s="33" t="s">
        <v>81</v>
      </c>
      <c r="D70" s="6" t="s">
        <v>3</v>
      </c>
      <c r="E70" s="21">
        <f>E71+E72+E75</f>
        <v>20000</v>
      </c>
      <c r="F70" s="21">
        <f t="shared" ref="F70:H70" si="63">F71+F72+F75</f>
        <v>66505.3</v>
      </c>
      <c r="G70" s="21">
        <f t="shared" si="63"/>
        <v>64505.3</v>
      </c>
      <c r="H70" s="21">
        <f t="shared" si="63"/>
        <v>26024.3</v>
      </c>
      <c r="I70" s="21">
        <f t="shared" ref="I70" si="64">I71+I72+I75</f>
        <v>26024.3</v>
      </c>
      <c r="J70" s="94">
        <f t="shared" si="6"/>
        <v>1.301215</v>
      </c>
      <c r="K70" s="94">
        <f t="shared" si="2"/>
        <v>0.39131166989698563</v>
      </c>
      <c r="L70" s="6"/>
    </row>
    <row r="71" spans="1:12">
      <c r="A71" s="47"/>
      <c r="B71" s="32"/>
      <c r="C71" s="34"/>
      <c r="D71" s="6" t="s">
        <v>9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94" t="e">
        <f t="shared" si="6"/>
        <v>#DIV/0!</v>
      </c>
      <c r="K71" s="94" t="e">
        <f t="shared" si="2"/>
        <v>#DIV/0!</v>
      </c>
      <c r="L71" s="6"/>
    </row>
    <row r="72" spans="1:12" ht="37.5">
      <c r="A72" s="47"/>
      <c r="B72" s="32"/>
      <c r="C72" s="34"/>
      <c r="D72" s="6" t="s">
        <v>10</v>
      </c>
      <c r="E72" s="21">
        <f>E73+E74</f>
        <v>20000</v>
      </c>
      <c r="F72" s="21">
        <f t="shared" ref="F72:H72" si="65">F73+F74</f>
        <v>66505.3</v>
      </c>
      <c r="G72" s="21">
        <f t="shared" si="65"/>
        <v>64505.3</v>
      </c>
      <c r="H72" s="21">
        <f t="shared" si="65"/>
        <v>26024.3</v>
      </c>
      <c r="I72" s="21">
        <f t="shared" ref="I72" si="66">I73+I74</f>
        <v>26024.3</v>
      </c>
      <c r="J72" s="94">
        <f t="shared" si="6"/>
        <v>1.301215</v>
      </c>
      <c r="K72" s="94">
        <f t="shared" si="2"/>
        <v>0.39131166989698563</v>
      </c>
      <c r="L72" s="6"/>
    </row>
    <row r="73" spans="1:12">
      <c r="A73" s="47"/>
      <c r="B73" s="32"/>
      <c r="C73" s="34"/>
      <c r="D73" s="6" t="s">
        <v>11</v>
      </c>
      <c r="E73" s="21">
        <v>20000</v>
      </c>
      <c r="F73" s="21">
        <v>66505.3</v>
      </c>
      <c r="G73" s="21">
        <v>64505.3</v>
      </c>
      <c r="H73" s="21">
        <v>26024.3</v>
      </c>
      <c r="I73" s="21">
        <v>26024.3</v>
      </c>
      <c r="J73" s="94">
        <f t="shared" si="6"/>
        <v>1.301215</v>
      </c>
      <c r="K73" s="94">
        <f t="shared" si="2"/>
        <v>0.39131166989698563</v>
      </c>
      <c r="L73" s="6"/>
    </row>
    <row r="74" spans="1:12">
      <c r="A74" s="47"/>
      <c r="B74" s="32"/>
      <c r="C74" s="34"/>
      <c r="D74" s="6" t="s">
        <v>12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94" t="e">
        <f t="shared" si="6"/>
        <v>#DIV/0!</v>
      </c>
      <c r="K74" s="94" t="e">
        <f t="shared" si="2"/>
        <v>#DIV/0!</v>
      </c>
      <c r="L74" s="6"/>
    </row>
    <row r="75" spans="1:12">
      <c r="A75" s="47"/>
      <c r="B75" s="32"/>
      <c r="C75" s="35"/>
      <c r="D75" s="6" t="s">
        <v>13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94" t="e">
        <f t="shared" ref="J75:J138" si="67">I75/E75</f>
        <v>#DIV/0!</v>
      </c>
      <c r="K75" s="94" t="e">
        <f t="shared" ref="K75:K138" si="68">H75/F75</f>
        <v>#DIV/0!</v>
      </c>
      <c r="L75" s="6"/>
    </row>
    <row r="76" spans="1:12">
      <c r="A76" s="47" t="s">
        <v>36</v>
      </c>
      <c r="B76" s="32" t="s">
        <v>32</v>
      </c>
      <c r="C76" s="33" t="s">
        <v>81</v>
      </c>
      <c r="D76" s="6" t="s">
        <v>3</v>
      </c>
      <c r="E76" s="21">
        <f>E77+E78+E81</f>
        <v>34482.800000000003</v>
      </c>
      <c r="F76" s="21">
        <f t="shared" ref="F76:H76" si="69">F77+F78+F81</f>
        <v>36000</v>
      </c>
      <c r="G76" s="21">
        <f t="shared" si="69"/>
        <v>36000</v>
      </c>
      <c r="H76" s="21">
        <f t="shared" si="69"/>
        <v>6230</v>
      </c>
      <c r="I76" s="21">
        <f t="shared" ref="I76" si="70">I77+I78+I81</f>
        <v>6230</v>
      </c>
      <c r="J76" s="94">
        <f t="shared" si="67"/>
        <v>0.18066978319626015</v>
      </c>
      <c r="K76" s="94">
        <f t="shared" si="68"/>
        <v>0.17305555555555555</v>
      </c>
      <c r="L76" s="6"/>
    </row>
    <row r="77" spans="1:12">
      <c r="A77" s="47"/>
      <c r="B77" s="32"/>
      <c r="C77" s="34"/>
      <c r="D77" s="6" t="s">
        <v>9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94" t="e">
        <f t="shared" si="67"/>
        <v>#DIV/0!</v>
      </c>
      <c r="K77" s="94" t="e">
        <f t="shared" si="68"/>
        <v>#DIV/0!</v>
      </c>
      <c r="L77" s="6"/>
    </row>
    <row r="78" spans="1:12" ht="37.5">
      <c r="A78" s="47"/>
      <c r="B78" s="32"/>
      <c r="C78" s="34"/>
      <c r="D78" s="6" t="s">
        <v>10</v>
      </c>
      <c r="E78" s="21">
        <f>E79+E80</f>
        <v>34482.800000000003</v>
      </c>
      <c r="F78" s="21">
        <f t="shared" ref="F78:H78" si="71">F79+F80</f>
        <v>36000</v>
      </c>
      <c r="G78" s="21">
        <f t="shared" si="71"/>
        <v>36000</v>
      </c>
      <c r="H78" s="21">
        <f t="shared" si="71"/>
        <v>6230</v>
      </c>
      <c r="I78" s="21">
        <f t="shared" ref="I78" si="72">I79+I80</f>
        <v>6230</v>
      </c>
      <c r="J78" s="94">
        <f t="shared" si="67"/>
        <v>0.18066978319626015</v>
      </c>
      <c r="K78" s="94">
        <f t="shared" si="68"/>
        <v>0.17305555555555555</v>
      </c>
      <c r="L78" s="6"/>
    </row>
    <row r="79" spans="1:12">
      <c r="A79" s="47"/>
      <c r="B79" s="32"/>
      <c r="C79" s="34"/>
      <c r="D79" s="6" t="s">
        <v>11</v>
      </c>
      <c r="E79" s="21">
        <v>34482.800000000003</v>
      </c>
      <c r="F79" s="21">
        <v>36000</v>
      </c>
      <c r="G79" s="21">
        <v>36000</v>
      </c>
      <c r="H79" s="21">
        <v>6230</v>
      </c>
      <c r="I79" s="21">
        <v>6230</v>
      </c>
      <c r="J79" s="94">
        <f t="shared" si="67"/>
        <v>0.18066978319626015</v>
      </c>
      <c r="K79" s="94">
        <f t="shared" si="68"/>
        <v>0.17305555555555555</v>
      </c>
      <c r="L79" s="6"/>
    </row>
    <row r="80" spans="1:12">
      <c r="A80" s="47"/>
      <c r="B80" s="32"/>
      <c r="C80" s="34"/>
      <c r="D80" s="6" t="s">
        <v>12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94" t="e">
        <f t="shared" si="67"/>
        <v>#DIV/0!</v>
      </c>
      <c r="K80" s="94" t="e">
        <f t="shared" si="68"/>
        <v>#DIV/0!</v>
      </c>
      <c r="L80" s="6"/>
    </row>
    <row r="81" spans="1:12">
      <c r="A81" s="47"/>
      <c r="B81" s="32"/>
      <c r="C81" s="35"/>
      <c r="D81" s="6" t="s">
        <v>13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94" t="e">
        <f t="shared" si="67"/>
        <v>#DIV/0!</v>
      </c>
      <c r="K81" s="94" t="e">
        <f t="shared" si="68"/>
        <v>#DIV/0!</v>
      </c>
      <c r="L81" s="6"/>
    </row>
    <row r="82" spans="1:12">
      <c r="A82" s="47" t="s">
        <v>37</v>
      </c>
      <c r="B82" s="32" t="s">
        <v>33</v>
      </c>
      <c r="C82" s="33" t="s">
        <v>81</v>
      </c>
      <c r="D82" s="6" t="s">
        <v>3</v>
      </c>
      <c r="E82" s="21">
        <f>E83+E84+E87</f>
        <v>15517.2</v>
      </c>
      <c r="F82" s="21">
        <f t="shared" ref="F82:H82" si="73">F83+F84+F87</f>
        <v>14000</v>
      </c>
      <c r="G82" s="21">
        <f t="shared" si="73"/>
        <v>14000</v>
      </c>
      <c r="H82" s="21">
        <f t="shared" si="73"/>
        <v>6008.4</v>
      </c>
      <c r="I82" s="21">
        <f t="shared" ref="I82" si="74">I83+I84+I87</f>
        <v>6008.4</v>
      </c>
      <c r="J82" s="94">
        <f t="shared" si="67"/>
        <v>0.38720903255742012</v>
      </c>
      <c r="K82" s="94">
        <f t="shared" si="68"/>
        <v>0.42917142857142854</v>
      </c>
      <c r="L82" s="6"/>
    </row>
    <row r="83" spans="1:12">
      <c r="A83" s="47"/>
      <c r="B83" s="32"/>
      <c r="C83" s="34"/>
      <c r="D83" s="6" t="s">
        <v>9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94" t="e">
        <f t="shared" si="67"/>
        <v>#DIV/0!</v>
      </c>
      <c r="K83" s="94" t="e">
        <f t="shared" si="68"/>
        <v>#DIV/0!</v>
      </c>
      <c r="L83" s="6"/>
    </row>
    <row r="84" spans="1:12" ht="37.5">
      <c r="A84" s="47"/>
      <c r="B84" s="32"/>
      <c r="C84" s="34"/>
      <c r="D84" s="6" t="s">
        <v>10</v>
      </c>
      <c r="E84" s="21">
        <f>E85+E86</f>
        <v>15517.2</v>
      </c>
      <c r="F84" s="21">
        <f t="shared" ref="F84:H84" si="75">F85+F86</f>
        <v>14000</v>
      </c>
      <c r="G84" s="21">
        <f t="shared" si="75"/>
        <v>14000</v>
      </c>
      <c r="H84" s="21">
        <f t="shared" si="75"/>
        <v>6008.4</v>
      </c>
      <c r="I84" s="21">
        <f t="shared" ref="I84" si="76">I85+I86</f>
        <v>6008.4</v>
      </c>
      <c r="J84" s="94">
        <f t="shared" si="67"/>
        <v>0.38720903255742012</v>
      </c>
      <c r="K84" s="94">
        <f t="shared" si="68"/>
        <v>0.42917142857142854</v>
      </c>
      <c r="L84" s="6"/>
    </row>
    <row r="85" spans="1:12">
      <c r="A85" s="47"/>
      <c r="B85" s="32"/>
      <c r="C85" s="34"/>
      <c r="D85" s="6" t="s">
        <v>11</v>
      </c>
      <c r="E85" s="21">
        <v>15517.2</v>
      </c>
      <c r="F85" s="21">
        <v>14000</v>
      </c>
      <c r="G85" s="21">
        <v>14000</v>
      </c>
      <c r="H85" s="21">
        <v>6008.4</v>
      </c>
      <c r="I85" s="21">
        <v>6008.4</v>
      </c>
      <c r="J85" s="94">
        <f t="shared" si="67"/>
        <v>0.38720903255742012</v>
      </c>
      <c r="K85" s="94">
        <f t="shared" si="68"/>
        <v>0.42917142857142854</v>
      </c>
      <c r="L85" s="6"/>
    </row>
    <row r="86" spans="1:12">
      <c r="A86" s="47"/>
      <c r="B86" s="32"/>
      <c r="C86" s="34"/>
      <c r="D86" s="6" t="s">
        <v>12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94" t="e">
        <f t="shared" si="67"/>
        <v>#DIV/0!</v>
      </c>
      <c r="K86" s="94" t="e">
        <f t="shared" si="68"/>
        <v>#DIV/0!</v>
      </c>
      <c r="L86" s="6"/>
    </row>
    <row r="87" spans="1:12">
      <c r="A87" s="47"/>
      <c r="B87" s="32"/>
      <c r="C87" s="35"/>
      <c r="D87" s="6" t="s">
        <v>13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94" t="e">
        <f t="shared" si="67"/>
        <v>#DIV/0!</v>
      </c>
      <c r="K87" s="94" t="e">
        <f t="shared" si="68"/>
        <v>#DIV/0!</v>
      </c>
      <c r="L87" s="6"/>
    </row>
    <row r="88" spans="1:12">
      <c r="A88" s="33" t="s">
        <v>70</v>
      </c>
      <c r="B88" s="32" t="s">
        <v>69</v>
      </c>
      <c r="C88" s="33" t="s">
        <v>131</v>
      </c>
      <c r="D88" s="6" t="s">
        <v>3</v>
      </c>
      <c r="E88" s="21">
        <f>E89+E90+E93</f>
        <v>0</v>
      </c>
      <c r="F88" s="21">
        <f t="shared" ref="F88:H88" si="77">F89+F90+F93</f>
        <v>102848</v>
      </c>
      <c r="G88" s="21">
        <f t="shared" si="77"/>
        <v>102848</v>
      </c>
      <c r="H88" s="21">
        <f t="shared" si="77"/>
        <v>20.7</v>
      </c>
      <c r="I88" s="21">
        <f t="shared" ref="I88" si="78">I89+I90+I93</f>
        <v>20.7</v>
      </c>
      <c r="J88" s="94" t="e">
        <f t="shared" si="67"/>
        <v>#DIV/0!</v>
      </c>
      <c r="K88" s="94">
        <f t="shared" si="68"/>
        <v>2.0126789047915369E-4</v>
      </c>
      <c r="L88" s="6"/>
    </row>
    <row r="89" spans="1:12">
      <c r="A89" s="34"/>
      <c r="B89" s="32"/>
      <c r="C89" s="34"/>
      <c r="D89" s="6" t="s">
        <v>9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94" t="e">
        <f t="shared" si="67"/>
        <v>#DIV/0!</v>
      </c>
      <c r="K89" s="94" t="e">
        <f t="shared" si="68"/>
        <v>#DIV/0!</v>
      </c>
      <c r="L89" s="6"/>
    </row>
    <row r="90" spans="1:12" ht="37.5">
      <c r="A90" s="34"/>
      <c r="B90" s="32"/>
      <c r="C90" s="34"/>
      <c r="D90" s="6" t="s">
        <v>10</v>
      </c>
      <c r="E90" s="21">
        <f>E91+E92</f>
        <v>0</v>
      </c>
      <c r="F90" s="21">
        <f t="shared" ref="F90:H90" si="79">F91+F92</f>
        <v>102848</v>
      </c>
      <c r="G90" s="21">
        <f t="shared" si="79"/>
        <v>102848</v>
      </c>
      <c r="H90" s="21">
        <f t="shared" si="79"/>
        <v>20.7</v>
      </c>
      <c r="I90" s="21">
        <f t="shared" ref="I90" si="80">I91+I92</f>
        <v>20.7</v>
      </c>
      <c r="J90" s="94" t="e">
        <f t="shared" si="67"/>
        <v>#DIV/0!</v>
      </c>
      <c r="K90" s="94">
        <f t="shared" si="68"/>
        <v>2.0126789047915369E-4</v>
      </c>
      <c r="L90" s="6"/>
    </row>
    <row r="91" spans="1:12">
      <c r="A91" s="34"/>
      <c r="B91" s="32"/>
      <c r="C91" s="34"/>
      <c r="D91" s="6" t="s">
        <v>11</v>
      </c>
      <c r="E91" s="21">
        <v>0</v>
      </c>
      <c r="F91" s="21">
        <v>102848</v>
      </c>
      <c r="G91" s="21">
        <v>102848</v>
      </c>
      <c r="H91" s="21">
        <v>20.7</v>
      </c>
      <c r="I91" s="21">
        <v>20.7</v>
      </c>
      <c r="J91" s="94" t="e">
        <f t="shared" si="67"/>
        <v>#DIV/0!</v>
      </c>
      <c r="K91" s="94">
        <f t="shared" si="68"/>
        <v>2.0126789047915369E-4</v>
      </c>
      <c r="L91" s="6"/>
    </row>
    <row r="92" spans="1:12">
      <c r="A92" s="34"/>
      <c r="B92" s="32"/>
      <c r="C92" s="34"/>
      <c r="D92" s="6" t="s">
        <v>12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94" t="e">
        <f t="shared" si="67"/>
        <v>#DIV/0!</v>
      </c>
      <c r="K92" s="94" t="e">
        <f t="shared" si="68"/>
        <v>#DIV/0!</v>
      </c>
      <c r="L92" s="6"/>
    </row>
    <row r="93" spans="1:12">
      <c r="A93" s="34"/>
      <c r="B93" s="32"/>
      <c r="C93" s="35"/>
      <c r="D93" s="6" t="s">
        <v>13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94" t="e">
        <f t="shared" si="67"/>
        <v>#DIV/0!</v>
      </c>
      <c r="K93" s="94" t="e">
        <f t="shared" si="68"/>
        <v>#DIV/0!</v>
      </c>
      <c r="L93" s="6"/>
    </row>
    <row r="94" spans="1:12">
      <c r="A94" s="47" t="s">
        <v>72</v>
      </c>
      <c r="B94" s="32" t="s">
        <v>71</v>
      </c>
      <c r="C94" s="33" t="s">
        <v>81</v>
      </c>
      <c r="D94" s="6" t="s">
        <v>3</v>
      </c>
      <c r="E94" s="21">
        <f>E95+E96+E99</f>
        <v>0</v>
      </c>
      <c r="F94" s="21">
        <f t="shared" ref="F94:H94" si="81">F95+F96+F99</f>
        <v>138528.9</v>
      </c>
      <c r="G94" s="21">
        <f t="shared" si="81"/>
        <v>138528.9</v>
      </c>
      <c r="H94" s="21">
        <f t="shared" si="81"/>
        <v>64000</v>
      </c>
      <c r="I94" s="21">
        <f t="shared" ref="I94" si="82">I95+I96+I99</f>
        <v>64000</v>
      </c>
      <c r="J94" s="94" t="e">
        <f t="shared" si="67"/>
        <v>#DIV/0!</v>
      </c>
      <c r="K94" s="94">
        <f t="shared" si="68"/>
        <v>0.46199746045770956</v>
      </c>
      <c r="L94" s="6"/>
    </row>
    <row r="95" spans="1:12">
      <c r="A95" s="47"/>
      <c r="B95" s="32"/>
      <c r="C95" s="34"/>
      <c r="D95" s="6" t="s">
        <v>9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94" t="e">
        <f t="shared" si="67"/>
        <v>#DIV/0!</v>
      </c>
      <c r="K95" s="94" t="e">
        <f t="shared" si="68"/>
        <v>#DIV/0!</v>
      </c>
      <c r="L95" s="6"/>
    </row>
    <row r="96" spans="1:12" ht="37.5">
      <c r="A96" s="47"/>
      <c r="B96" s="32"/>
      <c r="C96" s="34"/>
      <c r="D96" s="6" t="s">
        <v>10</v>
      </c>
      <c r="E96" s="21">
        <f>E97+E98</f>
        <v>0</v>
      </c>
      <c r="F96" s="21">
        <f t="shared" ref="F96:H96" si="83">F97+F98</f>
        <v>138528.9</v>
      </c>
      <c r="G96" s="21">
        <f t="shared" si="83"/>
        <v>138528.9</v>
      </c>
      <c r="H96" s="21">
        <f t="shared" si="83"/>
        <v>64000</v>
      </c>
      <c r="I96" s="21">
        <f t="shared" ref="I96" si="84">I97+I98</f>
        <v>64000</v>
      </c>
      <c r="J96" s="94" t="e">
        <f t="shared" si="67"/>
        <v>#DIV/0!</v>
      </c>
      <c r="K96" s="94">
        <f t="shared" si="68"/>
        <v>0.46199746045770956</v>
      </c>
      <c r="L96" s="6"/>
    </row>
    <row r="97" spans="1:12">
      <c r="A97" s="47"/>
      <c r="B97" s="32"/>
      <c r="C97" s="34"/>
      <c r="D97" s="6" t="s">
        <v>11</v>
      </c>
      <c r="E97" s="21">
        <v>0</v>
      </c>
      <c r="F97" s="21">
        <v>138528.9</v>
      </c>
      <c r="G97" s="21">
        <v>138528.9</v>
      </c>
      <c r="H97" s="21">
        <v>64000</v>
      </c>
      <c r="I97" s="21">
        <v>64000</v>
      </c>
      <c r="J97" s="94" t="e">
        <f t="shared" si="67"/>
        <v>#DIV/0!</v>
      </c>
      <c r="K97" s="94">
        <f t="shared" si="68"/>
        <v>0.46199746045770956</v>
      </c>
      <c r="L97" s="6"/>
    </row>
    <row r="98" spans="1:12">
      <c r="A98" s="47"/>
      <c r="B98" s="32"/>
      <c r="C98" s="34"/>
      <c r="D98" s="6" t="s">
        <v>12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94" t="e">
        <f t="shared" si="67"/>
        <v>#DIV/0!</v>
      </c>
      <c r="K98" s="94" t="e">
        <f t="shared" si="68"/>
        <v>#DIV/0!</v>
      </c>
      <c r="L98" s="6"/>
    </row>
    <row r="99" spans="1:12">
      <c r="A99" s="47"/>
      <c r="B99" s="32"/>
      <c r="C99" s="35"/>
      <c r="D99" s="6" t="s">
        <v>13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94" t="e">
        <f t="shared" si="67"/>
        <v>#DIV/0!</v>
      </c>
      <c r="K99" s="94" t="e">
        <f t="shared" si="68"/>
        <v>#DIV/0!</v>
      </c>
      <c r="L99" s="6"/>
    </row>
    <row r="100" spans="1:12" ht="22.5" customHeight="1">
      <c r="A100" s="47" t="s">
        <v>73</v>
      </c>
      <c r="B100" s="32" t="s">
        <v>74</v>
      </c>
      <c r="C100" s="33" t="s">
        <v>81</v>
      </c>
      <c r="D100" s="6" t="s">
        <v>3</v>
      </c>
      <c r="E100" s="21">
        <f>E101+E102+E105</f>
        <v>0</v>
      </c>
      <c r="F100" s="21">
        <f t="shared" ref="F100:H100" si="85">F101+F102+F105</f>
        <v>25311.200000000001</v>
      </c>
      <c r="G100" s="21">
        <f t="shared" si="85"/>
        <v>25311.200000000001</v>
      </c>
      <c r="H100" s="21">
        <f t="shared" si="85"/>
        <v>25311.200000000001</v>
      </c>
      <c r="I100" s="21">
        <f t="shared" ref="I100" si="86">I101+I102+I105</f>
        <v>25311.200000000001</v>
      </c>
      <c r="J100" s="94" t="e">
        <f t="shared" si="67"/>
        <v>#DIV/0!</v>
      </c>
      <c r="K100" s="94">
        <f t="shared" si="68"/>
        <v>1</v>
      </c>
      <c r="L100" s="6"/>
    </row>
    <row r="101" spans="1:12">
      <c r="A101" s="47"/>
      <c r="B101" s="32"/>
      <c r="C101" s="34"/>
      <c r="D101" s="6" t="s">
        <v>9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94" t="e">
        <f t="shared" si="67"/>
        <v>#DIV/0!</v>
      </c>
      <c r="K101" s="94" t="e">
        <f t="shared" si="68"/>
        <v>#DIV/0!</v>
      </c>
      <c r="L101" s="6"/>
    </row>
    <row r="102" spans="1:12" ht="37.5">
      <c r="A102" s="47"/>
      <c r="B102" s="32"/>
      <c r="C102" s="34"/>
      <c r="D102" s="6" t="s">
        <v>10</v>
      </c>
      <c r="E102" s="21">
        <f>E103+E104</f>
        <v>0</v>
      </c>
      <c r="F102" s="21">
        <f t="shared" ref="F102:H102" si="87">F103+F104</f>
        <v>25311.200000000001</v>
      </c>
      <c r="G102" s="21">
        <f t="shared" si="87"/>
        <v>25311.200000000001</v>
      </c>
      <c r="H102" s="21">
        <f t="shared" si="87"/>
        <v>25311.200000000001</v>
      </c>
      <c r="I102" s="21">
        <f t="shared" ref="I102" si="88">I103+I104</f>
        <v>25311.200000000001</v>
      </c>
      <c r="J102" s="94" t="e">
        <f t="shared" si="67"/>
        <v>#DIV/0!</v>
      </c>
      <c r="K102" s="94">
        <f t="shared" si="68"/>
        <v>1</v>
      </c>
      <c r="L102" s="6"/>
    </row>
    <row r="103" spans="1:12">
      <c r="A103" s="47"/>
      <c r="B103" s="32"/>
      <c r="C103" s="34"/>
      <c r="D103" s="6" t="s">
        <v>11</v>
      </c>
      <c r="E103" s="21">
        <v>0</v>
      </c>
      <c r="F103" s="21">
        <v>25311.200000000001</v>
      </c>
      <c r="G103" s="21">
        <v>25311.200000000001</v>
      </c>
      <c r="H103" s="21">
        <v>25311.200000000001</v>
      </c>
      <c r="I103" s="21">
        <v>25311.200000000001</v>
      </c>
      <c r="J103" s="94" t="e">
        <f t="shared" si="67"/>
        <v>#DIV/0!</v>
      </c>
      <c r="K103" s="94">
        <f t="shared" si="68"/>
        <v>1</v>
      </c>
      <c r="L103" s="6"/>
    </row>
    <row r="104" spans="1:12">
      <c r="A104" s="47"/>
      <c r="B104" s="32"/>
      <c r="C104" s="34"/>
      <c r="D104" s="6" t="s">
        <v>12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94" t="e">
        <f t="shared" si="67"/>
        <v>#DIV/0!</v>
      </c>
      <c r="K104" s="94" t="e">
        <f t="shared" si="68"/>
        <v>#DIV/0!</v>
      </c>
      <c r="L104" s="6"/>
    </row>
    <row r="105" spans="1:12">
      <c r="A105" s="47"/>
      <c r="B105" s="32"/>
      <c r="C105" s="35"/>
      <c r="D105" s="6" t="s">
        <v>13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94" t="e">
        <f t="shared" si="67"/>
        <v>#DIV/0!</v>
      </c>
      <c r="K105" s="94" t="e">
        <f t="shared" si="68"/>
        <v>#DIV/0!</v>
      </c>
      <c r="L105" s="6"/>
    </row>
    <row r="106" spans="1:12" s="4" customFormat="1" ht="18.75" customHeight="1">
      <c r="A106" s="36" t="s">
        <v>38</v>
      </c>
      <c r="B106" s="48" t="s">
        <v>132</v>
      </c>
      <c r="C106" s="36" t="s">
        <v>82</v>
      </c>
      <c r="D106" s="9" t="s">
        <v>3</v>
      </c>
      <c r="E106" s="10">
        <f>'прилож 16 (1кв2024)'!E11</f>
        <v>1445195.6</v>
      </c>
      <c r="F106" s="10">
        <f>'прилож 16 (1кв2024)'!F11</f>
        <v>1615846.9</v>
      </c>
      <c r="G106" s="10">
        <f>'прилож 16 (1кв2024)'!G11</f>
        <v>1542810.9</v>
      </c>
      <c r="H106" s="10">
        <f>'прилож 16 (1кв2024)'!H11</f>
        <v>577347.59999999986</v>
      </c>
      <c r="I106" s="10">
        <f>'прилож 16 (1кв2024)'!I11</f>
        <v>577347.59999999986</v>
      </c>
      <c r="J106" s="93">
        <f t="shared" si="67"/>
        <v>0.39949443521693523</v>
      </c>
      <c r="K106" s="93">
        <f t="shared" si="68"/>
        <v>0.35730340541545114</v>
      </c>
      <c r="L106" s="8"/>
    </row>
    <row r="107" spans="1:12" s="4" customFormat="1">
      <c r="A107" s="37"/>
      <c r="B107" s="49"/>
      <c r="C107" s="37"/>
      <c r="D107" s="9" t="s">
        <v>9</v>
      </c>
      <c r="E107" s="10">
        <f>'прилож 16 (1кв2024)'!E12</f>
        <v>0</v>
      </c>
      <c r="F107" s="10">
        <f>'прилож 16 (1кв2024)'!F12</f>
        <v>0</v>
      </c>
      <c r="G107" s="10">
        <f>'прилож 16 (1кв2024)'!G12</f>
        <v>0</v>
      </c>
      <c r="H107" s="10">
        <f>'прилож 16 (1кв2024)'!H12</f>
        <v>0</v>
      </c>
      <c r="I107" s="10">
        <f>'прилож 16 (1кв2024)'!I12</f>
        <v>0</v>
      </c>
      <c r="J107" s="93" t="e">
        <f t="shared" si="67"/>
        <v>#DIV/0!</v>
      </c>
      <c r="K107" s="93" t="e">
        <f t="shared" si="68"/>
        <v>#DIV/0!</v>
      </c>
      <c r="L107" s="8"/>
    </row>
    <row r="108" spans="1:12" s="4" customFormat="1" ht="43.5" customHeight="1">
      <c r="A108" s="37"/>
      <c r="B108" s="49"/>
      <c r="C108" s="37"/>
      <c r="D108" s="9" t="s">
        <v>10</v>
      </c>
      <c r="E108" s="10">
        <f>'прилож 16 (1кв2024)'!E13</f>
        <v>1445195.6</v>
      </c>
      <c r="F108" s="10">
        <f>'прилож 16 (1кв2024)'!F13</f>
        <v>1615846.9</v>
      </c>
      <c r="G108" s="10">
        <f>'прилож 16 (1кв2024)'!G13</f>
        <v>1542810.9</v>
      </c>
      <c r="H108" s="10">
        <f>'прилож 16 (1кв2024)'!H13</f>
        <v>577347.59999999986</v>
      </c>
      <c r="I108" s="10">
        <f>'прилож 16 (1кв2024)'!I13</f>
        <v>577347.59999999986</v>
      </c>
      <c r="J108" s="93">
        <f t="shared" si="67"/>
        <v>0.39949443521693523</v>
      </c>
      <c r="K108" s="93">
        <f t="shared" si="68"/>
        <v>0.35730340541545114</v>
      </c>
      <c r="L108" s="8"/>
    </row>
    <row r="109" spans="1:12" s="4" customFormat="1">
      <c r="A109" s="37"/>
      <c r="B109" s="49"/>
      <c r="C109" s="37"/>
      <c r="D109" s="9" t="s">
        <v>11</v>
      </c>
      <c r="E109" s="10">
        <f>'прилож 16 (1кв2024)'!E14</f>
        <v>1445195.6</v>
      </c>
      <c r="F109" s="10">
        <f>'прилож 16 (1кв2024)'!F14</f>
        <v>1615846.9</v>
      </c>
      <c r="G109" s="10">
        <f>'прилож 16 (1кв2024)'!G14</f>
        <v>1542810.9</v>
      </c>
      <c r="H109" s="10">
        <f>'прилож 16 (1кв2024)'!H14</f>
        <v>577347.59999999986</v>
      </c>
      <c r="I109" s="10">
        <f>'прилож 16 (1кв2024)'!I14</f>
        <v>577347.59999999986</v>
      </c>
      <c r="J109" s="93">
        <f t="shared" si="67"/>
        <v>0.39949443521693523</v>
      </c>
      <c r="K109" s="93">
        <f t="shared" si="68"/>
        <v>0.35730340541545114</v>
      </c>
      <c r="L109" s="8"/>
    </row>
    <row r="110" spans="1:12" s="4" customFormat="1">
      <c r="A110" s="37"/>
      <c r="B110" s="49"/>
      <c r="C110" s="37"/>
      <c r="D110" s="9" t="s">
        <v>12</v>
      </c>
      <c r="E110" s="10">
        <f>'прилож 16 (1кв2024)'!E15</f>
        <v>0</v>
      </c>
      <c r="F110" s="10">
        <f>'прилож 16 (1кв2024)'!F15</f>
        <v>0</v>
      </c>
      <c r="G110" s="10">
        <f>'прилож 16 (1кв2024)'!G15</f>
        <v>0</v>
      </c>
      <c r="H110" s="10">
        <f>'прилож 16 (1кв2024)'!H15</f>
        <v>0</v>
      </c>
      <c r="I110" s="10">
        <f>'прилож 16 (1кв2024)'!I15</f>
        <v>0</v>
      </c>
      <c r="J110" s="93" t="e">
        <f t="shared" si="67"/>
        <v>#DIV/0!</v>
      </c>
      <c r="K110" s="93" t="e">
        <f t="shared" si="68"/>
        <v>#DIV/0!</v>
      </c>
      <c r="L110" s="8"/>
    </row>
    <row r="111" spans="1:12" s="4" customFormat="1">
      <c r="A111" s="37"/>
      <c r="B111" s="49"/>
      <c r="C111" s="37"/>
      <c r="D111" s="9" t="s">
        <v>13</v>
      </c>
      <c r="E111" s="10">
        <f>'прилож 16 (1кв2024)'!E16</f>
        <v>0</v>
      </c>
      <c r="F111" s="10">
        <f>'прилож 16 (1кв2024)'!F16</f>
        <v>0</v>
      </c>
      <c r="G111" s="10">
        <f>'прилож 16 (1кв2024)'!G16</f>
        <v>0</v>
      </c>
      <c r="H111" s="10">
        <f>'прилож 16 (1кв2024)'!H16</f>
        <v>0</v>
      </c>
      <c r="I111" s="10">
        <f>'прилож 16 (1кв2024)'!I16</f>
        <v>0</v>
      </c>
      <c r="J111" s="93" t="e">
        <f t="shared" si="67"/>
        <v>#DIV/0!</v>
      </c>
      <c r="K111" s="93" t="e">
        <f t="shared" si="68"/>
        <v>#DIV/0!</v>
      </c>
      <c r="L111" s="8"/>
    </row>
    <row r="112" spans="1:12" ht="18.75" customHeight="1">
      <c r="A112" s="36" t="s">
        <v>43</v>
      </c>
      <c r="B112" s="48" t="s">
        <v>133</v>
      </c>
      <c r="C112" s="36" t="s">
        <v>82</v>
      </c>
      <c r="D112" s="9" t="s">
        <v>3</v>
      </c>
      <c r="E112" s="10">
        <f>'прилож 16 (1кв2024)'!E59</f>
        <v>93759.9</v>
      </c>
      <c r="F112" s="10">
        <f>'прилож 16 (1кв2024)'!F59</f>
        <v>94601.8</v>
      </c>
      <c r="G112" s="10">
        <f>'прилож 16 (1кв2024)'!G59</f>
        <v>94373.1</v>
      </c>
      <c r="H112" s="10">
        <f>'прилож 16 (1кв2024)'!H59</f>
        <v>24380.2</v>
      </c>
      <c r="I112" s="10">
        <f>'прилож 16 (1кв2024)'!I59</f>
        <v>24380.2</v>
      </c>
      <c r="J112" s="93">
        <f t="shared" si="67"/>
        <v>0.2600280077090526</v>
      </c>
      <c r="K112" s="93">
        <f t="shared" si="68"/>
        <v>0.25771391242027109</v>
      </c>
      <c r="L112" s="8"/>
    </row>
    <row r="113" spans="1:12">
      <c r="A113" s="37"/>
      <c r="B113" s="49"/>
      <c r="C113" s="37"/>
      <c r="D113" s="9" t="s">
        <v>9</v>
      </c>
      <c r="E113" s="10">
        <f>'прилож 16 (1кв2024)'!E60</f>
        <v>0</v>
      </c>
      <c r="F113" s="10">
        <f>'прилож 16 (1кв2024)'!F60</f>
        <v>0</v>
      </c>
      <c r="G113" s="10">
        <f>'прилож 16 (1кв2024)'!G60</f>
        <v>0</v>
      </c>
      <c r="H113" s="10">
        <f>'прилож 16 (1кв2024)'!H60</f>
        <v>0</v>
      </c>
      <c r="I113" s="10">
        <f>'прилож 16 (1кв2024)'!I60</f>
        <v>0</v>
      </c>
      <c r="J113" s="93" t="e">
        <f t="shared" si="67"/>
        <v>#DIV/0!</v>
      </c>
      <c r="K113" s="93" t="e">
        <f t="shared" si="68"/>
        <v>#DIV/0!</v>
      </c>
      <c r="L113" s="8"/>
    </row>
    <row r="114" spans="1:12" ht="37.5">
      <c r="A114" s="37"/>
      <c r="B114" s="49"/>
      <c r="C114" s="37"/>
      <c r="D114" s="9" t="s">
        <v>10</v>
      </c>
      <c r="E114" s="10">
        <f>'прилож 16 (1кв2024)'!E61</f>
        <v>93759.9</v>
      </c>
      <c r="F114" s="10">
        <f>'прилож 16 (1кв2024)'!F61</f>
        <v>94601.8</v>
      </c>
      <c r="G114" s="10">
        <f>'прилож 16 (1кв2024)'!G61</f>
        <v>94373.1</v>
      </c>
      <c r="H114" s="10">
        <f>'прилож 16 (1кв2024)'!H61</f>
        <v>24380.2</v>
      </c>
      <c r="I114" s="10">
        <f>'прилож 16 (1кв2024)'!I61</f>
        <v>24380.2</v>
      </c>
      <c r="J114" s="93">
        <f t="shared" si="67"/>
        <v>0.2600280077090526</v>
      </c>
      <c r="K114" s="93">
        <f t="shared" si="68"/>
        <v>0.25771391242027109</v>
      </c>
      <c r="L114" s="8"/>
    </row>
    <row r="115" spans="1:12">
      <c r="A115" s="37"/>
      <c r="B115" s="49"/>
      <c r="C115" s="37"/>
      <c r="D115" s="9" t="s">
        <v>11</v>
      </c>
      <c r="E115" s="10">
        <f>'прилож 16 (1кв2024)'!E62</f>
        <v>93759.9</v>
      </c>
      <c r="F115" s="10">
        <f>'прилож 16 (1кв2024)'!F62</f>
        <v>94601.8</v>
      </c>
      <c r="G115" s="10">
        <f>'прилож 16 (1кв2024)'!G62</f>
        <v>94373.1</v>
      </c>
      <c r="H115" s="10">
        <f>'прилож 16 (1кв2024)'!H62</f>
        <v>24380.2</v>
      </c>
      <c r="I115" s="10">
        <f>'прилож 16 (1кв2024)'!I62</f>
        <v>24380.2</v>
      </c>
      <c r="J115" s="93">
        <f t="shared" si="67"/>
        <v>0.2600280077090526</v>
      </c>
      <c r="K115" s="93">
        <f t="shared" si="68"/>
        <v>0.25771391242027109</v>
      </c>
      <c r="L115" s="8"/>
    </row>
    <row r="116" spans="1:12">
      <c r="A116" s="37"/>
      <c r="B116" s="49"/>
      <c r="C116" s="37"/>
      <c r="D116" s="9" t="s">
        <v>12</v>
      </c>
      <c r="E116" s="10">
        <f>'прилож 16 (1кв2024)'!E63</f>
        <v>0</v>
      </c>
      <c r="F116" s="10">
        <f>'прилож 16 (1кв2024)'!F63</f>
        <v>0</v>
      </c>
      <c r="G116" s="10">
        <f>'прилож 16 (1кв2024)'!G63</f>
        <v>0</v>
      </c>
      <c r="H116" s="10">
        <f>'прилож 16 (1кв2024)'!H63</f>
        <v>0</v>
      </c>
      <c r="I116" s="10">
        <f>'прилож 16 (1кв2024)'!I63</f>
        <v>0</v>
      </c>
      <c r="J116" s="93" t="e">
        <f t="shared" si="67"/>
        <v>#DIV/0!</v>
      </c>
      <c r="K116" s="93" t="e">
        <f t="shared" si="68"/>
        <v>#DIV/0!</v>
      </c>
      <c r="L116" s="8"/>
    </row>
    <row r="117" spans="1:12">
      <c r="A117" s="37"/>
      <c r="B117" s="49"/>
      <c r="C117" s="37"/>
      <c r="D117" s="9" t="s">
        <v>13</v>
      </c>
      <c r="E117" s="10">
        <f>'прилож 16 (1кв2024)'!E64</f>
        <v>0</v>
      </c>
      <c r="F117" s="10">
        <f>'прилож 16 (1кв2024)'!F64</f>
        <v>0</v>
      </c>
      <c r="G117" s="10">
        <f>'прилож 16 (1кв2024)'!G64</f>
        <v>0</v>
      </c>
      <c r="H117" s="10">
        <f>'прилож 16 (1кв2024)'!H64</f>
        <v>0</v>
      </c>
      <c r="I117" s="10">
        <f>'прилож 16 (1кв2024)'!I64</f>
        <v>0</v>
      </c>
      <c r="J117" s="93" t="e">
        <f t="shared" si="67"/>
        <v>#DIV/0!</v>
      </c>
      <c r="K117" s="93" t="e">
        <f t="shared" si="68"/>
        <v>#DIV/0!</v>
      </c>
      <c r="L117" s="8"/>
    </row>
    <row r="118" spans="1:12">
      <c r="A118" s="36" t="s">
        <v>45</v>
      </c>
      <c r="B118" s="48" t="s">
        <v>134</v>
      </c>
      <c r="C118" s="36" t="s">
        <v>81</v>
      </c>
      <c r="D118" s="9" t="s">
        <v>3</v>
      </c>
      <c r="E118" s="10">
        <f>'прилож 16 (1кв2024)'!E89</f>
        <v>16884.8</v>
      </c>
      <c r="F118" s="10">
        <f>'прилож 16 (1кв2024)'!F89</f>
        <v>16884.8</v>
      </c>
      <c r="G118" s="10">
        <f>'прилож 16 (1кв2024)'!G89</f>
        <v>16650.8</v>
      </c>
      <c r="H118" s="10">
        <f>'прилож 16 (1кв2024)'!H89</f>
        <v>4358.8</v>
      </c>
      <c r="I118" s="10">
        <f>'прилож 16 (1кв2024)'!I89</f>
        <v>4358.8</v>
      </c>
      <c r="J118" s="93">
        <f t="shared" si="67"/>
        <v>0.25814934141950158</v>
      </c>
      <c r="K118" s="93">
        <f t="shared" si="68"/>
        <v>0.25814934141950158</v>
      </c>
      <c r="L118" s="8"/>
    </row>
    <row r="119" spans="1:12">
      <c r="A119" s="37"/>
      <c r="B119" s="49"/>
      <c r="C119" s="37"/>
      <c r="D119" s="9" t="s">
        <v>9</v>
      </c>
      <c r="E119" s="10">
        <f>'прилож 16 (1кв2024)'!E90</f>
        <v>0</v>
      </c>
      <c r="F119" s="10">
        <f>'прилож 16 (1кв2024)'!F90</f>
        <v>0</v>
      </c>
      <c r="G119" s="10">
        <f>'прилож 16 (1кв2024)'!G90</f>
        <v>0</v>
      </c>
      <c r="H119" s="10">
        <f>'прилож 16 (1кв2024)'!H90</f>
        <v>0</v>
      </c>
      <c r="I119" s="10">
        <f>'прилож 16 (1кв2024)'!I90</f>
        <v>0</v>
      </c>
      <c r="J119" s="93" t="e">
        <f t="shared" si="67"/>
        <v>#DIV/0!</v>
      </c>
      <c r="K119" s="93" t="e">
        <f t="shared" si="68"/>
        <v>#DIV/0!</v>
      </c>
      <c r="L119" s="8"/>
    </row>
    <row r="120" spans="1:12" ht="37.5">
      <c r="A120" s="37"/>
      <c r="B120" s="49"/>
      <c r="C120" s="37"/>
      <c r="D120" s="9" t="s">
        <v>10</v>
      </c>
      <c r="E120" s="10">
        <f>'прилож 16 (1кв2024)'!E91</f>
        <v>16884.8</v>
      </c>
      <c r="F120" s="10">
        <f>'прилож 16 (1кв2024)'!F91</f>
        <v>16884.8</v>
      </c>
      <c r="G120" s="10">
        <f>'прилож 16 (1кв2024)'!G91</f>
        <v>16650.8</v>
      </c>
      <c r="H120" s="10">
        <f>'прилож 16 (1кв2024)'!H91</f>
        <v>4358.8</v>
      </c>
      <c r="I120" s="10">
        <f>'прилож 16 (1кв2024)'!I91</f>
        <v>4358.8</v>
      </c>
      <c r="J120" s="93">
        <f t="shared" si="67"/>
        <v>0.25814934141950158</v>
      </c>
      <c r="K120" s="93">
        <f t="shared" si="68"/>
        <v>0.25814934141950158</v>
      </c>
      <c r="L120" s="8"/>
    </row>
    <row r="121" spans="1:12">
      <c r="A121" s="37"/>
      <c r="B121" s="49"/>
      <c r="C121" s="37"/>
      <c r="D121" s="9" t="s">
        <v>11</v>
      </c>
      <c r="E121" s="10">
        <f>'прилож 16 (1кв2024)'!E92</f>
        <v>16884.8</v>
      </c>
      <c r="F121" s="10">
        <f>'прилож 16 (1кв2024)'!F92</f>
        <v>16884.8</v>
      </c>
      <c r="G121" s="10">
        <f>'прилож 16 (1кв2024)'!G92</f>
        <v>16650.8</v>
      </c>
      <c r="H121" s="10">
        <f>'прилож 16 (1кв2024)'!H92</f>
        <v>4358.8</v>
      </c>
      <c r="I121" s="10">
        <f>'прилож 16 (1кв2024)'!I92</f>
        <v>4358.8</v>
      </c>
      <c r="J121" s="93">
        <f t="shared" si="67"/>
        <v>0.25814934141950158</v>
      </c>
      <c r="K121" s="93">
        <f t="shared" si="68"/>
        <v>0.25814934141950158</v>
      </c>
      <c r="L121" s="8"/>
    </row>
    <row r="122" spans="1:12">
      <c r="A122" s="37"/>
      <c r="B122" s="49"/>
      <c r="C122" s="37"/>
      <c r="D122" s="9" t="s">
        <v>12</v>
      </c>
      <c r="E122" s="10">
        <f>'прилож 16 (1кв2024)'!E93</f>
        <v>0</v>
      </c>
      <c r="F122" s="10">
        <f>'прилож 16 (1кв2024)'!F93</f>
        <v>0</v>
      </c>
      <c r="G122" s="10">
        <f>'прилож 16 (1кв2024)'!G93</f>
        <v>0</v>
      </c>
      <c r="H122" s="10">
        <f>'прилож 16 (1кв2024)'!H93</f>
        <v>0</v>
      </c>
      <c r="I122" s="10">
        <f>'прилож 16 (1кв2024)'!I93</f>
        <v>0</v>
      </c>
      <c r="J122" s="93" t="e">
        <f t="shared" si="67"/>
        <v>#DIV/0!</v>
      </c>
      <c r="K122" s="93" t="e">
        <f t="shared" si="68"/>
        <v>#DIV/0!</v>
      </c>
      <c r="L122" s="8"/>
    </row>
    <row r="123" spans="1:12">
      <c r="A123" s="37"/>
      <c r="B123" s="49"/>
      <c r="C123" s="37"/>
      <c r="D123" s="9" t="s">
        <v>13</v>
      </c>
      <c r="E123" s="10">
        <f>'прилож 16 (1кв2024)'!E94</f>
        <v>0</v>
      </c>
      <c r="F123" s="10">
        <f>'прилож 16 (1кв2024)'!F94</f>
        <v>0</v>
      </c>
      <c r="G123" s="10">
        <f>'прилож 16 (1кв2024)'!G94</f>
        <v>0</v>
      </c>
      <c r="H123" s="10">
        <f>'прилож 16 (1кв2024)'!H94</f>
        <v>0</v>
      </c>
      <c r="I123" s="10">
        <f>'прилож 16 (1кв2024)'!I94</f>
        <v>0</v>
      </c>
      <c r="J123" s="93" t="e">
        <f t="shared" si="67"/>
        <v>#DIV/0!</v>
      </c>
      <c r="K123" s="93" t="e">
        <f t="shared" si="68"/>
        <v>#DIV/0!</v>
      </c>
      <c r="L123" s="8"/>
    </row>
    <row r="124" spans="1:12" ht="18.75" customHeight="1">
      <c r="A124" s="64" t="s">
        <v>53</v>
      </c>
      <c r="B124" s="42" t="s">
        <v>135</v>
      </c>
      <c r="C124" s="36" t="s">
        <v>81</v>
      </c>
      <c r="D124" s="9" t="s">
        <v>3</v>
      </c>
      <c r="E124" s="10">
        <f>'прилож 16 (1кв2024)'!E125</f>
        <v>19544.099999999999</v>
      </c>
      <c r="F124" s="10">
        <f>'прилож 16 (1кв2024)'!F125</f>
        <v>20044.099999999999</v>
      </c>
      <c r="G124" s="10">
        <f>'прилож 16 (1кв2024)'!G125</f>
        <v>19244.099999999999</v>
      </c>
      <c r="H124" s="10">
        <f>'прилож 16 (1кв2024)'!H125</f>
        <v>2771.3</v>
      </c>
      <c r="I124" s="10">
        <f>'прилож 16 (1кв2024)'!I125</f>
        <v>2771.3</v>
      </c>
      <c r="J124" s="93">
        <f t="shared" si="67"/>
        <v>0.14179726874094997</v>
      </c>
      <c r="K124" s="93">
        <f t="shared" si="68"/>
        <v>0.1382601363992397</v>
      </c>
      <c r="L124" s="8"/>
    </row>
    <row r="125" spans="1:12">
      <c r="A125" s="64"/>
      <c r="B125" s="42"/>
      <c r="C125" s="37"/>
      <c r="D125" s="9" t="s">
        <v>9</v>
      </c>
      <c r="E125" s="10">
        <f>'прилож 16 (1кв2024)'!E126</f>
        <v>0</v>
      </c>
      <c r="F125" s="10">
        <f>'прилож 16 (1кв2024)'!F126</f>
        <v>0</v>
      </c>
      <c r="G125" s="10">
        <f>'прилож 16 (1кв2024)'!G126</f>
        <v>0</v>
      </c>
      <c r="H125" s="10">
        <f>'прилож 16 (1кв2024)'!H126</f>
        <v>0</v>
      </c>
      <c r="I125" s="10">
        <f>'прилож 16 (1кв2024)'!I126</f>
        <v>0</v>
      </c>
      <c r="J125" s="93" t="e">
        <f t="shared" si="67"/>
        <v>#DIV/0!</v>
      </c>
      <c r="K125" s="93" t="e">
        <f t="shared" si="68"/>
        <v>#DIV/0!</v>
      </c>
      <c r="L125" s="8"/>
    </row>
    <row r="126" spans="1:12" ht="37.5">
      <c r="A126" s="64"/>
      <c r="B126" s="42"/>
      <c r="C126" s="37"/>
      <c r="D126" s="9" t="s">
        <v>10</v>
      </c>
      <c r="E126" s="10">
        <f>'прилож 16 (1кв2024)'!E127</f>
        <v>19544.099999999999</v>
      </c>
      <c r="F126" s="10">
        <f>'прилож 16 (1кв2024)'!F127</f>
        <v>20044.099999999999</v>
      </c>
      <c r="G126" s="10">
        <f>'прилож 16 (1кв2024)'!G127</f>
        <v>19244.099999999999</v>
      </c>
      <c r="H126" s="10">
        <f>'прилож 16 (1кв2024)'!H127</f>
        <v>2771.3</v>
      </c>
      <c r="I126" s="10">
        <f>'прилож 16 (1кв2024)'!I127</f>
        <v>2771.3</v>
      </c>
      <c r="J126" s="93">
        <f t="shared" si="67"/>
        <v>0.14179726874094997</v>
      </c>
      <c r="K126" s="93">
        <f t="shared" si="68"/>
        <v>0.1382601363992397</v>
      </c>
      <c r="L126" s="8"/>
    </row>
    <row r="127" spans="1:12">
      <c r="A127" s="64"/>
      <c r="B127" s="42"/>
      <c r="C127" s="37"/>
      <c r="D127" s="9" t="s">
        <v>11</v>
      </c>
      <c r="E127" s="10">
        <f>'прилож 16 (1кв2024)'!E128</f>
        <v>19544.099999999999</v>
      </c>
      <c r="F127" s="10">
        <f>'прилож 16 (1кв2024)'!F128</f>
        <v>20044.099999999999</v>
      </c>
      <c r="G127" s="10">
        <f>'прилож 16 (1кв2024)'!G128</f>
        <v>19244.099999999999</v>
      </c>
      <c r="H127" s="10">
        <f>'прилож 16 (1кв2024)'!H128</f>
        <v>2771.3</v>
      </c>
      <c r="I127" s="10">
        <f>'прилож 16 (1кв2024)'!I128</f>
        <v>2771.3</v>
      </c>
      <c r="J127" s="93">
        <f t="shared" si="67"/>
        <v>0.14179726874094997</v>
      </c>
      <c r="K127" s="93">
        <f t="shared" si="68"/>
        <v>0.1382601363992397</v>
      </c>
      <c r="L127" s="8"/>
    </row>
    <row r="128" spans="1:12">
      <c r="A128" s="64"/>
      <c r="B128" s="42"/>
      <c r="C128" s="37"/>
      <c r="D128" s="9" t="s">
        <v>12</v>
      </c>
      <c r="E128" s="10">
        <f>'прилож 16 (1кв2024)'!E129</f>
        <v>0</v>
      </c>
      <c r="F128" s="10">
        <f>'прилож 16 (1кв2024)'!F129</f>
        <v>0</v>
      </c>
      <c r="G128" s="10">
        <f>'прилож 16 (1кв2024)'!G129</f>
        <v>0</v>
      </c>
      <c r="H128" s="10">
        <f>'прилож 16 (1кв2024)'!H129</f>
        <v>0</v>
      </c>
      <c r="I128" s="10">
        <f>'прилож 16 (1кв2024)'!I129</f>
        <v>0</v>
      </c>
      <c r="J128" s="93" t="e">
        <f t="shared" si="67"/>
        <v>#DIV/0!</v>
      </c>
      <c r="K128" s="93" t="e">
        <f t="shared" si="68"/>
        <v>#DIV/0!</v>
      </c>
      <c r="L128" s="8"/>
    </row>
    <row r="129" spans="1:12">
      <c r="A129" s="64"/>
      <c r="B129" s="42"/>
      <c r="C129" s="37"/>
      <c r="D129" s="9" t="s">
        <v>13</v>
      </c>
      <c r="E129" s="10">
        <f>'прилож 16 (1кв2024)'!E130</f>
        <v>0</v>
      </c>
      <c r="F129" s="10">
        <f>'прилож 16 (1кв2024)'!F130</f>
        <v>0</v>
      </c>
      <c r="G129" s="10">
        <f>'прилож 16 (1кв2024)'!G130</f>
        <v>0</v>
      </c>
      <c r="H129" s="10">
        <f>'прилож 16 (1кв2024)'!H130</f>
        <v>0</v>
      </c>
      <c r="I129" s="10">
        <f>'прилож 16 (1кв2024)'!I130</f>
        <v>0</v>
      </c>
      <c r="J129" s="93" t="e">
        <f t="shared" si="67"/>
        <v>#DIV/0!</v>
      </c>
      <c r="K129" s="93" t="e">
        <f t="shared" si="68"/>
        <v>#DIV/0!</v>
      </c>
      <c r="L129" s="8"/>
    </row>
    <row r="130" spans="1:12">
      <c r="A130" s="55" t="s">
        <v>66</v>
      </c>
      <c r="B130" s="56" t="s">
        <v>108</v>
      </c>
      <c r="C130" s="39" t="s">
        <v>111</v>
      </c>
      <c r="D130" s="12" t="s">
        <v>3</v>
      </c>
      <c r="E130" s="19">
        <f>E131+E132+E135</f>
        <v>188016.4</v>
      </c>
      <c r="F130" s="19">
        <f t="shared" ref="F130:H130" si="89">F131+F132+F135</f>
        <v>194016.4</v>
      </c>
      <c r="G130" s="19">
        <f t="shared" si="89"/>
        <v>194016.4</v>
      </c>
      <c r="H130" s="19">
        <f t="shared" si="89"/>
        <v>59230.299999999996</v>
      </c>
      <c r="I130" s="19">
        <f t="shared" ref="I130" si="90">I131+I132+I135</f>
        <v>59230.299999999996</v>
      </c>
      <c r="J130" s="92">
        <f t="shared" si="67"/>
        <v>0.31502730612861429</v>
      </c>
      <c r="K130" s="92">
        <f t="shared" si="68"/>
        <v>0.3052850171428807</v>
      </c>
      <c r="L130" s="11"/>
    </row>
    <row r="131" spans="1:12">
      <c r="A131" s="55"/>
      <c r="B131" s="56"/>
      <c r="C131" s="40"/>
      <c r="D131" s="12" t="s">
        <v>9</v>
      </c>
      <c r="E131" s="19">
        <f>E137+E179</f>
        <v>174992.9</v>
      </c>
      <c r="F131" s="19">
        <f t="shared" ref="F131:H131" si="91">F137+F179</f>
        <v>174992.9</v>
      </c>
      <c r="G131" s="19">
        <f t="shared" si="91"/>
        <v>174992.9</v>
      </c>
      <c r="H131" s="19">
        <f t="shared" si="91"/>
        <v>55017.599999999999</v>
      </c>
      <c r="I131" s="19">
        <f t="shared" ref="I131" si="92">I137+I179</f>
        <v>55017.599999999999</v>
      </c>
      <c r="J131" s="92">
        <f t="shared" si="67"/>
        <v>0.31439904133253405</v>
      </c>
      <c r="K131" s="92">
        <f t="shared" si="68"/>
        <v>0.31439904133253405</v>
      </c>
      <c r="L131" s="11"/>
    </row>
    <row r="132" spans="1:12" ht="43.5" customHeight="1">
      <c r="A132" s="55"/>
      <c r="B132" s="56"/>
      <c r="C132" s="40"/>
      <c r="D132" s="12" t="s">
        <v>10</v>
      </c>
      <c r="E132" s="19">
        <f>E133+E134</f>
        <v>13023.5</v>
      </c>
      <c r="F132" s="19">
        <f t="shared" ref="F132:H132" si="93">F133+F134</f>
        <v>19023.5</v>
      </c>
      <c r="G132" s="19">
        <f t="shared" si="93"/>
        <v>19023.5</v>
      </c>
      <c r="H132" s="19">
        <f t="shared" si="93"/>
        <v>4212.7</v>
      </c>
      <c r="I132" s="19">
        <f t="shared" ref="I132" si="94">I133+I134</f>
        <v>4212.7</v>
      </c>
      <c r="J132" s="92">
        <f t="shared" si="67"/>
        <v>0.32346911352554997</v>
      </c>
      <c r="K132" s="92">
        <f t="shared" si="68"/>
        <v>0.2214471574631377</v>
      </c>
      <c r="L132" s="11"/>
    </row>
    <row r="133" spans="1:12">
      <c r="A133" s="55"/>
      <c r="B133" s="56"/>
      <c r="C133" s="40"/>
      <c r="D133" s="12" t="s">
        <v>11</v>
      </c>
      <c r="E133" s="19">
        <f>E139+E181</f>
        <v>13023.5</v>
      </c>
      <c r="F133" s="19">
        <f t="shared" ref="F133:H133" si="95">F139+F181</f>
        <v>19023.5</v>
      </c>
      <c r="G133" s="19">
        <f t="shared" si="95"/>
        <v>19023.5</v>
      </c>
      <c r="H133" s="19">
        <f t="shared" si="95"/>
        <v>4212.7</v>
      </c>
      <c r="I133" s="19">
        <f t="shared" ref="I133" si="96">I139+I181</f>
        <v>4212.7</v>
      </c>
      <c r="J133" s="92">
        <f t="shared" si="67"/>
        <v>0.32346911352554997</v>
      </c>
      <c r="K133" s="92">
        <f t="shared" si="68"/>
        <v>0.2214471574631377</v>
      </c>
      <c r="L133" s="11"/>
    </row>
    <row r="134" spans="1:12">
      <c r="A134" s="55"/>
      <c r="B134" s="56"/>
      <c r="C134" s="40"/>
      <c r="D134" s="12" t="s">
        <v>12</v>
      </c>
      <c r="E134" s="19">
        <f>E140+E182</f>
        <v>0</v>
      </c>
      <c r="F134" s="19">
        <f t="shared" ref="F134:H134" si="97">F140+F182</f>
        <v>0</v>
      </c>
      <c r="G134" s="19">
        <f t="shared" si="97"/>
        <v>0</v>
      </c>
      <c r="H134" s="19">
        <f t="shared" si="97"/>
        <v>0</v>
      </c>
      <c r="I134" s="19">
        <f t="shared" ref="I134" si="98">I140+I182</f>
        <v>0</v>
      </c>
      <c r="J134" s="92" t="e">
        <f t="shared" si="67"/>
        <v>#DIV/0!</v>
      </c>
      <c r="K134" s="92" t="e">
        <f t="shared" si="68"/>
        <v>#DIV/0!</v>
      </c>
      <c r="L134" s="11"/>
    </row>
    <row r="135" spans="1:12">
      <c r="A135" s="55"/>
      <c r="B135" s="56"/>
      <c r="C135" s="41"/>
      <c r="D135" s="12" t="s">
        <v>13</v>
      </c>
      <c r="E135" s="19">
        <f>E141+E183</f>
        <v>0</v>
      </c>
      <c r="F135" s="19">
        <f t="shared" ref="F135:H135" si="99">F141+F183</f>
        <v>0</v>
      </c>
      <c r="G135" s="19">
        <f t="shared" si="99"/>
        <v>0</v>
      </c>
      <c r="H135" s="19">
        <f t="shared" si="99"/>
        <v>0</v>
      </c>
      <c r="I135" s="19">
        <f t="shared" ref="I135" si="100">I141+I183</f>
        <v>0</v>
      </c>
      <c r="J135" s="92" t="e">
        <f t="shared" si="67"/>
        <v>#DIV/0!</v>
      </c>
      <c r="K135" s="92" t="e">
        <f t="shared" si="68"/>
        <v>#DIV/0!</v>
      </c>
      <c r="L135" s="11"/>
    </row>
    <row r="136" spans="1:12">
      <c r="A136" s="57" t="s">
        <v>67</v>
      </c>
      <c r="B136" s="42" t="s">
        <v>136</v>
      </c>
      <c r="C136" s="50" t="s">
        <v>111</v>
      </c>
      <c r="D136" s="9" t="s">
        <v>3</v>
      </c>
      <c r="E136" s="10">
        <f>E137+E138+E141</f>
        <v>178564.19999999998</v>
      </c>
      <c r="F136" s="10">
        <f t="shared" ref="F136:H136" si="101">F137+F138+F141</f>
        <v>184564.19999999998</v>
      </c>
      <c r="G136" s="10">
        <f t="shared" si="101"/>
        <v>184564.19999999998</v>
      </c>
      <c r="H136" s="10">
        <f t="shared" si="101"/>
        <v>56140.4</v>
      </c>
      <c r="I136" s="10">
        <f t="shared" ref="I136" si="102">I137+I138+I141</f>
        <v>56140.4</v>
      </c>
      <c r="J136" s="93">
        <f t="shared" si="67"/>
        <v>0.31439896687017893</v>
      </c>
      <c r="K136" s="93">
        <f t="shared" si="68"/>
        <v>0.30417816673005926</v>
      </c>
      <c r="L136" s="17"/>
    </row>
    <row r="137" spans="1:12">
      <c r="A137" s="57"/>
      <c r="B137" s="58"/>
      <c r="C137" s="51"/>
      <c r="D137" s="9" t="s">
        <v>9</v>
      </c>
      <c r="E137" s="10">
        <f>E143+E149+E155+E161+E167+E173</f>
        <v>174992.9</v>
      </c>
      <c r="F137" s="10">
        <f t="shared" ref="F137:H137" si="103">F143+F149+F155+F161+F167+F173</f>
        <v>174992.9</v>
      </c>
      <c r="G137" s="10">
        <f t="shared" si="103"/>
        <v>174992.9</v>
      </c>
      <c r="H137" s="10">
        <f t="shared" si="103"/>
        <v>55017.599999999999</v>
      </c>
      <c r="I137" s="10">
        <f t="shared" ref="I137" si="104">I143+I149+I155+I161+I167+I173</f>
        <v>55017.599999999999</v>
      </c>
      <c r="J137" s="93">
        <f t="shared" si="67"/>
        <v>0.31439904133253405</v>
      </c>
      <c r="K137" s="93">
        <f t="shared" si="68"/>
        <v>0.31439904133253405</v>
      </c>
      <c r="L137" s="17"/>
    </row>
    <row r="138" spans="1:12" ht="37.5">
      <c r="A138" s="57"/>
      <c r="B138" s="58"/>
      <c r="C138" s="51"/>
      <c r="D138" s="9" t="s">
        <v>10</v>
      </c>
      <c r="E138" s="10">
        <f>E139</f>
        <v>3571.2999999999993</v>
      </c>
      <c r="F138" s="10">
        <f t="shared" ref="F138:I138" si="105">F139</f>
        <v>9571.2999999999993</v>
      </c>
      <c r="G138" s="10">
        <f t="shared" si="105"/>
        <v>9571.2999999999993</v>
      </c>
      <c r="H138" s="10">
        <f t="shared" si="105"/>
        <v>1122.8</v>
      </c>
      <c r="I138" s="10">
        <f t="shared" si="105"/>
        <v>1122.8</v>
      </c>
      <c r="J138" s="93">
        <f t="shared" si="67"/>
        <v>0.31439531823145639</v>
      </c>
      <c r="K138" s="93">
        <f t="shared" si="68"/>
        <v>0.11730903847962137</v>
      </c>
      <c r="L138" s="17"/>
    </row>
    <row r="139" spans="1:12">
      <c r="A139" s="57"/>
      <c r="B139" s="58"/>
      <c r="C139" s="51"/>
      <c r="D139" s="9" t="s">
        <v>11</v>
      </c>
      <c r="E139" s="10">
        <f>E145+E151+E157+E163+E169+E175</f>
        <v>3571.2999999999993</v>
      </c>
      <c r="F139" s="10">
        <f t="shared" ref="F139:H139" si="106">F145+F151+F157+F163+F169+F175</f>
        <v>9571.2999999999993</v>
      </c>
      <c r="G139" s="10">
        <f t="shared" si="106"/>
        <v>9571.2999999999993</v>
      </c>
      <c r="H139" s="10">
        <f t="shared" si="106"/>
        <v>1122.8</v>
      </c>
      <c r="I139" s="10">
        <f t="shared" ref="I139" si="107">I145+I151+I157+I163+I169+I175</f>
        <v>1122.8</v>
      </c>
      <c r="J139" s="93">
        <f t="shared" ref="J139:J202" si="108">I139/E139</f>
        <v>0.31439531823145639</v>
      </c>
      <c r="K139" s="93">
        <f t="shared" ref="K139:K202" si="109">H139/F139</f>
        <v>0.11730903847962137</v>
      </c>
      <c r="L139" s="17"/>
    </row>
    <row r="140" spans="1:12">
      <c r="A140" s="57"/>
      <c r="B140" s="58"/>
      <c r="C140" s="51"/>
      <c r="D140" s="9" t="s">
        <v>12</v>
      </c>
      <c r="E140" s="10">
        <f>E146+E152+E158+E164+E170+E176</f>
        <v>0</v>
      </c>
      <c r="F140" s="10">
        <f t="shared" ref="F140:H140" si="110">F146+F152+F158+F164+F170+F176</f>
        <v>0</v>
      </c>
      <c r="G140" s="10">
        <f t="shared" si="110"/>
        <v>0</v>
      </c>
      <c r="H140" s="10">
        <f t="shared" si="110"/>
        <v>0</v>
      </c>
      <c r="I140" s="10">
        <f t="shared" ref="I140" si="111">I146+I152+I158+I164+I170+I176</f>
        <v>0</v>
      </c>
      <c r="J140" s="93" t="e">
        <f t="shared" si="108"/>
        <v>#DIV/0!</v>
      </c>
      <c r="K140" s="93" t="e">
        <f t="shared" si="109"/>
        <v>#DIV/0!</v>
      </c>
      <c r="L140" s="17"/>
    </row>
    <row r="141" spans="1:12">
      <c r="A141" s="57"/>
      <c r="B141" s="58"/>
      <c r="C141" s="52"/>
      <c r="D141" s="9" t="s">
        <v>13</v>
      </c>
      <c r="E141" s="10">
        <f>E147+E153+E159+E165+E171+E177</f>
        <v>0</v>
      </c>
      <c r="F141" s="10">
        <f t="shared" ref="F141:H141" si="112">F147+F153+F159+F165+F171+F177</f>
        <v>0</v>
      </c>
      <c r="G141" s="10">
        <f t="shared" si="112"/>
        <v>0</v>
      </c>
      <c r="H141" s="10">
        <f t="shared" si="112"/>
        <v>0</v>
      </c>
      <c r="I141" s="10">
        <f t="shared" ref="I141" si="113">I147+I153+I159+I165+I171+I177</f>
        <v>0</v>
      </c>
      <c r="J141" s="93" t="e">
        <f t="shared" si="108"/>
        <v>#DIV/0!</v>
      </c>
      <c r="K141" s="93" t="e">
        <f t="shared" si="109"/>
        <v>#DIV/0!</v>
      </c>
      <c r="L141" s="17"/>
    </row>
    <row r="142" spans="1:12">
      <c r="A142" s="47" t="s">
        <v>68</v>
      </c>
      <c r="B142" s="32" t="s">
        <v>137</v>
      </c>
      <c r="C142" s="33" t="s">
        <v>111</v>
      </c>
      <c r="D142" s="6" t="s">
        <v>3</v>
      </c>
      <c r="E142" s="21">
        <f>E143+E144+E147</f>
        <v>56140.4</v>
      </c>
      <c r="F142" s="21">
        <f>F143+F144+F147</f>
        <v>56140.4</v>
      </c>
      <c r="G142" s="21">
        <f>G143+G144+G147</f>
        <v>56140.4</v>
      </c>
      <c r="H142" s="21">
        <f t="shared" ref="H142:I142" si="114">H143+H144+H147</f>
        <v>56140.4</v>
      </c>
      <c r="I142" s="21">
        <f t="shared" si="114"/>
        <v>56140.4</v>
      </c>
      <c r="J142" s="94">
        <f t="shared" si="108"/>
        <v>1</v>
      </c>
      <c r="K142" s="94">
        <f t="shared" si="109"/>
        <v>1</v>
      </c>
      <c r="L142" s="6"/>
    </row>
    <row r="143" spans="1:12">
      <c r="A143" s="47"/>
      <c r="B143" s="32"/>
      <c r="C143" s="34"/>
      <c r="D143" s="6" t="s">
        <v>9</v>
      </c>
      <c r="E143" s="21">
        <v>55017.599999999999</v>
      </c>
      <c r="F143" s="21">
        <v>55017.599999999999</v>
      </c>
      <c r="G143" s="21">
        <v>55017.599999999999</v>
      </c>
      <c r="H143" s="21">
        <v>55017.599999999999</v>
      </c>
      <c r="I143" s="21">
        <v>55017.599999999999</v>
      </c>
      <c r="J143" s="94">
        <f t="shared" si="108"/>
        <v>1</v>
      </c>
      <c r="K143" s="94">
        <f t="shared" si="109"/>
        <v>1</v>
      </c>
      <c r="L143" s="6"/>
    </row>
    <row r="144" spans="1:12" ht="37.5">
      <c r="A144" s="47"/>
      <c r="B144" s="32"/>
      <c r="C144" s="34"/>
      <c r="D144" s="6" t="s">
        <v>10</v>
      </c>
      <c r="E144" s="21">
        <f>E145+E146</f>
        <v>1122.8</v>
      </c>
      <c r="F144" s="21">
        <f>F145+F146</f>
        <v>1122.8</v>
      </c>
      <c r="G144" s="21">
        <f>G145+G146</f>
        <v>1122.8</v>
      </c>
      <c r="H144" s="21">
        <f t="shared" ref="H144:I144" si="115">H145+H146</f>
        <v>1122.8</v>
      </c>
      <c r="I144" s="21">
        <f t="shared" si="115"/>
        <v>1122.8</v>
      </c>
      <c r="J144" s="94">
        <f t="shared" si="108"/>
        <v>1</v>
      </c>
      <c r="K144" s="94">
        <f t="shared" si="109"/>
        <v>1</v>
      </c>
      <c r="L144" s="6"/>
    </row>
    <row r="145" spans="1:12">
      <c r="A145" s="47"/>
      <c r="B145" s="32"/>
      <c r="C145" s="34"/>
      <c r="D145" s="6" t="s">
        <v>11</v>
      </c>
      <c r="E145" s="21">
        <v>1122.8</v>
      </c>
      <c r="F145" s="21">
        <v>1122.8</v>
      </c>
      <c r="G145" s="21">
        <v>1122.8</v>
      </c>
      <c r="H145" s="21">
        <v>1122.8</v>
      </c>
      <c r="I145" s="21">
        <v>1122.8</v>
      </c>
      <c r="J145" s="94">
        <f t="shared" si="108"/>
        <v>1</v>
      </c>
      <c r="K145" s="94">
        <f t="shared" si="109"/>
        <v>1</v>
      </c>
      <c r="L145" s="6"/>
    </row>
    <row r="146" spans="1:12">
      <c r="A146" s="47"/>
      <c r="B146" s="32"/>
      <c r="C146" s="34"/>
      <c r="D146" s="6" t="s">
        <v>12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94" t="e">
        <f t="shared" si="108"/>
        <v>#DIV/0!</v>
      </c>
      <c r="K146" s="94" t="e">
        <f t="shared" si="109"/>
        <v>#DIV/0!</v>
      </c>
      <c r="L146" s="6"/>
    </row>
    <row r="147" spans="1:12">
      <c r="A147" s="47"/>
      <c r="B147" s="32"/>
      <c r="C147" s="35"/>
      <c r="D147" s="6" t="s">
        <v>13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94" t="e">
        <f t="shared" si="108"/>
        <v>#DIV/0!</v>
      </c>
      <c r="K147" s="94" t="e">
        <f t="shared" si="109"/>
        <v>#DIV/0!</v>
      </c>
      <c r="L147" s="6"/>
    </row>
    <row r="148" spans="1:12">
      <c r="A148" s="33" t="s">
        <v>144</v>
      </c>
      <c r="B148" s="32" t="s">
        <v>138</v>
      </c>
      <c r="C148" s="33" t="s">
        <v>111</v>
      </c>
      <c r="D148" s="6" t="s">
        <v>3</v>
      </c>
      <c r="E148" s="21">
        <f>E149+E150+E153</f>
        <v>35714.300000000003</v>
      </c>
      <c r="F148" s="21">
        <f>F149+F150+F153</f>
        <v>35714.300000000003</v>
      </c>
      <c r="G148" s="21">
        <f>G149+G150+G153</f>
        <v>35714.300000000003</v>
      </c>
      <c r="H148" s="21">
        <f t="shared" ref="H148:I148" si="116">H149+H150+H153</f>
        <v>0</v>
      </c>
      <c r="I148" s="21">
        <f t="shared" si="116"/>
        <v>0</v>
      </c>
      <c r="J148" s="94">
        <f t="shared" si="108"/>
        <v>0</v>
      </c>
      <c r="K148" s="94">
        <f t="shared" si="109"/>
        <v>0</v>
      </c>
      <c r="L148" s="6"/>
    </row>
    <row r="149" spans="1:12">
      <c r="A149" s="34"/>
      <c r="B149" s="32"/>
      <c r="C149" s="34"/>
      <c r="D149" s="6" t="s">
        <v>9</v>
      </c>
      <c r="E149" s="21">
        <v>35000</v>
      </c>
      <c r="F149" s="21">
        <v>35000</v>
      </c>
      <c r="G149" s="21">
        <v>35000</v>
      </c>
      <c r="H149" s="21">
        <v>0</v>
      </c>
      <c r="I149" s="21">
        <v>0</v>
      </c>
      <c r="J149" s="94">
        <f t="shared" si="108"/>
        <v>0</v>
      </c>
      <c r="K149" s="94">
        <f t="shared" si="109"/>
        <v>0</v>
      </c>
      <c r="L149" s="6"/>
    </row>
    <row r="150" spans="1:12" ht="37.5">
      <c r="A150" s="34"/>
      <c r="B150" s="32"/>
      <c r="C150" s="34"/>
      <c r="D150" s="6" t="s">
        <v>10</v>
      </c>
      <c r="E150" s="21">
        <f>E151+E152</f>
        <v>714.3</v>
      </c>
      <c r="F150" s="21">
        <f>F151+F152</f>
        <v>714.3</v>
      </c>
      <c r="G150" s="21">
        <f>G151+G152</f>
        <v>714.3</v>
      </c>
      <c r="H150" s="21">
        <f t="shared" ref="H150:I150" si="117">H151+H152</f>
        <v>0</v>
      </c>
      <c r="I150" s="21">
        <f t="shared" si="117"/>
        <v>0</v>
      </c>
      <c r="J150" s="94">
        <f t="shared" si="108"/>
        <v>0</v>
      </c>
      <c r="K150" s="94">
        <f t="shared" si="109"/>
        <v>0</v>
      </c>
      <c r="L150" s="6"/>
    </row>
    <row r="151" spans="1:12">
      <c r="A151" s="34"/>
      <c r="B151" s="32"/>
      <c r="C151" s="34"/>
      <c r="D151" s="6" t="s">
        <v>11</v>
      </c>
      <c r="E151" s="21">
        <v>714.3</v>
      </c>
      <c r="F151" s="21">
        <v>714.3</v>
      </c>
      <c r="G151" s="21">
        <v>714.3</v>
      </c>
      <c r="H151" s="21">
        <v>0</v>
      </c>
      <c r="I151" s="21">
        <v>0</v>
      </c>
      <c r="J151" s="94">
        <f t="shared" si="108"/>
        <v>0</v>
      </c>
      <c r="K151" s="94">
        <f t="shared" si="109"/>
        <v>0</v>
      </c>
      <c r="L151" s="6"/>
    </row>
    <row r="152" spans="1:12">
      <c r="A152" s="34"/>
      <c r="B152" s="32"/>
      <c r="C152" s="34"/>
      <c r="D152" s="6" t="s">
        <v>12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94" t="e">
        <f t="shared" si="108"/>
        <v>#DIV/0!</v>
      </c>
      <c r="K152" s="94" t="e">
        <f t="shared" si="109"/>
        <v>#DIV/0!</v>
      </c>
      <c r="L152" s="6"/>
    </row>
    <row r="153" spans="1:12">
      <c r="A153" s="35"/>
      <c r="B153" s="32"/>
      <c r="C153" s="35"/>
      <c r="D153" s="6" t="s">
        <v>13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94" t="e">
        <f t="shared" si="108"/>
        <v>#DIV/0!</v>
      </c>
      <c r="K153" s="94" t="e">
        <f t="shared" si="109"/>
        <v>#DIV/0!</v>
      </c>
      <c r="L153" s="6"/>
    </row>
    <row r="154" spans="1:12">
      <c r="A154" s="33" t="s">
        <v>145</v>
      </c>
      <c r="B154" s="44" t="s">
        <v>139</v>
      </c>
      <c r="C154" s="33" t="s">
        <v>111</v>
      </c>
      <c r="D154" s="6" t="s">
        <v>3</v>
      </c>
      <c r="E154" s="21">
        <f>E155+E156+E159</f>
        <v>40816.300000000003</v>
      </c>
      <c r="F154" s="21">
        <f>F155+F156+F159</f>
        <v>40816.300000000003</v>
      </c>
      <c r="G154" s="21">
        <f>G155+G156+G159</f>
        <v>40816.300000000003</v>
      </c>
      <c r="H154" s="21">
        <f t="shared" ref="H154" si="118">H155+H156+H159</f>
        <v>0</v>
      </c>
      <c r="I154" s="21">
        <f t="shared" ref="I154" si="119">I155+I156+I159</f>
        <v>0</v>
      </c>
      <c r="J154" s="94">
        <f t="shared" si="108"/>
        <v>0</v>
      </c>
      <c r="K154" s="94">
        <f t="shared" si="109"/>
        <v>0</v>
      </c>
      <c r="L154" s="6"/>
    </row>
    <row r="155" spans="1:12">
      <c r="A155" s="34"/>
      <c r="B155" s="45"/>
      <c r="C155" s="34"/>
      <c r="D155" s="6" t="s">
        <v>9</v>
      </c>
      <c r="E155" s="21">
        <v>40000</v>
      </c>
      <c r="F155" s="21">
        <v>40000</v>
      </c>
      <c r="G155" s="21">
        <v>40000</v>
      </c>
      <c r="H155" s="21">
        <v>0</v>
      </c>
      <c r="I155" s="21">
        <v>0</v>
      </c>
      <c r="J155" s="94">
        <f t="shared" si="108"/>
        <v>0</v>
      </c>
      <c r="K155" s="94">
        <f t="shared" si="109"/>
        <v>0</v>
      </c>
      <c r="L155" s="6"/>
    </row>
    <row r="156" spans="1:12" ht="37.5">
      <c r="A156" s="34"/>
      <c r="B156" s="45"/>
      <c r="C156" s="34"/>
      <c r="D156" s="6" t="s">
        <v>10</v>
      </c>
      <c r="E156" s="21">
        <f>E157+E158</f>
        <v>816.3</v>
      </c>
      <c r="F156" s="21">
        <f>F157+F158</f>
        <v>816.3</v>
      </c>
      <c r="G156" s="21">
        <f>G157+G158</f>
        <v>816.3</v>
      </c>
      <c r="H156" s="21">
        <f t="shared" ref="H156" si="120">H157+H158</f>
        <v>0</v>
      </c>
      <c r="I156" s="21">
        <f t="shared" ref="I156" si="121">I157+I158</f>
        <v>0</v>
      </c>
      <c r="J156" s="94">
        <f t="shared" si="108"/>
        <v>0</v>
      </c>
      <c r="K156" s="94">
        <f t="shared" si="109"/>
        <v>0</v>
      </c>
      <c r="L156" s="6"/>
    </row>
    <row r="157" spans="1:12">
      <c r="A157" s="34"/>
      <c r="B157" s="45"/>
      <c r="C157" s="34"/>
      <c r="D157" s="6" t="s">
        <v>11</v>
      </c>
      <c r="E157" s="21">
        <v>816.3</v>
      </c>
      <c r="F157" s="21">
        <v>816.3</v>
      </c>
      <c r="G157" s="21">
        <v>816.3</v>
      </c>
      <c r="H157" s="21">
        <v>0</v>
      </c>
      <c r="I157" s="21">
        <v>0</v>
      </c>
      <c r="J157" s="94">
        <f t="shared" si="108"/>
        <v>0</v>
      </c>
      <c r="K157" s="94">
        <f t="shared" si="109"/>
        <v>0</v>
      </c>
      <c r="L157" s="6"/>
    </row>
    <row r="158" spans="1:12">
      <c r="A158" s="34"/>
      <c r="B158" s="45"/>
      <c r="C158" s="34"/>
      <c r="D158" s="6" t="s">
        <v>12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94" t="e">
        <f t="shared" si="108"/>
        <v>#DIV/0!</v>
      </c>
      <c r="K158" s="94" t="e">
        <f t="shared" si="109"/>
        <v>#DIV/0!</v>
      </c>
      <c r="L158" s="6"/>
    </row>
    <row r="159" spans="1:12">
      <c r="A159" s="35"/>
      <c r="B159" s="46"/>
      <c r="C159" s="35"/>
      <c r="D159" s="6" t="s">
        <v>13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94" t="e">
        <f t="shared" si="108"/>
        <v>#DIV/0!</v>
      </c>
      <c r="K159" s="94" t="e">
        <f t="shared" si="109"/>
        <v>#DIV/0!</v>
      </c>
      <c r="L159" s="6"/>
    </row>
    <row r="160" spans="1:12">
      <c r="A160" s="33" t="s">
        <v>146</v>
      </c>
      <c r="B160" s="44" t="s">
        <v>140</v>
      </c>
      <c r="C160" s="33" t="s">
        <v>111</v>
      </c>
      <c r="D160" s="6" t="s">
        <v>3</v>
      </c>
      <c r="E160" s="21">
        <f>E161+E162+E165</f>
        <v>30510.2</v>
      </c>
      <c r="F160" s="21">
        <f>F161+F162+F165</f>
        <v>30510.2</v>
      </c>
      <c r="G160" s="21">
        <f>G161+G162+G165</f>
        <v>30510.2</v>
      </c>
      <c r="H160" s="21">
        <f t="shared" ref="H160" si="122">H161+H162+H165</f>
        <v>0</v>
      </c>
      <c r="I160" s="21">
        <f t="shared" ref="I160" si="123">I161+I162+I165</f>
        <v>0</v>
      </c>
      <c r="J160" s="94">
        <f t="shared" si="108"/>
        <v>0</v>
      </c>
      <c r="K160" s="94">
        <f t="shared" si="109"/>
        <v>0</v>
      </c>
      <c r="L160" s="6"/>
    </row>
    <row r="161" spans="1:12">
      <c r="A161" s="34"/>
      <c r="B161" s="45"/>
      <c r="C161" s="34"/>
      <c r="D161" s="6" t="s">
        <v>9</v>
      </c>
      <c r="E161" s="21">
        <v>29900</v>
      </c>
      <c r="F161" s="21">
        <v>29900</v>
      </c>
      <c r="G161" s="21">
        <v>29900</v>
      </c>
      <c r="H161" s="21">
        <v>0</v>
      </c>
      <c r="I161" s="21">
        <v>0</v>
      </c>
      <c r="J161" s="94">
        <f t="shared" si="108"/>
        <v>0</v>
      </c>
      <c r="K161" s="94">
        <f t="shared" si="109"/>
        <v>0</v>
      </c>
      <c r="L161" s="6"/>
    </row>
    <row r="162" spans="1:12" ht="37.5">
      <c r="A162" s="34"/>
      <c r="B162" s="45"/>
      <c r="C162" s="34"/>
      <c r="D162" s="6" t="s">
        <v>10</v>
      </c>
      <c r="E162" s="21">
        <f>E163+E164</f>
        <v>610.20000000000005</v>
      </c>
      <c r="F162" s="21">
        <f>F163+F164</f>
        <v>610.20000000000005</v>
      </c>
      <c r="G162" s="21">
        <f>G163+G164</f>
        <v>610.20000000000005</v>
      </c>
      <c r="H162" s="21">
        <f t="shared" ref="H162" si="124">H163+H164</f>
        <v>0</v>
      </c>
      <c r="I162" s="21">
        <f t="shared" ref="I162" si="125">I163+I164</f>
        <v>0</v>
      </c>
      <c r="J162" s="94">
        <f t="shared" si="108"/>
        <v>0</v>
      </c>
      <c r="K162" s="94">
        <f t="shared" si="109"/>
        <v>0</v>
      </c>
      <c r="L162" s="6"/>
    </row>
    <row r="163" spans="1:12">
      <c r="A163" s="34"/>
      <c r="B163" s="45"/>
      <c r="C163" s="34"/>
      <c r="D163" s="6" t="s">
        <v>11</v>
      </c>
      <c r="E163" s="21">
        <v>610.20000000000005</v>
      </c>
      <c r="F163" s="21">
        <v>610.20000000000005</v>
      </c>
      <c r="G163" s="21">
        <v>610.20000000000005</v>
      </c>
      <c r="H163" s="21">
        <v>0</v>
      </c>
      <c r="I163" s="21">
        <v>0</v>
      </c>
      <c r="J163" s="94">
        <f t="shared" si="108"/>
        <v>0</v>
      </c>
      <c r="K163" s="94">
        <f t="shared" si="109"/>
        <v>0</v>
      </c>
      <c r="L163" s="6"/>
    </row>
    <row r="164" spans="1:12">
      <c r="A164" s="34"/>
      <c r="B164" s="45"/>
      <c r="C164" s="34"/>
      <c r="D164" s="6" t="s">
        <v>12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94" t="e">
        <f t="shared" si="108"/>
        <v>#DIV/0!</v>
      </c>
      <c r="K164" s="94" t="e">
        <f t="shared" si="109"/>
        <v>#DIV/0!</v>
      </c>
      <c r="L164" s="6"/>
    </row>
    <row r="165" spans="1:12">
      <c r="A165" s="35"/>
      <c r="B165" s="46"/>
      <c r="C165" s="35"/>
      <c r="D165" s="6" t="s">
        <v>13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94" t="e">
        <f t="shared" si="108"/>
        <v>#DIV/0!</v>
      </c>
      <c r="K165" s="94" t="e">
        <f t="shared" si="109"/>
        <v>#DIV/0!</v>
      </c>
      <c r="L165" s="6"/>
    </row>
    <row r="166" spans="1:12">
      <c r="A166" s="33" t="s">
        <v>147</v>
      </c>
      <c r="B166" s="44" t="s">
        <v>141</v>
      </c>
      <c r="C166" s="33" t="s">
        <v>111</v>
      </c>
      <c r="D166" s="6" t="s">
        <v>3</v>
      </c>
      <c r="E166" s="21">
        <f>E167+E168+E171</f>
        <v>15383</v>
      </c>
      <c r="F166" s="21">
        <f>F167+F168+F171</f>
        <v>15383</v>
      </c>
      <c r="G166" s="21">
        <f>G167+G168+G171</f>
        <v>15383</v>
      </c>
      <c r="H166" s="21">
        <f t="shared" ref="H166" si="126">H167+H168+H171</f>
        <v>0</v>
      </c>
      <c r="I166" s="21">
        <f t="shared" ref="I166" si="127">I167+I168+I171</f>
        <v>0</v>
      </c>
      <c r="J166" s="94">
        <f t="shared" si="108"/>
        <v>0</v>
      </c>
      <c r="K166" s="94">
        <f t="shared" si="109"/>
        <v>0</v>
      </c>
      <c r="L166" s="6"/>
    </row>
    <row r="167" spans="1:12">
      <c r="A167" s="34"/>
      <c r="B167" s="45"/>
      <c r="C167" s="34"/>
      <c r="D167" s="6" t="s">
        <v>9</v>
      </c>
      <c r="E167" s="21">
        <v>15075.3</v>
      </c>
      <c r="F167" s="21">
        <v>15075.3</v>
      </c>
      <c r="G167" s="21">
        <v>15075.3</v>
      </c>
      <c r="H167" s="21">
        <v>0</v>
      </c>
      <c r="I167" s="21">
        <v>0</v>
      </c>
      <c r="J167" s="94">
        <f t="shared" si="108"/>
        <v>0</v>
      </c>
      <c r="K167" s="94">
        <f t="shared" si="109"/>
        <v>0</v>
      </c>
      <c r="L167" s="6"/>
    </row>
    <row r="168" spans="1:12" ht="37.5">
      <c r="A168" s="34"/>
      <c r="B168" s="45"/>
      <c r="C168" s="34"/>
      <c r="D168" s="6" t="s">
        <v>10</v>
      </c>
      <c r="E168" s="21">
        <f>E169+E170</f>
        <v>307.7</v>
      </c>
      <c r="F168" s="21">
        <f>F169+F170</f>
        <v>307.7</v>
      </c>
      <c r="G168" s="21">
        <f>G169+G170</f>
        <v>307.7</v>
      </c>
      <c r="H168" s="21">
        <f t="shared" ref="H168" si="128">H169+H170</f>
        <v>0</v>
      </c>
      <c r="I168" s="21">
        <f t="shared" ref="I168" si="129">I169+I170</f>
        <v>0</v>
      </c>
      <c r="J168" s="94">
        <f t="shared" si="108"/>
        <v>0</v>
      </c>
      <c r="K168" s="94">
        <f t="shared" si="109"/>
        <v>0</v>
      </c>
      <c r="L168" s="6"/>
    </row>
    <row r="169" spans="1:12">
      <c r="A169" s="34"/>
      <c r="B169" s="45"/>
      <c r="C169" s="34"/>
      <c r="D169" s="6" t="s">
        <v>11</v>
      </c>
      <c r="E169" s="21">
        <v>307.7</v>
      </c>
      <c r="F169" s="21">
        <v>307.7</v>
      </c>
      <c r="G169" s="21">
        <v>307.7</v>
      </c>
      <c r="H169" s="21">
        <v>0</v>
      </c>
      <c r="I169" s="21">
        <v>0</v>
      </c>
      <c r="J169" s="94">
        <f t="shared" si="108"/>
        <v>0</v>
      </c>
      <c r="K169" s="94">
        <f t="shared" si="109"/>
        <v>0</v>
      </c>
      <c r="L169" s="6"/>
    </row>
    <row r="170" spans="1:12">
      <c r="A170" s="34"/>
      <c r="B170" s="45"/>
      <c r="C170" s="34"/>
      <c r="D170" s="6" t="s">
        <v>12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94" t="e">
        <f t="shared" si="108"/>
        <v>#DIV/0!</v>
      </c>
      <c r="K170" s="94" t="e">
        <f t="shared" si="109"/>
        <v>#DIV/0!</v>
      </c>
      <c r="L170" s="6"/>
    </row>
    <row r="171" spans="1:12">
      <c r="A171" s="35"/>
      <c r="B171" s="46"/>
      <c r="C171" s="35"/>
      <c r="D171" s="6" t="s">
        <v>13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94" t="e">
        <f t="shared" si="108"/>
        <v>#DIV/0!</v>
      </c>
      <c r="K171" s="94" t="e">
        <f t="shared" si="109"/>
        <v>#DIV/0!</v>
      </c>
      <c r="L171" s="6"/>
    </row>
    <row r="172" spans="1:12">
      <c r="A172" s="33" t="s">
        <v>148</v>
      </c>
      <c r="B172" s="44" t="s">
        <v>142</v>
      </c>
      <c r="C172" s="33" t="s">
        <v>111</v>
      </c>
      <c r="D172" s="6" t="s">
        <v>3</v>
      </c>
      <c r="E172" s="21">
        <f>E173+E174+E177</f>
        <v>0</v>
      </c>
      <c r="F172" s="21">
        <f>F173+F174+F177</f>
        <v>6000</v>
      </c>
      <c r="G172" s="21">
        <f>G173+G174+G177</f>
        <v>6000</v>
      </c>
      <c r="H172" s="21">
        <f t="shared" ref="H172" si="130">H173+H174+H177</f>
        <v>0</v>
      </c>
      <c r="I172" s="21">
        <f t="shared" ref="I172" si="131">I173+I174+I177</f>
        <v>0</v>
      </c>
      <c r="J172" s="94" t="e">
        <f t="shared" si="108"/>
        <v>#DIV/0!</v>
      </c>
      <c r="K172" s="94">
        <f t="shared" si="109"/>
        <v>0</v>
      </c>
      <c r="L172" s="6"/>
    </row>
    <row r="173" spans="1:12">
      <c r="A173" s="34"/>
      <c r="B173" s="45"/>
      <c r="C173" s="34"/>
      <c r="D173" s="6" t="s">
        <v>9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94" t="e">
        <f t="shared" si="108"/>
        <v>#DIV/0!</v>
      </c>
      <c r="K173" s="94" t="e">
        <f t="shared" si="109"/>
        <v>#DIV/0!</v>
      </c>
      <c r="L173" s="6"/>
    </row>
    <row r="174" spans="1:12" ht="37.5">
      <c r="A174" s="34"/>
      <c r="B174" s="45"/>
      <c r="C174" s="34"/>
      <c r="D174" s="6" t="s">
        <v>10</v>
      </c>
      <c r="E174" s="21">
        <f>E175+E176</f>
        <v>0</v>
      </c>
      <c r="F174" s="21">
        <f>F175+F176</f>
        <v>6000</v>
      </c>
      <c r="G174" s="21">
        <f>G175+G176</f>
        <v>6000</v>
      </c>
      <c r="H174" s="21">
        <f t="shared" ref="H174" si="132">H175+H176</f>
        <v>0</v>
      </c>
      <c r="I174" s="21">
        <f t="shared" ref="I174" si="133">I175+I176</f>
        <v>0</v>
      </c>
      <c r="J174" s="94" t="e">
        <f t="shared" si="108"/>
        <v>#DIV/0!</v>
      </c>
      <c r="K174" s="94">
        <f t="shared" si="109"/>
        <v>0</v>
      </c>
      <c r="L174" s="6"/>
    </row>
    <row r="175" spans="1:12">
      <c r="A175" s="34"/>
      <c r="B175" s="45"/>
      <c r="C175" s="34"/>
      <c r="D175" s="6" t="s">
        <v>11</v>
      </c>
      <c r="E175" s="21">
        <v>0</v>
      </c>
      <c r="F175" s="21">
        <v>6000</v>
      </c>
      <c r="G175" s="21">
        <v>6000</v>
      </c>
      <c r="H175" s="21">
        <v>0</v>
      </c>
      <c r="I175" s="21">
        <v>0</v>
      </c>
      <c r="J175" s="94" t="e">
        <f t="shared" si="108"/>
        <v>#DIV/0!</v>
      </c>
      <c r="K175" s="94">
        <f t="shared" si="109"/>
        <v>0</v>
      </c>
      <c r="L175" s="6"/>
    </row>
    <row r="176" spans="1:12">
      <c r="A176" s="34"/>
      <c r="B176" s="45"/>
      <c r="C176" s="34"/>
      <c r="D176" s="6" t="s">
        <v>12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94" t="e">
        <f t="shared" si="108"/>
        <v>#DIV/0!</v>
      </c>
      <c r="K176" s="94" t="e">
        <f t="shared" si="109"/>
        <v>#DIV/0!</v>
      </c>
      <c r="L176" s="6"/>
    </row>
    <row r="177" spans="1:12">
      <c r="A177" s="35"/>
      <c r="B177" s="46"/>
      <c r="C177" s="35"/>
      <c r="D177" s="6" t="s">
        <v>13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94" t="e">
        <f t="shared" si="108"/>
        <v>#DIV/0!</v>
      </c>
      <c r="K177" s="94" t="e">
        <f t="shared" si="109"/>
        <v>#DIV/0!</v>
      </c>
      <c r="L177" s="6"/>
    </row>
    <row r="178" spans="1:12" ht="18.75" customHeight="1">
      <c r="A178" s="59" t="s">
        <v>150</v>
      </c>
      <c r="B178" s="42" t="s">
        <v>149</v>
      </c>
      <c r="C178" s="36" t="s">
        <v>111</v>
      </c>
      <c r="D178" s="9" t="s">
        <v>3</v>
      </c>
      <c r="E178" s="10">
        <f>'прилож 16 (1кв2024)'!E206</f>
        <v>9452.2000000000007</v>
      </c>
      <c r="F178" s="10">
        <f>'прилож 16 (1кв2024)'!F206</f>
        <v>9452.2000000000007</v>
      </c>
      <c r="G178" s="10">
        <f>'прилож 16 (1кв2024)'!G206</f>
        <v>9452.2000000000007</v>
      </c>
      <c r="H178" s="10">
        <f>'прилож 16 (1кв2024)'!H206</f>
        <v>3089.9</v>
      </c>
      <c r="I178" s="10">
        <f>'прилож 16 (1кв2024)'!I206</f>
        <v>3089.9</v>
      </c>
      <c r="J178" s="93">
        <f t="shared" si="108"/>
        <v>0.32689744186538583</v>
      </c>
      <c r="K178" s="93">
        <f t="shared" si="109"/>
        <v>0.32689744186538583</v>
      </c>
      <c r="L178" s="8"/>
    </row>
    <row r="179" spans="1:12">
      <c r="A179" s="37"/>
      <c r="B179" s="42"/>
      <c r="C179" s="37"/>
      <c r="D179" s="9" t="s">
        <v>9</v>
      </c>
      <c r="E179" s="10">
        <f>'прилож 16 (1кв2024)'!E207</f>
        <v>0</v>
      </c>
      <c r="F179" s="10">
        <f>'прилож 16 (1кв2024)'!F207</f>
        <v>0</v>
      </c>
      <c r="G179" s="10">
        <f>'прилож 16 (1кв2024)'!G207</f>
        <v>0</v>
      </c>
      <c r="H179" s="10">
        <f>'прилож 16 (1кв2024)'!H207</f>
        <v>0</v>
      </c>
      <c r="I179" s="10">
        <f>'прилож 16 (1кв2024)'!I207</f>
        <v>0</v>
      </c>
      <c r="J179" s="93" t="e">
        <f t="shared" si="108"/>
        <v>#DIV/0!</v>
      </c>
      <c r="K179" s="93" t="e">
        <f t="shared" si="109"/>
        <v>#DIV/0!</v>
      </c>
      <c r="L179" s="8"/>
    </row>
    <row r="180" spans="1:12" ht="37.5">
      <c r="A180" s="37"/>
      <c r="B180" s="42"/>
      <c r="C180" s="37"/>
      <c r="D180" s="9" t="s">
        <v>10</v>
      </c>
      <c r="E180" s="10">
        <f>'прилож 16 (1кв2024)'!E208</f>
        <v>9452.2000000000007</v>
      </c>
      <c r="F180" s="10">
        <f>'прилож 16 (1кв2024)'!F208</f>
        <v>9452.2000000000007</v>
      </c>
      <c r="G180" s="10">
        <f>'прилож 16 (1кв2024)'!G208</f>
        <v>9452.2000000000007</v>
      </c>
      <c r="H180" s="10">
        <f>'прилож 16 (1кв2024)'!H208</f>
        <v>3089.9</v>
      </c>
      <c r="I180" s="10">
        <f>'прилож 16 (1кв2024)'!I208</f>
        <v>3089.9</v>
      </c>
      <c r="J180" s="93">
        <f t="shared" si="108"/>
        <v>0.32689744186538583</v>
      </c>
      <c r="K180" s="93">
        <f t="shared" si="109"/>
        <v>0.32689744186538583</v>
      </c>
      <c r="L180" s="8"/>
    </row>
    <row r="181" spans="1:12">
      <c r="A181" s="37"/>
      <c r="B181" s="42"/>
      <c r="C181" s="37"/>
      <c r="D181" s="9" t="s">
        <v>11</v>
      </c>
      <c r="E181" s="10">
        <f>'прилож 16 (1кв2024)'!E209</f>
        <v>9452.2000000000007</v>
      </c>
      <c r="F181" s="10">
        <f>'прилож 16 (1кв2024)'!F209</f>
        <v>9452.2000000000007</v>
      </c>
      <c r="G181" s="10">
        <f>'прилож 16 (1кв2024)'!G209</f>
        <v>9452.2000000000007</v>
      </c>
      <c r="H181" s="10">
        <f>'прилож 16 (1кв2024)'!H209</f>
        <v>3089.9</v>
      </c>
      <c r="I181" s="10">
        <f>'прилож 16 (1кв2024)'!I209</f>
        <v>3089.9</v>
      </c>
      <c r="J181" s="93">
        <f t="shared" si="108"/>
        <v>0.32689744186538583</v>
      </c>
      <c r="K181" s="93">
        <f t="shared" si="109"/>
        <v>0.32689744186538583</v>
      </c>
      <c r="L181" s="8"/>
    </row>
    <row r="182" spans="1:12">
      <c r="A182" s="37"/>
      <c r="B182" s="42"/>
      <c r="C182" s="37"/>
      <c r="D182" s="9" t="s">
        <v>12</v>
      </c>
      <c r="E182" s="10">
        <f>'прилож 16 (1кв2024)'!E210</f>
        <v>0</v>
      </c>
      <c r="F182" s="10">
        <f>'прилож 16 (1кв2024)'!F210</f>
        <v>0</v>
      </c>
      <c r="G182" s="10">
        <f>'прилож 16 (1кв2024)'!G210</f>
        <v>0</v>
      </c>
      <c r="H182" s="10">
        <f>'прилож 16 (1кв2024)'!H210</f>
        <v>0</v>
      </c>
      <c r="I182" s="10">
        <f>'прилож 16 (1кв2024)'!I210</f>
        <v>0</v>
      </c>
      <c r="J182" s="93" t="e">
        <f t="shared" si="108"/>
        <v>#DIV/0!</v>
      </c>
      <c r="K182" s="93" t="e">
        <f t="shared" si="109"/>
        <v>#DIV/0!</v>
      </c>
      <c r="L182" s="8"/>
    </row>
    <row r="183" spans="1:12">
      <c r="A183" s="38"/>
      <c r="B183" s="42"/>
      <c r="C183" s="38"/>
      <c r="D183" s="9" t="s">
        <v>13</v>
      </c>
      <c r="E183" s="10">
        <f>'прилож 16 (1кв2024)'!E211</f>
        <v>0</v>
      </c>
      <c r="F183" s="10">
        <f>'прилож 16 (1кв2024)'!F211</f>
        <v>0</v>
      </c>
      <c r="G183" s="10">
        <f>'прилож 16 (1кв2024)'!G211</f>
        <v>0</v>
      </c>
      <c r="H183" s="10">
        <f>'прилож 16 (1кв2024)'!H211</f>
        <v>0</v>
      </c>
      <c r="I183" s="10">
        <f>'прилож 16 (1кв2024)'!I211</f>
        <v>0</v>
      </c>
      <c r="J183" s="93" t="e">
        <f t="shared" si="108"/>
        <v>#DIV/0!</v>
      </c>
      <c r="K183" s="93" t="e">
        <f t="shared" si="109"/>
        <v>#DIV/0!</v>
      </c>
      <c r="L183" s="9"/>
    </row>
    <row r="184" spans="1:12" ht="18.75" customHeight="1">
      <c r="A184" s="55" t="s">
        <v>60</v>
      </c>
      <c r="B184" s="56" t="s">
        <v>112</v>
      </c>
      <c r="C184" s="39" t="s">
        <v>113</v>
      </c>
      <c r="D184" s="12" t="s">
        <v>3</v>
      </c>
      <c r="E184" s="19">
        <f>E185+E186+E189</f>
        <v>133063.5</v>
      </c>
      <c r="F184" s="19">
        <f t="shared" ref="F184:I184" si="134">F185+F186+F189</f>
        <v>333063.5</v>
      </c>
      <c r="G184" s="19">
        <f t="shared" si="134"/>
        <v>331131.10000000009</v>
      </c>
      <c r="H184" s="19">
        <f t="shared" si="134"/>
        <v>20372.5</v>
      </c>
      <c r="I184" s="19">
        <f t="shared" si="134"/>
        <v>20372.5</v>
      </c>
      <c r="J184" s="92">
        <f t="shared" si="108"/>
        <v>0.15310359339713744</v>
      </c>
      <c r="K184" s="92">
        <f t="shared" si="109"/>
        <v>6.1167014698398352E-2</v>
      </c>
      <c r="L184" s="11"/>
    </row>
    <row r="185" spans="1:12">
      <c r="A185" s="55"/>
      <c r="B185" s="56"/>
      <c r="C185" s="40"/>
      <c r="D185" s="12" t="s">
        <v>9</v>
      </c>
      <c r="E185" s="19">
        <f>E191+E215+E251+E257+E233</f>
        <v>86074.700000000012</v>
      </c>
      <c r="F185" s="19">
        <f t="shared" ref="F185:I185" si="135">F191+F215+F251+F257+F233</f>
        <v>86074.700000000012</v>
      </c>
      <c r="G185" s="19">
        <f t="shared" si="135"/>
        <v>86074.700000000012</v>
      </c>
      <c r="H185" s="19">
        <f t="shared" si="135"/>
        <v>11492.5</v>
      </c>
      <c r="I185" s="19">
        <f t="shared" si="135"/>
        <v>11492.5</v>
      </c>
      <c r="J185" s="92">
        <f t="shared" si="108"/>
        <v>0.13351774679435419</v>
      </c>
      <c r="K185" s="92">
        <f t="shared" si="109"/>
        <v>0.13351774679435419</v>
      </c>
      <c r="L185" s="11"/>
    </row>
    <row r="186" spans="1:12" ht="42" customHeight="1">
      <c r="A186" s="55"/>
      <c r="B186" s="56"/>
      <c r="C186" s="40"/>
      <c r="D186" s="12" t="s">
        <v>10</v>
      </c>
      <c r="E186" s="19">
        <f>E187+E188</f>
        <v>46988.799999999996</v>
      </c>
      <c r="F186" s="19">
        <f t="shared" ref="F186:I186" si="136">F187+F188</f>
        <v>246988.79999999999</v>
      </c>
      <c r="G186" s="19">
        <f t="shared" si="136"/>
        <v>245056.40000000005</v>
      </c>
      <c r="H186" s="19">
        <f t="shared" si="136"/>
        <v>8880</v>
      </c>
      <c r="I186" s="19">
        <f t="shared" si="136"/>
        <v>8880</v>
      </c>
      <c r="J186" s="92">
        <f t="shared" si="108"/>
        <v>0.18898120403159904</v>
      </c>
      <c r="K186" s="92">
        <f t="shared" si="109"/>
        <v>3.5953047263681592E-2</v>
      </c>
      <c r="L186" s="11"/>
    </row>
    <row r="187" spans="1:12">
      <c r="A187" s="55"/>
      <c r="B187" s="56"/>
      <c r="C187" s="40"/>
      <c r="D187" s="12" t="s">
        <v>11</v>
      </c>
      <c r="E187" s="19">
        <f>E193+E217+E253+E259+E235</f>
        <v>46988.799999999996</v>
      </c>
      <c r="F187" s="19">
        <f t="shared" ref="F187:I187" si="137">F193+F217+F253+F259+F235</f>
        <v>246988.79999999999</v>
      </c>
      <c r="G187" s="19">
        <f t="shared" si="137"/>
        <v>245056.40000000005</v>
      </c>
      <c r="H187" s="19">
        <f t="shared" si="137"/>
        <v>8880</v>
      </c>
      <c r="I187" s="19">
        <f t="shared" si="137"/>
        <v>8880</v>
      </c>
      <c r="J187" s="92">
        <f t="shared" si="108"/>
        <v>0.18898120403159904</v>
      </c>
      <c r="K187" s="92">
        <f t="shared" si="109"/>
        <v>3.5953047263681592E-2</v>
      </c>
      <c r="L187" s="11"/>
    </row>
    <row r="188" spans="1:12">
      <c r="A188" s="55"/>
      <c r="B188" s="56"/>
      <c r="C188" s="40"/>
      <c r="D188" s="12" t="s">
        <v>12</v>
      </c>
      <c r="E188" s="19">
        <f>E194+E218+E254+E260+E236</f>
        <v>0</v>
      </c>
      <c r="F188" s="19">
        <f t="shared" ref="F188:I188" si="138">F194+F218+F254+F260+F236</f>
        <v>0</v>
      </c>
      <c r="G188" s="19">
        <f t="shared" si="138"/>
        <v>0</v>
      </c>
      <c r="H188" s="19">
        <f t="shared" si="138"/>
        <v>0</v>
      </c>
      <c r="I188" s="19">
        <f t="shared" si="138"/>
        <v>0</v>
      </c>
      <c r="J188" s="92" t="e">
        <f t="shared" si="108"/>
        <v>#DIV/0!</v>
      </c>
      <c r="K188" s="92" t="e">
        <f t="shared" si="109"/>
        <v>#DIV/0!</v>
      </c>
      <c r="L188" s="11"/>
    </row>
    <row r="189" spans="1:12">
      <c r="A189" s="55"/>
      <c r="B189" s="56"/>
      <c r="C189" s="41"/>
      <c r="D189" s="12" t="s">
        <v>13</v>
      </c>
      <c r="E189" s="19">
        <f>E195+E219+E255+E261+E237</f>
        <v>0</v>
      </c>
      <c r="F189" s="19">
        <f t="shared" ref="F189:I189" si="139">F195+F219+F255+F261+F237</f>
        <v>0</v>
      </c>
      <c r="G189" s="19">
        <f t="shared" si="139"/>
        <v>0</v>
      </c>
      <c r="H189" s="19">
        <f t="shared" si="139"/>
        <v>0</v>
      </c>
      <c r="I189" s="19">
        <f t="shared" si="139"/>
        <v>0</v>
      </c>
      <c r="J189" s="92" t="e">
        <f t="shared" si="108"/>
        <v>#DIV/0!</v>
      </c>
      <c r="K189" s="92" t="e">
        <f t="shared" si="109"/>
        <v>#DIV/0!</v>
      </c>
      <c r="L189" s="11"/>
    </row>
    <row r="190" spans="1:12">
      <c r="A190" s="36" t="s">
        <v>61</v>
      </c>
      <c r="B190" s="42" t="s">
        <v>151</v>
      </c>
      <c r="C190" s="36" t="s">
        <v>113</v>
      </c>
      <c r="D190" s="9" t="s">
        <v>3</v>
      </c>
      <c r="E190" s="10">
        <f>E191+E192+E195</f>
        <v>9121.6</v>
      </c>
      <c r="F190" s="10">
        <f t="shared" ref="F190:H190" si="140">F191+F192+F195</f>
        <v>9121.6</v>
      </c>
      <c r="G190" s="10">
        <f t="shared" si="140"/>
        <v>9121.6</v>
      </c>
      <c r="H190" s="10">
        <f t="shared" si="140"/>
        <v>2023.8</v>
      </c>
      <c r="I190" s="10">
        <f t="shared" ref="I190" si="141">I191+I192+I195</f>
        <v>2023.8</v>
      </c>
      <c r="J190" s="93">
        <f t="shared" si="108"/>
        <v>0.22186897035607786</v>
      </c>
      <c r="K190" s="93">
        <f t="shared" si="109"/>
        <v>0.22186897035607786</v>
      </c>
      <c r="L190" s="8"/>
    </row>
    <row r="191" spans="1:12">
      <c r="A191" s="37"/>
      <c r="B191" s="42"/>
      <c r="C191" s="37"/>
      <c r="D191" s="9" t="s">
        <v>9</v>
      </c>
      <c r="E191" s="10">
        <f>E197+E203+E209</f>
        <v>8086.6</v>
      </c>
      <c r="F191" s="10">
        <f t="shared" ref="F191:H191" si="142">F197+F203+F209</f>
        <v>8086.6</v>
      </c>
      <c r="G191" s="10">
        <f t="shared" si="142"/>
        <v>8086.6</v>
      </c>
      <c r="H191" s="10">
        <f t="shared" si="142"/>
        <v>1983.3</v>
      </c>
      <c r="I191" s="10">
        <f t="shared" ref="I191" si="143">I197+I203+I209</f>
        <v>1983.3</v>
      </c>
      <c r="J191" s="93">
        <f t="shared" si="108"/>
        <v>0.24525758662478667</v>
      </c>
      <c r="K191" s="93">
        <f t="shared" si="109"/>
        <v>0.24525758662478667</v>
      </c>
      <c r="L191" s="8"/>
    </row>
    <row r="192" spans="1:12" ht="37.5">
      <c r="A192" s="37"/>
      <c r="B192" s="42"/>
      <c r="C192" s="37"/>
      <c r="D192" s="9" t="s">
        <v>10</v>
      </c>
      <c r="E192" s="10">
        <f>E193+E194</f>
        <v>1035</v>
      </c>
      <c r="F192" s="10">
        <f t="shared" ref="F192:H192" si="144">F193+F194</f>
        <v>1035</v>
      </c>
      <c r="G192" s="10">
        <f t="shared" si="144"/>
        <v>1035</v>
      </c>
      <c r="H192" s="10">
        <f t="shared" si="144"/>
        <v>40.5</v>
      </c>
      <c r="I192" s="10">
        <f t="shared" ref="I192" si="145">I193+I194</f>
        <v>40.5</v>
      </c>
      <c r="J192" s="93">
        <f t="shared" si="108"/>
        <v>3.9130434782608699E-2</v>
      </c>
      <c r="K192" s="93">
        <f t="shared" si="109"/>
        <v>3.9130434782608699E-2</v>
      </c>
      <c r="L192" s="8"/>
    </row>
    <row r="193" spans="1:12">
      <c r="A193" s="37"/>
      <c r="B193" s="42"/>
      <c r="C193" s="37"/>
      <c r="D193" s="9" t="s">
        <v>11</v>
      </c>
      <c r="E193" s="10">
        <f>E199+E205+E211</f>
        <v>1035</v>
      </c>
      <c r="F193" s="10">
        <f t="shared" ref="F193:H193" si="146">F199+F205+F211</f>
        <v>1035</v>
      </c>
      <c r="G193" s="10">
        <f t="shared" si="146"/>
        <v>1035</v>
      </c>
      <c r="H193" s="10">
        <f t="shared" si="146"/>
        <v>40.5</v>
      </c>
      <c r="I193" s="10">
        <f t="shared" ref="I193" si="147">I199+I205+I211</f>
        <v>40.5</v>
      </c>
      <c r="J193" s="93">
        <f t="shared" si="108"/>
        <v>3.9130434782608699E-2</v>
      </c>
      <c r="K193" s="93">
        <f t="shared" si="109"/>
        <v>3.9130434782608699E-2</v>
      </c>
      <c r="L193" s="8"/>
    </row>
    <row r="194" spans="1:12">
      <c r="A194" s="37"/>
      <c r="B194" s="42"/>
      <c r="C194" s="37"/>
      <c r="D194" s="9" t="s">
        <v>12</v>
      </c>
      <c r="E194" s="10">
        <f>E200+E206+E212</f>
        <v>0</v>
      </c>
      <c r="F194" s="10">
        <f t="shared" ref="F194:H194" si="148">F200+F206+F212</f>
        <v>0</v>
      </c>
      <c r="G194" s="10">
        <f t="shared" si="148"/>
        <v>0</v>
      </c>
      <c r="H194" s="10">
        <f t="shared" si="148"/>
        <v>0</v>
      </c>
      <c r="I194" s="10">
        <f t="shared" ref="I194" si="149">I200+I206+I212</f>
        <v>0</v>
      </c>
      <c r="J194" s="93" t="e">
        <f t="shared" si="108"/>
        <v>#DIV/0!</v>
      </c>
      <c r="K194" s="93" t="e">
        <f t="shared" si="109"/>
        <v>#DIV/0!</v>
      </c>
      <c r="L194" s="8"/>
    </row>
    <row r="195" spans="1:12">
      <c r="A195" s="38"/>
      <c r="B195" s="42"/>
      <c r="C195" s="38"/>
      <c r="D195" s="9" t="s">
        <v>13</v>
      </c>
      <c r="E195" s="10">
        <f>E201+E207+E213</f>
        <v>0</v>
      </c>
      <c r="F195" s="10">
        <f t="shared" ref="F195:H195" si="150">F201+F207+F213</f>
        <v>0</v>
      </c>
      <c r="G195" s="10">
        <f t="shared" si="150"/>
        <v>0</v>
      </c>
      <c r="H195" s="10">
        <f t="shared" si="150"/>
        <v>0</v>
      </c>
      <c r="I195" s="10">
        <f t="shared" ref="I195" si="151">I201+I207+I213</f>
        <v>0</v>
      </c>
      <c r="J195" s="93" t="e">
        <f t="shared" si="108"/>
        <v>#DIV/0!</v>
      </c>
      <c r="K195" s="93" t="e">
        <f t="shared" si="109"/>
        <v>#DIV/0!</v>
      </c>
      <c r="L195" s="8"/>
    </row>
    <row r="196" spans="1:12">
      <c r="A196" s="33" t="s">
        <v>63</v>
      </c>
      <c r="B196" s="32" t="s">
        <v>152</v>
      </c>
      <c r="C196" s="33" t="s">
        <v>113</v>
      </c>
      <c r="D196" s="6" t="s">
        <v>3</v>
      </c>
      <c r="E196" s="21">
        <f>E197+E198+E201</f>
        <v>200</v>
      </c>
      <c r="F196" s="21">
        <f>F197+F198+F201</f>
        <v>200</v>
      </c>
      <c r="G196" s="21">
        <f>G197+G198+G201</f>
        <v>200</v>
      </c>
      <c r="H196" s="21">
        <f t="shared" ref="H196" si="152">H197+H198+H201</f>
        <v>0</v>
      </c>
      <c r="I196" s="21">
        <f t="shared" ref="I196" si="153">I197+I198+I201</f>
        <v>0</v>
      </c>
      <c r="J196" s="94">
        <f t="shared" si="108"/>
        <v>0</v>
      </c>
      <c r="K196" s="94">
        <f t="shared" si="109"/>
        <v>0</v>
      </c>
      <c r="L196" s="6"/>
    </row>
    <row r="197" spans="1:12">
      <c r="A197" s="34"/>
      <c r="B197" s="32"/>
      <c r="C197" s="34"/>
      <c r="D197" s="6" t="s">
        <v>9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94" t="e">
        <f t="shared" si="108"/>
        <v>#DIV/0!</v>
      </c>
      <c r="K197" s="94" t="e">
        <f t="shared" si="109"/>
        <v>#DIV/0!</v>
      </c>
      <c r="L197" s="6"/>
    </row>
    <row r="198" spans="1:12" ht="37.5">
      <c r="A198" s="34"/>
      <c r="B198" s="32"/>
      <c r="C198" s="34"/>
      <c r="D198" s="6" t="s">
        <v>10</v>
      </c>
      <c r="E198" s="21">
        <f>E199+E200</f>
        <v>200</v>
      </c>
      <c r="F198" s="21">
        <f>F199+F200</f>
        <v>200</v>
      </c>
      <c r="G198" s="21">
        <f>G199+G200</f>
        <v>200</v>
      </c>
      <c r="H198" s="21">
        <f t="shared" ref="H198" si="154">H199+H200</f>
        <v>0</v>
      </c>
      <c r="I198" s="21">
        <f t="shared" ref="I198" si="155">I199+I200</f>
        <v>0</v>
      </c>
      <c r="J198" s="94">
        <f t="shared" si="108"/>
        <v>0</v>
      </c>
      <c r="K198" s="94">
        <f t="shared" si="109"/>
        <v>0</v>
      </c>
      <c r="L198" s="6"/>
    </row>
    <row r="199" spans="1:12">
      <c r="A199" s="34"/>
      <c r="B199" s="32"/>
      <c r="C199" s="34"/>
      <c r="D199" s="6" t="s">
        <v>11</v>
      </c>
      <c r="E199" s="21">
        <v>200</v>
      </c>
      <c r="F199" s="21">
        <v>200</v>
      </c>
      <c r="G199" s="21">
        <v>200</v>
      </c>
      <c r="H199" s="21">
        <v>0</v>
      </c>
      <c r="I199" s="21">
        <v>0</v>
      </c>
      <c r="J199" s="94">
        <f t="shared" si="108"/>
        <v>0</v>
      </c>
      <c r="K199" s="94">
        <f t="shared" si="109"/>
        <v>0</v>
      </c>
      <c r="L199" s="6"/>
    </row>
    <row r="200" spans="1:12">
      <c r="A200" s="34"/>
      <c r="B200" s="32"/>
      <c r="C200" s="34"/>
      <c r="D200" s="6" t="s">
        <v>12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94" t="e">
        <f t="shared" si="108"/>
        <v>#DIV/0!</v>
      </c>
      <c r="K200" s="94" t="e">
        <f t="shared" si="109"/>
        <v>#DIV/0!</v>
      </c>
      <c r="L200" s="6"/>
    </row>
    <row r="201" spans="1:12">
      <c r="A201" s="35"/>
      <c r="B201" s="32"/>
      <c r="C201" s="35"/>
      <c r="D201" s="6" t="s">
        <v>13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94" t="e">
        <f t="shared" si="108"/>
        <v>#DIV/0!</v>
      </c>
      <c r="K201" s="94" t="e">
        <f t="shared" si="109"/>
        <v>#DIV/0!</v>
      </c>
      <c r="L201" s="6"/>
    </row>
    <row r="202" spans="1:12">
      <c r="A202" s="33" t="s">
        <v>64</v>
      </c>
      <c r="B202" s="32" t="s">
        <v>153</v>
      </c>
      <c r="C202" s="33" t="s">
        <v>113</v>
      </c>
      <c r="D202" s="6" t="s">
        <v>3</v>
      </c>
      <c r="E202" s="21">
        <f>E203+E204+E207</f>
        <v>670</v>
      </c>
      <c r="F202" s="21">
        <f>F203+F204+F207</f>
        <v>670</v>
      </c>
      <c r="G202" s="21">
        <f>G203+G204+G207</f>
        <v>670</v>
      </c>
      <c r="H202" s="21">
        <f t="shared" ref="H202" si="156">H203+H204+H207</f>
        <v>0</v>
      </c>
      <c r="I202" s="21">
        <f t="shared" ref="I202" si="157">I203+I204+I207</f>
        <v>0</v>
      </c>
      <c r="J202" s="94">
        <f t="shared" si="108"/>
        <v>0</v>
      </c>
      <c r="K202" s="94">
        <f t="shared" si="109"/>
        <v>0</v>
      </c>
      <c r="L202" s="6"/>
    </row>
    <row r="203" spans="1:12">
      <c r="A203" s="34"/>
      <c r="B203" s="32"/>
      <c r="C203" s="34"/>
      <c r="D203" s="6" t="s">
        <v>9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94" t="e">
        <f t="shared" ref="J203:J261" si="158">I203/E203</f>
        <v>#DIV/0!</v>
      </c>
      <c r="K203" s="94" t="e">
        <f t="shared" ref="K203:K261" si="159">H203/F203</f>
        <v>#DIV/0!</v>
      </c>
      <c r="L203" s="6"/>
    </row>
    <row r="204" spans="1:12" ht="37.5">
      <c r="A204" s="34"/>
      <c r="B204" s="32"/>
      <c r="C204" s="34"/>
      <c r="D204" s="6" t="s">
        <v>10</v>
      </c>
      <c r="E204" s="21">
        <f>E205+E206</f>
        <v>670</v>
      </c>
      <c r="F204" s="21">
        <f>F205+F206</f>
        <v>670</v>
      </c>
      <c r="G204" s="21">
        <f>G205+G206</f>
        <v>670</v>
      </c>
      <c r="H204" s="21">
        <f t="shared" ref="H204" si="160">H205+H206</f>
        <v>0</v>
      </c>
      <c r="I204" s="21">
        <f t="shared" ref="I204" si="161">I205+I206</f>
        <v>0</v>
      </c>
      <c r="J204" s="94">
        <f t="shared" si="158"/>
        <v>0</v>
      </c>
      <c r="K204" s="94">
        <f t="shared" si="159"/>
        <v>0</v>
      </c>
      <c r="L204" s="6"/>
    </row>
    <row r="205" spans="1:12">
      <c r="A205" s="34"/>
      <c r="B205" s="32"/>
      <c r="C205" s="34"/>
      <c r="D205" s="6" t="s">
        <v>11</v>
      </c>
      <c r="E205" s="21">
        <v>670</v>
      </c>
      <c r="F205" s="21">
        <v>670</v>
      </c>
      <c r="G205" s="21">
        <v>670</v>
      </c>
      <c r="H205" s="21">
        <v>0</v>
      </c>
      <c r="I205" s="21">
        <v>0</v>
      </c>
      <c r="J205" s="94">
        <f t="shared" si="158"/>
        <v>0</v>
      </c>
      <c r="K205" s="94">
        <f t="shared" si="159"/>
        <v>0</v>
      </c>
      <c r="L205" s="6"/>
    </row>
    <row r="206" spans="1:12">
      <c r="A206" s="34"/>
      <c r="B206" s="32"/>
      <c r="C206" s="34"/>
      <c r="D206" s="6" t="s">
        <v>12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94" t="e">
        <f t="shared" si="158"/>
        <v>#DIV/0!</v>
      </c>
      <c r="K206" s="94" t="e">
        <f t="shared" si="159"/>
        <v>#DIV/0!</v>
      </c>
      <c r="L206" s="6"/>
    </row>
    <row r="207" spans="1:12">
      <c r="A207" s="35"/>
      <c r="B207" s="32"/>
      <c r="C207" s="35"/>
      <c r="D207" s="6" t="s">
        <v>13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94" t="e">
        <f t="shared" si="158"/>
        <v>#DIV/0!</v>
      </c>
      <c r="K207" s="94" t="e">
        <f t="shared" si="159"/>
        <v>#DIV/0!</v>
      </c>
      <c r="L207" s="6"/>
    </row>
    <row r="208" spans="1:12">
      <c r="A208" s="33" t="s">
        <v>143</v>
      </c>
      <c r="B208" s="32" t="s">
        <v>154</v>
      </c>
      <c r="C208" s="33" t="s">
        <v>113</v>
      </c>
      <c r="D208" s="6" t="s">
        <v>3</v>
      </c>
      <c r="E208" s="21">
        <f>E209+E210+E213</f>
        <v>8251.6</v>
      </c>
      <c r="F208" s="21">
        <f>F209+F210+F213</f>
        <v>8251.6</v>
      </c>
      <c r="G208" s="21">
        <f>G209+G210+G213</f>
        <v>8251.6</v>
      </c>
      <c r="H208" s="21">
        <f t="shared" ref="H208" si="162">H209+H210+H213</f>
        <v>2023.8</v>
      </c>
      <c r="I208" s="21">
        <f t="shared" ref="I208" si="163">I209+I210+I213</f>
        <v>2023.8</v>
      </c>
      <c r="J208" s="94">
        <f t="shared" si="158"/>
        <v>0.24526152503756846</v>
      </c>
      <c r="K208" s="94">
        <f t="shared" si="159"/>
        <v>0.24526152503756846</v>
      </c>
      <c r="L208" s="6"/>
    </row>
    <row r="209" spans="1:12">
      <c r="A209" s="34"/>
      <c r="B209" s="32"/>
      <c r="C209" s="34"/>
      <c r="D209" s="6" t="s">
        <v>9</v>
      </c>
      <c r="E209" s="21">
        <v>8086.6</v>
      </c>
      <c r="F209" s="21">
        <v>8086.6</v>
      </c>
      <c r="G209" s="21">
        <v>8086.6</v>
      </c>
      <c r="H209" s="21">
        <v>1983.3</v>
      </c>
      <c r="I209" s="21">
        <v>1983.3</v>
      </c>
      <c r="J209" s="94">
        <f t="shared" si="158"/>
        <v>0.24525758662478667</v>
      </c>
      <c r="K209" s="94">
        <f t="shared" si="159"/>
        <v>0.24525758662478667</v>
      </c>
      <c r="L209" s="6"/>
    </row>
    <row r="210" spans="1:12" ht="37.5">
      <c r="A210" s="34"/>
      <c r="B210" s="32"/>
      <c r="C210" s="34"/>
      <c r="D210" s="6" t="s">
        <v>10</v>
      </c>
      <c r="E210" s="21">
        <f>E211+E212</f>
        <v>165</v>
      </c>
      <c r="F210" s="21">
        <f>F211+F212</f>
        <v>165</v>
      </c>
      <c r="G210" s="21">
        <f>G211+G212</f>
        <v>165</v>
      </c>
      <c r="H210" s="21">
        <f t="shared" ref="H210" si="164">H211+H212</f>
        <v>40.5</v>
      </c>
      <c r="I210" s="21">
        <f t="shared" ref="I210" si="165">I211+I212</f>
        <v>40.5</v>
      </c>
      <c r="J210" s="94">
        <f t="shared" si="158"/>
        <v>0.24545454545454545</v>
      </c>
      <c r="K210" s="94">
        <f t="shared" si="159"/>
        <v>0.24545454545454545</v>
      </c>
      <c r="L210" s="6"/>
    </row>
    <row r="211" spans="1:12">
      <c r="A211" s="34"/>
      <c r="B211" s="32"/>
      <c r="C211" s="34"/>
      <c r="D211" s="6" t="s">
        <v>11</v>
      </c>
      <c r="E211" s="21">
        <v>165</v>
      </c>
      <c r="F211" s="21">
        <v>165</v>
      </c>
      <c r="G211" s="21">
        <v>165</v>
      </c>
      <c r="H211" s="21">
        <v>40.5</v>
      </c>
      <c r="I211" s="21">
        <v>40.5</v>
      </c>
      <c r="J211" s="94">
        <f t="shared" si="158"/>
        <v>0.24545454545454545</v>
      </c>
      <c r="K211" s="94">
        <f t="shared" si="159"/>
        <v>0.24545454545454545</v>
      </c>
      <c r="L211" s="6"/>
    </row>
    <row r="212" spans="1:12">
      <c r="A212" s="34"/>
      <c r="B212" s="32"/>
      <c r="C212" s="34"/>
      <c r="D212" s="6" t="s">
        <v>12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94" t="e">
        <f t="shared" si="158"/>
        <v>#DIV/0!</v>
      </c>
      <c r="K212" s="94" t="e">
        <f t="shared" si="159"/>
        <v>#DIV/0!</v>
      </c>
      <c r="L212" s="6"/>
    </row>
    <row r="213" spans="1:12">
      <c r="A213" s="35"/>
      <c r="B213" s="32"/>
      <c r="C213" s="35"/>
      <c r="D213" s="6" t="s">
        <v>13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94" t="e">
        <f t="shared" si="158"/>
        <v>#DIV/0!</v>
      </c>
      <c r="K213" s="94" t="e">
        <f t="shared" si="159"/>
        <v>#DIV/0!</v>
      </c>
      <c r="L213" s="6"/>
    </row>
    <row r="214" spans="1:12">
      <c r="A214" s="36" t="s">
        <v>62</v>
      </c>
      <c r="B214" s="42" t="s">
        <v>155</v>
      </c>
      <c r="C214" s="36" t="s">
        <v>113</v>
      </c>
      <c r="D214" s="9" t="s">
        <v>3</v>
      </c>
      <c r="E214" s="10">
        <f>E215+E216+E219</f>
        <v>80059.700000000012</v>
      </c>
      <c r="F214" s="10">
        <f t="shared" ref="F214:H214" si="166">F215+F216+F219</f>
        <v>80059.700000000012</v>
      </c>
      <c r="G214" s="10">
        <f t="shared" si="166"/>
        <v>80059.700000000012</v>
      </c>
      <c r="H214" s="10">
        <f t="shared" si="166"/>
        <v>9703.3000000000011</v>
      </c>
      <c r="I214" s="10">
        <f t="shared" ref="I214" si="167">I215+I216+I219</f>
        <v>9703.3000000000011</v>
      </c>
      <c r="J214" s="95">
        <f t="shared" si="158"/>
        <v>0.12120080390008955</v>
      </c>
      <c r="K214" s="95">
        <f t="shared" si="159"/>
        <v>0.12120080390008955</v>
      </c>
      <c r="L214" s="17"/>
    </row>
    <row r="215" spans="1:12">
      <c r="A215" s="37"/>
      <c r="B215" s="42"/>
      <c r="C215" s="37"/>
      <c r="D215" s="9" t="s">
        <v>9</v>
      </c>
      <c r="E215" s="10">
        <f>E221+E227</f>
        <v>77988.100000000006</v>
      </c>
      <c r="F215" s="10">
        <f t="shared" ref="F215:H215" si="168">F221+F227</f>
        <v>77988.100000000006</v>
      </c>
      <c r="G215" s="10">
        <f t="shared" si="168"/>
        <v>77988.100000000006</v>
      </c>
      <c r="H215" s="10">
        <f t="shared" si="168"/>
        <v>9509.2000000000007</v>
      </c>
      <c r="I215" s="10">
        <f t="shared" ref="I215" si="169">I221+I227</f>
        <v>9509.2000000000007</v>
      </c>
      <c r="J215" s="95">
        <f t="shared" si="158"/>
        <v>0.12193142287092518</v>
      </c>
      <c r="K215" s="95">
        <f t="shared" si="159"/>
        <v>0.12193142287092518</v>
      </c>
      <c r="L215" s="17"/>
    </row>
    <row r="216" spans="1:12" ht="37.5">
      <c r="A216" s="37"/>
      <c r="B216" s="42"/>
      <c r="C216" s="37"/>
      <c r="D216" s="9" t="s">
        <v>10</v>
      </c>
      <c r="E216" s="10">
        <f>E217+E218</f>
        <v>2071.6</v>
      </c>
      <c r="F216" s="10">
        <f t="shared" ref="F216:H216" si="170">F217+F218</f>
        <v>2071.6</v>
      </c>
      <c r="G216" s="10">
        <f t="shared" si="170"/>
        <v>2071.6</v>
      </c>
      <c r="H216" s="10">
        <f t="shared" si="170"/>
        <v>194.1</v>
      </c>
      <c r="I216" s="10">
        <f t="shared" ref="I216" si="171">I217+I218</f>
        <v>194.1</v>
      </c>
      <c r="J216" s="95">
        <f t="shared" si="158"/>
        <v>9.3695694149449699E-2</v>
      </c>
      <c r="K216" s="95">
        <f t="shared" si="159"/>
        <v>9.3695694149449699E-2</v>
      </c>
      <c r="L216" s="17"/>
    </row>
    <row r="217" spans="1:12">
      <c r="A217" s="37"/>
      <c r="B217" s="42"/>
      <c r="C217" s="37"/>
      <c r="D217" s="9" t="s">
        <v>11</v>
      </c>
      <c r="E217" s="10">
        <f>E223+E229</f>
        <v>2071.6</v>
      </c>
      <c r="F217" s="10">
        <f t="shared" ref="F217:H217" si="172">F223+F229</f>
        <v>2071.6</v>
      </c>
      <c r="G217" s="10">
        <f t="shared" si="172"/>
        <v>2071.6</v>
      </c>
      <c r="H217" s="10">
        <f t="shared" si="172"/>
        <v>194.1</v>
      </c>
      <c r="I217" s="10">
        <f t="shared" ref="I217" si="173">I223+I229</f>
        <v>194.1</v>
      </c>
      <c r="J217" s="95">
        <f t="shared" si="158"/>
        <v>9.3695694149449699E-2</v>
      </c>
      <c r="K217" s="95">
        <f t="shared" si="159"/>
        <v>9.3695694149449699E-2</v>
      </c>
      <c r="L217" s="17"/>
    </row>
    <row r="218" spans="1:12">
      <c r="A218" s="37"/>
      <c r="B218" s="42"/>
      <c r="C218" s="37"/>
      <c r="D218" s="9" t="s">
        <v>12</v>
      </c>
      <c r="E218" s="10">
        <f>E224+E230</f>
        <v>0</v>
      </c>
      <c r="F218" s="10">
        <f t="shared" ref="F218:H218" si="174">F224+F230</f>
        <v>0</v>
      </c>
      <c r="G218" s="10">
        <f t="shared" si="174"/>
        <v>0</v>
      </c>
      <c r="H218" s="10">
        <f t="shared" si="174"/>
        <v>0</v>
      </c>
      <c r="I218" s="10">
        <f t="shared" ref="I218" si="175">I224+I230</f>
        <v>0</v>
      </c>
      <c r="J218" s="95" t="e">
        <f t="shared" si="158"/>
        <v>#DIV/0!</v>
      </c>
      <c r="K218" s="95" t="e">
        <f t="shared" si="159"/>
        <v>#DIV/0!</v>
      </c>
      <c r="L218" s="17"/>
    </row>
    <row r="219" spans="1:12">
      <c r="A219" s="38"/>
      <c r="B219" s="42"/>
      <c r="C219" s="38"/>
      <c r="D219" s="9" t="s">
        <v>13</v>
      </c>
      <c r="E219" s="10">
        <f>E225+E231</f>
        <v>0</v>
      </c>
      <c r="F219" s="10">
        <f t="shared" ref="F219:H219" si="176">F225+F231</f>
        <v>0</v>
      </c>
      <c r="G219" s="10">
        <f t="shared" si="176"/>
        <v>0</v>
      </c>
      <c r="H219" s="10">
        <f t="shared" si="176"/>
        <v>0</v>
      </c>
      <c r="I219" s="10">
        <f t="shared" ref="I219" si="177">I225+I231</f>
        <v>0</v>
      </c>
      <c r="J219" s="95" t="e">
        <f t="shared" si="158"/>
        <v>#DIV/0!</v>
      </c>
      <c r="K219" s="95" t="e">
        <f t="shared" si="159"/>
        <v>#DIV/0!</v>
      </c>
      <c r="L219" s="17"/>
    </row>
    <row r="220" spans="1:12">
      <c r="A220" s="43" t="s">
        <v>65</v>
      </c>
      <c r="B220" s="32" t="s">
        <v>156</v>
      </c>
      <c r="C220" s="33" t="s">
        <v>113</v>
      </c>
      <c r="D220" s="6" t="s">
        <v>3</v>
      </c>
      <c r="E220" s="21">
        <f>E221+E222+E225</f>
        <v>480</v>
      </c>
      <c r="F220" s="21">
        <f>F221+F222+F225</f>
        <v>480</v>
      </c>
      <c r="G220" s="21">
        <f>G221+G222+G225</f>
        <v>480</v>
      </c>
      <c r="H220" s="21">
        <f t="shared" ref="H220" si="178">H221+H222+H225</f>
        <v>0</v>
      </c>
      <c r="I220" s="21">
        <f t="shared" ref="I220" si="179">I221+I222+I225</f>
        <v>0</v>
      </c>
      <c r="J220" s="94">
        <f t="shared" si="158"/>
        <v>0</v>
      </c>
      <c r="K220" s="94">
        <f t="shared" si="159"/>
        <v>0</v>
      </c>
      <c r="L220" s="6"/>
    </row>
    <row r="221" spans="1:12">
      <c r="A221" s="34"/>
      <c r="B221" s="32"/>
      <c r="C221" s="34"/>
      <c r="D221" s="6" t="s">
        <v>9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94" t="e">
        <f t="shared" si="158"/>
        <v>#DIV/0!</v>
      </c>
      <c r="K221" s="94" t="e">
        <f t="shared" si="159"/>
        <v>#DIV/0!</v>
      </c>
      <c r="L221" s="6"/>
    </row>
    <row r="222" spans="1:12" ht="37.5">
      <c r="A222" s="34"/>
      <c r="B222" s="32"/>
      <c r="C222" s="34"/>
      <c r="D222" s="6" t="s">
        <v>10</v>
      </c>
      <c r="E222" s="21">
        <f>E223+E224</f>
        <v>480</v>
      </c>
      <c r="F222" s="21">
        <f>F223+F224</f>
        <v>480</v>
      </c>
      <c r="G222" s="21">
        <f>G223+G224</f>
        <v>480</v>
      </c>
      <c r="H222" s="21">
        <f t="shared" ref="H222" si="180">H223+H224</f>
        <v>0</v>
      </c>
      <c r="I222" s="21">
        <f t="shared" ref="I222" si="181">I223+I224</f>
        <v>0</v>
      </c>
      <c r="J222" s="94">
        <f t="shared" si="158"/>
        <v>0</v>
      </c>
      <c r="K222" s="94">
        <f t="shared" si="159"/>
        <v>0</v>
      </c>
      <c r="L222" s="6"/>
    </row>
    <row r="223" spans="1:12">
      <c r="A223" s="34"/>
      <c r="B223" s="32"/>
      <c r="C223" s="34"/>
      <c r="D223" s="6" t="s">
        <v>11</v>
      </c>
      <c r="E223" s="21">
        <v>480</v>
      </c>
      <c r="F223" s="21">
        <v>480</v>
      </c>
      <c r="G223" s="21">
        <v>480</v>
      </c>
      <c r="H223" s="21">
        <v>0</v>
      </c>
      <c r="I223" s="21">
        <v>0</v>
      </c>
      <c r="J223" s="94">
        <f t="shared" si="158"/>
        <v>0</v>
      </c>
      <c r="K223" s="94">
        <f t="shared" si="159"/>
        <v>0</v>
      </c>
      <c r="L223" s="6"/>
    </row>
    <row r="224" spans="1:12">
      <c r="A224" s="34"/>
      <c r="B224" s="32"/>
      <c r="C224" s="34"/>
      <c r="D224" s="6" t="s">
        <v>12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94" t="e">
        <f t="shared" si="158"/>
        <v>#DIV/0!</v>
      </c>
      <c r="K224" s="94" t="e">
        <f t="shared" si="159"/>
        <v>#DIV/0!</v>
      </c>
      <c r="L224" s="6"/>
    </row>
    <row r="225" spans="1:12">
      <c r="A225" s="35"/>
      <c r="B225" s="32"/>
      <c r="C225" s="35"/>
      <c r="D225" s="6" t="s">
        <v>13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94" t="e">
        <f t="shared" si="158"/>
        <v>#DIV/0!</v>
      </c>
      <c r="K225" s="94" t="e">
        <f t="shared" si="159"/>
        <v>#DIV/0!</v>
      </c>
      <c r="L225" s="6"/>
    </row>
    <row r="226" spans="1:12">
      <c r="A226" s="33" t="s">
        <v>65</v>
      </c>
      <c r="B226" s="32" t="s">
        <v>157</v>
      </c>
      <c r="C226" s="33" t="s">
        <v>113</v>
      </c>
      <c r="D226" s="6" t="s">
        <v>3</v>
      </c>
      <c r="E226" s="21">
        <f>E227+E228+E231</f>
        <v>79579.700000000012</v>
      </c>
      <c r="F226" s="21">
        <f>F227+F228+F231</f>
        <v>79579.700000000012</v>
      </c>
      <c r="G226" s="21">
        <f>G227+G228+G231</f>
        <v>79579.700000000012</v>
      </c>
      <c r="H226" s="21">
        <f t="shared" ref="H226" si="182">H227+H228+H231</f>
        <v>9703.3000000000011</v>
      </c>
      <c r="I226" s="21">
        <f t="shared" ref="I226" si="183">I227+I228+I231</f>
        <v>9703.3000000000011</v>
      </c>
      <c r="J226" s="94">
        <f t="shared" si="158"/>
        <v>0.12193184945406932</v>
      </c>
      <c r="K226" s="94">
        <f t="shared" si="159"/>
        <v>0.12193184945406932</v>
      </c>
      <c r="L226" s="6"/>
    </row>
    <row r="227" spans="1:12">
      <c r="A227" s="34"/>
      <c r="B227" s="32"/>
      <c r="C227" s="34"/>
      <c r="D227" s="6" t="s">
        <v>9</v>
      </c>
      <c r="E227" s="21">
        <v>77988.100000000006</v>
      </c>
      <c r="F227" s="21">
        <v>77988.100000000006</v>
      </c>
      <c r="G227" s="21">
        <v>77988.100000000006</v>
      </c>
      <c r="H227" s="21">
        <v>9509.2000000000007</v>
      </c>
      <c r="I227" s="21">
        <v>9509.2000000000007</v>
      </c>
      <c r="J227" s="94">
        <f t="shared" si="158"/>
        <v>0.12193142287092518</v>
      </c>
      <c r="K227" s="94">
        <f t="shared" si="159"/>
        <v>0.12193142287092518</v>
      </c>
      <c r="L227" s="6"/>
    </row>
    <row r="228" spans="1:12" ht="37.5">
      <c r="A228" s="34"/>
      <c r="B228" s="32"/>
      <c r="C228" s="34"/>
      <c r="D228" s="6" t="s">
        <v>10</v>
      </c>
      <c r="E228" s="21">
        <f>E229+E230</f>
        <v>1591.6</v>
      </c>
      <c r="F228" s="21">
        <f t="shared" ref="F228:G228" si="184">F229+F230</f>
        <v>1591.6</v>
      </c>
      <c r="G228" s="21">
        <f t="shared" si="184"/>
        <v>1591.6</v>
      </c>
      <c r="H228" s="21">
        <f t="shared" ref="H228" si="185">H229+H230</f>
        <v>194.1</v>
      </c>
      <c r="I228" s="21">
        <f t="shared" ref="I228" si="186">I229+I230</f>
        <v>194.1</v>
      </c>
      <c r="J228" s="94">
        <f t="shared" si="158"/>
        <v>0.12195275194772556</v>
      </c>
      <c r="K228" s="94">
        <f t="shared" si="159"/>
        <v>0.12195275194772556</v>
      </c>
      <c r="L228" s="6"/>
    </row>
    <row r="229" spans="1:12">
      <c r="A229" s="34"/>
      <c r="B229" s="32"/>
      <c r="C229" s="34"/>
      <c r="D229" s="6" t="s">
        <v>11</v>
      </c>
      <c r="E229" s="21">
        <v>1591.6</v>
      </c>
      <c r="F229" s="21">
        <v>1591.6</v>
      </c>
      <c r="G229" s="21">
        <v>1591.6</v>
      </c>
      <c r="H229" s="21">
        <v>194.1</v>
      </c>
      <c r="I229" s="21">
        <v>194.1</v>
      </c>
      <c r="J229" s="94">
        <f t="shared" si="158"/>
        <v>0.12195275194772556</v>
      </c>
      <c r="K229" s="94">
        <f t="shared" si="159"/>
        <v>0.12195275194772556</v>
      </c>
      <c r="L229" s="6"/>
    </row>
    <row r="230" spans="1:12">
      <c r="A230" s="34"/>
      <c r="B230" s="32"/>
      <c r="C230" s="34"/>
      <c r="D230" s="6" t="s">
        <v>12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94" t="e">
        <f t="shared" si="158"/>
        <v>#DIV/0!</v>
      </c>
      <c r="K230" s="94" t="e">
        <f t="shared" si="159"/>
        <v>#DIV/0!</v>
      </c>
      <c r="L230" s="6"/>
    </row>
    <row r="231" spans="1:12">
      <c r="A231" s="35"/>
      <c r="B231" s="32"/>
      <c r="C231" s="35"/>
      <c r="D231" s="6" t="s">
        <v>13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94" t="e">
        <f t="shared" si="158"/>
        <v>#DIV/0!</v>
      </c>
      <c r="K231" s="94" t="e">
        <f t="shared" si="159"/>
        <v>#DIV/0!</v>
      </c>
      <c r="L231" s="6"/>
    </row>
    <row r="232" spans="1:12">
      <c r="A232" s="36" t="s">
        <v>119</v>
      </c>
      <c r="B232" s="42" t="s">
        <v>174</v>
      </c>
      <c r="C232" s="36" t="s">
        <v>113</v>
      </c>
      <c r="D232" s="9" t="s">
        <v>3</v>
      </c>
      <c r="E232" s="10">
        <f>E238+E244</f>
        <v>1862.7</v>
      </c>
      <c r="F232" s="10">
        <f t="shared" ref="F232:I232" si="187">F238+F244</f>
        <v>1862.7</v>
      </c>
      <c r="G232" s="10">
        <f t="shared" si="187"/>
        <v>1862.7</v>
      </c>
      <c r="H232" s="10">
        <f t="shared" si="187"/>
        <v>0</v>
      </c>
      <c r="I232" s="10">
        <f t="shared" si="187"/>
        <v>0</v>
      </c>
      <c r="J232" s="95">
        <f t="shared" si="158"/>
        <v>0</v>
      </c>
      <c r="K232" s="95">
        <f t="shared" si="159"/>
        <v>0</v>
      </c>
      <c r="L232" s="8"/>
    </row>
    <row r="233" spans="1:12">
      <c r="A233" s="37"/>
      <c r="B233" s="42" t="s">
        <v>9</v>
      </c>
      <c r="C233" s="37"/>
      <c r="D233" s="9" t="s">
        <v>9</v>
      </c>
      <c r="E233" s="10">
        <f t="shared" ref="E233:I237" si="188">E239+E245</f>
        <v>0</v>
      </c>
      <c r="F233" s="10">
        <f t="shared" si="188"/>
        <v>0</v>
      </c>
      <c r="G233" s="10">
        <f t="shared" si="188"/>
        <v>0</v>
      </c>
      <c r="H233" s="10">
        <f t="shared" si="188"/>
        <v>0</v>
      </c>
      <c r="I233" s="10">
        <f t="shared" si="188"/>
        <v>0</v>
      </c>
      <c r="J233" s="95" t="e">
        <f t="shared" si="158"/>
        <v>#DIV/0!</v>
      </c>
      <c r="K233" s="95" t="e">
        <f t="shared" si="159"/>
        <v>#DIV/0!</v>
      </c>
      <c r="L233" s="8"/>
    </row>
    <row r="234" spans="1:12" ht="37.5">
      <c r="A234" s="37"/>
      <c r="B234" s="42" t="s">
        <v>10</v>
      </c>
      <c r="C234" s="37"/>
      <c r="D234" s="9" t="s">
        <v>10</v>
      </c>
      <c r="E234" s="10">
        <f t="shared" si="188"/>
        <v>1862.7</v>
      </c>
      <c r="F234" s="10">
        <f t="shared" si="188"/>
        <v>1862.7</v>
      </c>
      <c r="G234" s="10">
        <f t="shared" si="188"/>
        <v>1862.7</v>
      </c>
      <c r="H234" s="10">
        <f t="shared" si="188"/>
        <v>0</v>
      </c>
      <c r="I234" s="10">
        <f t="shared" si="188"/>
        <v>0</v>
      </c>
      <c r="J234" s="95">
        <f t="shared" si="158"/>
        <v>0</v>
      </c>
      <c r="K234" s="95">
        <f t="shared" si="159"/>
        <v>0</v>
      </c>
      <c r="L234" s="8"/>
    </row>
    <row r="235" spans="1:12">
      <c r="A235" s="37"/>
      <c r="B235" s="42" t="s">
        <v>11</v>
      </c>
      <c r="C235" s="37"/>
      <c r="D235" s="9" t="s">
        <v>11</v>
      </c>
      <c r="E235" s="10">
        <f t="shared" si="188"/>
        <v>1862.7</v>
      </c>
      <c r="F235" s="10">
        <f t="shared" si="188"/>
        <v>1862.7</v>
      </c>
      <c r="G235" s="10">
        <f t="shared" si="188"/>
        <v>1862.7</v>
      </c>
      <c r="H235" s="10">
        <f t="shared" si="188"/>
        <v>0</v>
      </c>
      <c r="I235" s="10">
        <f t="shared" si="188"/>
        <v>0</v>
      </c>
      <c r="J235" s="95">
        <f t="shared" si="158"/>
        <v>0</v>
      </c>
      <c r="K235" s="95">
        <f t="shared" si="159"/>
        <v>0</v>
      </c>
      <c r="L235" s="8"/>
    </row>
    <row r="236" spans="1:12">
      <c r="A236" s="37"/>
      <c r="B236" s="42" t="s">
        <v>12</v>
      </c>
      <c r="C236" s="37"/>
      <c r="D236" s="9" t="s">
        <v>12</v>
      </c>
      <c r="E236" s="10">
        <f t="shared" si="188"/>
        <v>0</v>
      </c>
      <c r="F236" s="10">
        <f t="shared" si="188"/>
        <v>0</v>
      </c>
      <c r="G236" s="10">
        <f t="shared" si="188"/>
        <v>0</v>
      </c>
      <c r="H236" s="10">
        <f t="shared" si="188"/>
        <v>0</v>
      </c>
      <c r="I236" s="10">
        <f t="shared" si="188"/>
        <v>0</v>
      </c>
      <c r="J236" s="95" t="e">
        <f t="shared" si="158"/>
        <v>#DIV/0!</v>
      </c>
      <c r="K236" s="95" t="e">
        <f t="shared" si="159"/>
        <v>#DIV/0!</v>
      </c>
      <c r="L236" s="8"/>
    </row>
    <row r="237" spans="1:12">
      <c r="A237" s="38"/>
      <c r="B237" s="42" t="s">
        <v>13</v>
      </c>
      <c r="C237" s="38"/>
      <c r="D237" s="9" t="s">
        <v>13</v>
      </c>
      <c r="E237" s="10">
        <f t="shared" si="188"/>
        <v>0</v>
      </c>
      <c r="F237" s="10">
        <f t="shared" si="188"/>
        <v>0</v>
      </c>
      <c r="G237" s="10">
        <f t="shared" si="188"/>
        <v>0</v>
      </c>
      <c r="H237" s="10">
        <f t="shared" si="188"/>
        <v>0</v>
      </c>
      <c r="I237" s="10">
        <f t="shared" si="188"/>
        <v>0</v>
      </c>
      <c r="J237" s="95" t="e">
        <f t="shared" si="158"/>
        <v>#DIV/0!</v>
      </c>
      <c r="K237" s="95" t="e">
        <f t="shared" si="159"/>
        <v>#DIV/0!</v>
      </c>
      <c r="L237" s="8"/>
    </row>
    <row r="238" spans="1:12">
      <c r="A238" s="33" t="s">
        <v>175</v>
      </c>
      <c r="B238" s="32" t="s">
        <v>176</v>
      </c>
      <c r="C238" s="33" t="s">
        <v>113</v>
      </c>
      <c r="D238" s="6" t="s">
        <v>3</v>
      </c>
      <c r="E238" s="21">
        <f>E239+E240+E243</f>
        <v>1651</v>
      </c>
      <c r="F238" s="21">
        <f t="shared" ref="F238:G238" si="189">F239+F240+F243</f>
        <v>1651</v>
      </c>
      <c r="G238" s="21">
        <f t="shared" si="189"/>
        <v>1651</v>
      </c>
      <c r="H238" s="21">
        <f t="shared" ref="H238:I238" si="190">H239+H240+H243</f>
        <v>0</v>
      </c>
      <c r="I238" s="21">
        <f t="shared" si="190"/>
        <v>0</v>
      </c>
      <c r="J238" s="94">
        <f t="shared" si="158"/>
        <v>0</v>
      </c>
      <c r="K238" s="94">
        <f t="shared" si="159"/>
        <v>0</v>
      </c>
      <c r="L238" s="6"/>
    </row>
    <row r="239" spans="1:12">
      <c r="A239" s="34"/>
      <c r="B239" s="32" t="s">
        <v>9</v>
      </c>
      <c r="C239" s="34"/>
      <c r="D239" s="6" t="s">
        <v>9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94" t="e">
        <f t="shared" si="158"/>
        <v>#DIV/0!</v>
      </c>
      <c r="K239" s="94" t="e">
        <f t="shared" si="159"/>
        <v>#DIV/0!</v>
      </c>
      <c r="L239" s="6"/>
    </row>
    <row r="240" spans="1:12" ht="37.5">
      <c r="A240" s="34"/>
      <c r="B240" s="32" t="s">
        <v>10</v>
      </c>
      <c r="C240" s="34"/>
      <c r="D240" s="6" t="s">
        <v>10</v>
      </c>
      <c r="E240" s="21">
        <f>E241+E242</f>
        <v>1651</v>
      </c>
      <c r="F240" s="21">
        <f t="shared" ref="F240:G240" si="191">F241+F242</f>
        <v>1651</v>
      </c>
      <c r="G240" s="21">
        <f t="shared" si="191"/>
        <v>1651</v>
      </c>
      <c r="H240" s="21">
        <f t="shared" ref="H240:I240" si="192">H241+H242</f>
        <v>0</v>
      </c>
      <c r="I240" s="21">
        <f t="shared" si="192"/>
        <v>0</v>
      </c>
      <c r="J240" s="94">
        <f t="shared" si="158"/>
        <v>0</v>
      </c>
      <c r="K240" s="94">
        <f t="shared" si="159"/>
        <v>0</v>
      </c>
      <c r="L240" s="6"/>
    </row>
    <row r="241" spans="1:12">
      <c r="A241" s="34"/>
      <c r="B241" s="32" t="s">
        <v>11</v>
      </c>
      <c r="C241" s="34"/>
      <c r="D241" s="6" t="s">
        <v>11</v>
      </c>
      <c r="E241" s="21">
        <v>1651</v>
      </c>
      <c r="F241" s="21">
        <v>1651</v>
      </c>
      <c r="G241" s="21">
        <v>1651</v>
      </c>
      <c r="H241" s="21">
        <v>0</v>
      </c>
      <c r="I241" s="21">
        <v>0</v>
      </c>
      <c r="J241" s="94">
        <f t="shared" si="158"/>
        <v>0</v>
      </c>
      <c r="K241" s="94">
        <f t="shared" si="159"/>
        <v>0</v>
      </c>
      <c r="L241" s="6"/>
    </row>
    <row r="242" spans="1:12">
      <c r="A242" s="34"/>
      <c r="B242" s="32" t="s">
        <v>12</v>
      </c>
      <c r="C242" s="34"/>
      <c r="D242" s="6" t="s">
        <v>12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94" t="e">
        <f t="shared" si="158"/>
        <v>#DIV/0!</v>
      </c>
      <c r="K242" s="94" t="e">
        <f t="shared" si="159"/>
        <v>#DIV/0!</v>
      </c>
      <c r="L242" s="6"/>
    </row>
    <row r="243" spans="1:12">
      <c r="A243" s="35"/>
      <c r="B243" s="32" t="s">
        <v>13</v>
      </c>
      <c r="C243" s="35"/>
      <c r="D243" s="6" t="s">
        <v>13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94" t="e">
        <f t="shared" si="158"/>
        <v>#DIV/0!</v>
      </c>
      <c r="K243" s="94" t="e">
        <f t="shared" si="159"/>
        <v>#DIV/0!</v>
      </c>
      <c r="L243" s="6"/>
    </row>
    <row r="244" spans="1:12">
      <c r="A244" s="33" t="s">
        <v>177</v>
      </c>
      <c r="B244" s="32" t="s">
        <v>178</v>
      </c>
      <c r="C244" s="33" t="s">
        <v>113</v>
      </c>
      <c r="D244" s="6" t="s">
        <v>3</v>
      </c>
      <c r="E244" s="21">
        <f>E245+E246+E249</f>
        <v>211.7</v>
      </c>
      <c r="F244" s="21">
        <f t="shared" ref="F244:G244" si="193">F245+F246+F249</f>
        <v>211.7</v>
      </c>
      <c r="G244" s="21">
        <f t="shared" si="193"/>
        <v>211.7</v>
      </c>
      <c r="H244" s="21">
        <f t="shared" ref="H244:I244" si="194">H245+H246+H249</f>
        <v>0</v>
      </c>
      <c r="I244" s="21">
        <f t="shared" si="194"/>
        <v>0</v>
      </c>
      <c r="J244" s="94">
        <f t="shared" si="158"/>
        <v>0</v>
      </c>
      <c r="K244" s="94">
        <f t="shared" si="159"/>
        <v>0</v>
      </c>
      <c r="L244" s="6"/>
    </row>
    <row r="245" spans="1:12">
      <c r="A245" s="34"/>
      <c r="B245" s="32" t="s">
        <v>9</v>
      </c>
      <c r="C245" s="34"/>
      <c r="D245" s="6" t="s">
        <v>9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94" t="e">
        <f t="shared" si="158"/>
        <v>#DIV/0!</v>
      </c>
      <c r="K245" s="94" t="e">
        <f t="shared" si="159"/>
        <v>#DIV/0!</v>
      </c>
      <c r="L245" s="6"/>
    </row>
    <row r="246" spans="1:12" ht="37.5">
      <c r="A246" s="34"/>
      <c r="B246" s="32" t="s">
        <v>10</v>
      </c>
      <c r="C246" s="34"/>
      <c r="D246" s="6" t="s">
        <v>10</v>
      </c>
      <c r="E246" s="21">
        <f>E247+E248</f>
        <v>211.7</v>
      </c>
      <c r="F246" s="21">
        <f t="shared" ref="F246:G246" si="195">F247+F248</f>
        <v>211.7</v>
      </c>
      <c r="G246" s="21">
        <f t="shared" si="195"/>
        <v>211.7</v>
      </c>
      <c r="H246" s="21">
        <f t="shared" ref="H246:I246" si="196">H247+H248</f>
        <v>0</v>
      </c>
      <c r="I246" s="21">
        <f t="shared" si="196"/>
        <v>0</v>
      </c>
      <c r="J246" s="94">
        <f t="shared" si="158"/>
        <v>0</v>
      </c>
      <c r="K246" s="94">
        <f t="shared" si="159"/>
        <v>0</v>
      </c>
      <c r="L246" s="6"/>
    </row>
    <row r="247" spans="1:12">
      <c r="A247" s="34"/>
      <c r="B247" s="32" t="s">
        <v>11</v>
      </c>
      <c r="C247" s="34"/>
      <c r="D247" s="6" t="s">
        <v>11</v>
      </c>
      <c r="E247" s="21">
        <v>211.7</v>
      </c>
      <c r="F247" s="21">
        <v>211.7</v>
      </c>
      <c r="G247" s="21">
        <v>211.7</v>
      </c>
      <c r="H247" s="21">
        <v>0</v>
      </c>
      <c r="I247" s="21">
        <v>0</v>
      </c>
      <c r="J247" s="94">
        <f t="shared" si="158"/>
        <v>0</v>
      </c>
      <c r="K247" s="94">
        <f t="shared" si="159"/>
        <v>0</v>
      </c>
      <c r="L247" s="6"/>
    </row>
    <row r="248" spans="1:12">
      <c r="A248" s="34"/>
      <c r="B248" s="32" t="s">
        <v>12</v>
      </c>
      <c r="C248" s="34"/>
      <c r="D248" s="6" t="s">
        <v>12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94" t="e">
        <f t="shared" si="158"/>
        <v>#DIV/0!</v>
      </c>
      <c r="K248" s="94" t="e">
        <f t="shared" si="159"/>
        <v>#DIV/0!</v>
      </c>
      <c r="L248" s="6"/>
    </row>
    <row r="249" spans="1:12">
      <c r="A249" s="35"/>
      <c r="B249" s="32" t="s">
        <v>13</v>
      </c>
      <c r="C249" s="35"/>
      <c r="D249" s="6" t="s">
        <v>13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94" t="e">
        <f t="shared" si="158"/>
        <v>#DIV/0!</v>
      </c>
      <c r="K249" s="94" t="e">
        <f t="shared" si="159"/>
        <v>#DIV/0!</v>
      </c>
      <c r="L249" s="6"/>
    </row>
    <row r="250" spans="1:12">
      <c r="A250" s="36" t="s">
        <v>62</v>
      </c>
      <c r="B250" s="42" t="s">
        <v>114</v>
      </c>
      <c r="C250" s="36" t="s">
        <v>113</v>
      </c>
      <c r="D250" s="9" t="s">
        <v>3</v>
      </c>
      <c r="E250" s="10">
        <f>'прилож 16 (1кв2024)'!E219</f>
        <v>1760</v>
      </c>
      <c r="F250" s="10">
        <f>'прилож 16 (1кв2024)'!F219</f>
        <v>1760</v>
      </c>
      <c r="G250" s="10">
        <f>'прилож 16 (1кв2024)'!G219</f>
        <v>1210</v>
      </c>
      <c r="H250" s="10">
        <f>'прилож 16 (1кв2024)'!H219</f>
        <v>0</v>
      </c>
      <c r="I250" s="10">
        <f>'прилож 16 (1кв2024)'!I219</f>
        <v>0</v>
      </c>
      <c r="J250" s="93">
        <f t="shared" si="158"/>
        <v>0</v>
      </c>
      <c r="K250" s="93">
        <f t="shared" si="159"/>
        <v>0</v>
      </c>
      <c r="L250" s="8"/>
    </row>
    <row r="251" spans="1:12">
      <c r="A251" s="37"/>
      <c r="B251" s="42"/>
      <c r="C251" s="37"/>
      <c r="D251" s="9" t="s">
        <v>9</v>
      </c>
      <c r="E251" s="10">
        <f>'прилож 16 (1кв2024)'!E220</f>
        <v>0</v>
      </c>
      <c r="F251" s="10">
        <f>'прилож 16 (1кв2024)'!F220</f>
        <v>0</v>
      </c>
      <c r="G251" s="10">
        <f>'прилож 16 (1кв2024)'!G220</f>
        <v>0</v>
      </c>
      <c r="H251" s="10">
        <f>'прилож 16 (1кв2024)'!H220</f>
        <v>0</v>
      </c>
      <c r="I251" s="10">
        <f>'прилож 16 (1кв2024)'!I220</f>
        <v>0</v>
      </c>
      <c r="J251" s="93" t="e">
        <f t="shared" si="158"/>
        <v>#DIV/0!</v>
      </c>
      <c r="K251" s="93" t="e">
        <f t="shared" si="159"/>
        <v>#DIV/0!</v>
      </c>
      <c r="L251" s="8"/>
    </row>
    <row r="252" spans="1:12" ht="42" customHeight="1">
      <c r="A252" s="37"/>
      <c r="B252" s="42"/>
      <c r="C252" s="37"/>
      <c r="D252" s="9" t="s">
        <v>10</v>
      </c>
      <c r="E252" s="10">
        <f>'прилож 16 (1кв2024)'!E221</f>
        <v>1760</v>
      </c>
      <c r="F252" s="10">
        <f>'прилож 16 (1кв2024)'!F221</f>
        <v>1760</v>
      </c>
      <c r="G252" s="10">
        <f>'прилож 16 (1кв2024)'!G221</f>
        <v>1210</v>
      </c>
      <c r="H252" s="10">
        <f>'прилож 16 (1кв2024)'!H221</f>
        <v>0</v>
      </c>
      <c r="I252" s="10">
        <f>'прилож 16 (1кв2024)'!I221</f>
        <v>0</v>
      </c>
      <c r="J252" s="93">
        <f t="shared" si="158"/>
        <v>0</v>
      </c>
      <c r="K252" s="93">
        <f t="shared" si="159"/>
        <v>0</v>
      </c>
      <c r="L252" s="8"/>
    </row>
    <row r="253" spans="1:12">
      <c r="A253" s="37"/>
      <c r="B253" s="42"/>
      <c r="C253" s="37"/>
      <c r="D253" s="9" t="s">
        <v>11</v>
      </c>
      <c r="E253" s="10">
        <f>'прилож 16 (1кв2024)'!E222</f>
        <v>1760</v>
      </c>
      <c r="F253" s="10">
        <f>'прилож 16 (1кв2024)'!F222</f>
        <v>1760</v>
      </c>
      <c r="G253" s="10">
        <f>'прилож 16 (1кв2024)'!G222</f>
        <v>1210</v>
      </c>
      <c r="H253" s="10">
        <f>'прилож 16 (1кв2024)'!H222</f>
        <v>0</v>
      </c>
      <c r="I253" s="10">
        <f>'прилож 16 (1кв2024)'!I222</f>
        <v>0</v>
      </c>
      <c r="J253" s="93">
        <f t="shared" si="158"/>
        <v>0</v>
      </c>
      <c r="K253" s="93">
        <f t="shared" si="159"/>
        <v>0</v>
      </c>
      <c r="L253" s="8"/>
    </row>
    <row r="254" spans="1:12">
      <c r="A254" s="37"/>
      <c r="B254" s="42"/>
      <c r="C254" s="37"/>
      <c r="D254" s="9" t="s">
        <v>12</v>
      </c>
      <c r="E254" s="10">
        <f>'прилож 16 (1кв2024)'!E223</f>
        <v>0</v>
      </c>
      <c r="F254" s="10">
        <f>'прилож 16 (1кв2024)'!F223</f>
        <v>0</v>
      </c>
      <c r="G254" s="10">
        <f>'прилож 16 (1кв2024)'!G223</f>
        <v>0</v>
      </c>
      <c r="H254" s="10">
        <f>'прилож 16 (1кв2024)'!H223</f>
        <v>0</v>
      </c>
      <c r="I254" s="10">
        <f>'прилож 16 (1кв2024)'!I223</f>
        <v>0</v>
      </c>
      <c r="J254" s="93" t="e">
        <f t="shared" si="158"/>
        <v>#DIV/0!</v>
      </c>
      <c r="K254" s="93" t="e">
        <f t="shared" si="159"/>
        <v>#DIV/0!</v>
      </c>
      <c r="L254" s="8"/>
    </row>
    <row r="255" spans="1:12">
      <c r="A255" s="38"/>
      <c r="B255" s="42"/>
      <c r="C255" s="38"/>
      <c r="D255" s="9" t="s">
        <v>13</v>
      </c>
      <c r="E255" s="10">
        <f>'прилож 16 (1кв2024)'!E224</f>
        <v>0</v>
      </c>
      <c r="F255" s="10">
        <f>'прилож 16 (1кв2024)'!F224</f>
        <v>0</v>
      </c>
      <c r="G255" s="10">
        <f>'прилож 16 (1кв2024)'!G224</f>
        <v>0</v>
      </c>
      <c r="H255" s="10">
        <f>'прилож 16 (1кв2024)'!H224</f>
        <v>0</v>
      </c>
      <c r="I255" s="10">
        <f>'прилож 16 (1кв2024)'!I224</f>
        <v>0</v>
      </c>
      <c r="J255" s="93" t="e">
        <f t="shared" si="158"/>
        <v>#DIV/0!</v>
      </c>
      <c r="K255" s="93" t="e">
        <f t="shared" si="159"/>
        <v>#DIV/0!</v>
      </c>
      <c r="L255" s="8"/>
    </row>
    <row r="256" spans="1:12">
      <c r="A256" s="36" t="s">
        <v>119</v>
      </c>
      <c r="B256" s="42" t="s">
        <v>159</v>
      </c>
      <c r="C256" s="36" t="s">
        <v>113</v>
      </c>
      <c r="D256" s="9" t="s">
        <v>3</v>
      </c>
      <c r="E256" s="10">
        <f>'прилож 16 (1кв2024)'!E249</f>
        <v>40259.5</v>
      </c>
      <c r="F256" s="10">
        <f>'прилож 16 (1кв2024)'!F249</f>
        <v>240259.49999999997</v>
      </c>
      <c r="G256" s="10">
        <f>'прилож 16 (1кв2024)'!G249</f>
        <v>238877.10000000003</v>
      </c>
      <c r="H256" s="10">
        <f>'прилож 16 (1кв2024)'!H249</f>
        <v>8645.4</v>
      </c>
      <c r="I256" s="10">
        <f>'прилож 16 (1кв2024)'!I249</f>
        <v>8645.4</v>
      </c>
      <c r="J256" s="93">
        <f t="shared" si="158"/>
        <v>0.21474186216917746</v>
      </c>
      <c r="K256" s="93">
        <f t="shared" si="159"/>
        <v>3.5983592740349499E-2</v>
      </c>
      <c r="L256" s="8"/>
    </row>
    <row r="257" spans="1:12">
      <c r="A257" s="37"/>
      <c r="B257" s="42"/>
      <c r="C257" s="37"/>
      <c r="D257" s="9" t="s">
        <v>9</v>
      </c>
      <c r="E257" s="10">
        <f>'прилож 16 (1кв2024)'!E250</f>
        <v>0</v>
      </c>
      <c r="F257" s="10">
        <f>'прилож 16 (1кв2024)'!F250</f>
        <v>0</v>
      </c>
      <c r="G257" s="10">
        <f>'прилож 16 (1кв2024)'!G250</f>
        <v>0</v>
      </c>
      <c r="H257" s="10">
        <f>'прилож 16 (1кв2024)'!H250</f>
        <v>0</v>
      </c>
      <c r="I257" s="10">
        <f>'прилож 16 (1кв2024)'!I250</f>
        <v>0</v>
      </c>
      <c r="J257" s="93" t="e">
        <f t="shared" si="158"/>
        <v>#DIV/0!</v>
      </c>
      <c r="K257" s="93" t="e">
        <f t="shared" si="159"/>
        <v>#DIV/0!</v>
      </c>
      <c r="L257" s="8"/>
    </row>
    <row r="258" spans="1:12" ht="37.5">
      <c r="A258" s="37"/>
      <c r="B258" s="42"/>
      <c r="C258" s="37"/>
      <c r="D258" s="9" t="s">
        <v>10</v>
      </c>
      <c r="E258" s="10">
        <f>'прилож 16 (1кв2024)'!E251</f>
        <v>40259.5</v>
      </c>
      <c r="F258" s="10">
        <f>'прилож 16 (1кв2024)'!F251</f>
        <v>240259.49999999997</v>
      </c>
      <c r="G258" s="10">
        <f>'прилож 16 (1кв2024)'!G251</f>
        <v>238877.10000000003</v>
      </c>
      <c r="H258" s="10">
        <f>'прилож 16 (1кв2024)'!H251</f>
        <v>8645.4</v>
      </c>
      <c r="I258" s="10">
        <f>'прилож 16 (1кв2024)'!I251</f>
        <v>8645.4</v>
      </c>
      <c r="J258" s="93">
        <f t="shared" si="158"/>
        <v>0.21474186216917746</v>
      </c>
      <c r="K258" s="93">
        <f t="shared" si="159"/>
        <v>3.5983592740349499E-2</v>
      </c>
      <c r="L258" s="8"/>
    </row>
    <row r="259" spans="1:12">
      <c r="A259" s="37"/>
      <c r="B259" s="42"/>
      <c r="C259" s="37"/>
      <c r="D259" s="9" t="s">
        <v>11</v>
      </c>
      <c r="E259" s="10">
        <f>'прилож 16 (1кв2024)'!E252</f>
        <v>40259.5</v>
      </c>
      <c r="F259" s="10">
        <f>'прилож 16 (1кв2024)'!F252</f>
        <v>240259.49999999997</v>
      </c>
      <c r="G259" s="10">
        <f>'прилож 16 (1кв2024)'!G252</f>
        <v>238877.10000000003</v>
      </c>
      <c r="H259" s="10">
        <f>'прилож 16 (1кв2024)'!H252</f>
        <v>8645.4</v>
      </c>
      <c r="I259" s="10">
        <f>'прилож 16 (1кв2024)'!I252</f>
        <v>8645.4</v>
      </c>
      <c r="J259" s="93">
        <f t="shared" si="158"/>
        <v>0.21474186216917746</v>
      </c>
      <c r="K259" s="93">
        <f t="shared" si="159"/>
        <v>3.5983592740349499E-2</v>
      </c>
      <c r="L259" s="8"/>
    </row>
    <row r="260" spans="1:12">
      <c r="A260" s="37"/>
      <c r="B260" s="42"/>
      <c r="C260" s="37"/>
      <c r="D260" s="9" t="s">
        <v>12</v>
      </c>
      <c r="E260" s="10">
        <f>'прилож 16 (1кв2024)'!E253</f>
        <v>0</v>
      </c>
      <c r="F260" s="10">
        <f>'прилож 16 (1кв2024)'!F253</f>
        <v>0</v>
      </c>
      <c r="G260" s="10">
        <f>'прилож 16 (1кв2024)'!G253</f>
        <v>0</v>
      </c>
      <c r="H260" s="10">
        <f>'прилож 16 (1кв2024)'!H253</f>
        <v>0</v>
      </c>
      <c r="I260" s="10">
        <f>'прилож 16 (1кв2024)'!I253</f>
        <v>0</v>
      </c>
      <c r="J260" s="93" t="e">
        <f t="shared" si="158"/>
        <v>#DIV/0!</v>
      </c>
      <c r="K260" s="93" t="e">
        <f t="shared" si="159"/>
        <v>#DIV/0!</v>
      </c>
      <c r="L260" s="8"/>
    </row>
    <row r="261" spans="1:12">
      <c r="A261" s="38"/>
      <c r="B261" s="42"/>
      <c r="C261" s="38"/>
      <c r="D261" s="9" t="s">
        <v>13</v>
      </c>
      <c r="E261" s="10">
        <f>'прилож 16 (1кв2024)'!E254</f>
        <v>0</v>
      </c>
      <c r="F261" s="10">
        <f>'прилож 16 (1кв2024)'!F254</f>
        <v>0</v>
      </c>
      <c r="G261" s="10">
        <f>'прилож 16 (1кв2024)'!G254</f>
        <v>0</v>
      </c>
      <c r="H261" s="10">
        <f>'прилож 16 (1кв2024)'!H254</f>
        <v>0</v>
      </c>
      <c r="I261" s="10">
        <f>'прилож 16 (1кв2024)'!I254</f>
        <v>0</v>
      </c>
      <c r="J261" s="93" t="e">
        <f t="shared" si="158"/>
        <v>#DIV/0!</v>
      </c>
      <c r="K261" s="93" t="e">
        <f t="shared" si="159"/>
        <v>#DIV/0!</v>
      </c>
      <c r="L261" s="8"/>
    </row>
  </sheetData>
  <mergeCells count="141">
    <mergeCell ref="C34:C39"/>
    <mergeCell ref="C40:C45"/>
    <mergeCell ref="C46:C51"/>
    <mergeCell ref="C52:C57"/>
    <mergeCell ref="C58:C63"/>
    <mergeCell ref="A232:A237"/>
    <mergeCell ref="B232:B237"/>
    <mergeCell ref="C232:C237"/>
    <mergeCell ref="A238:A243"/>
    <mergeCell ref="B238:B243"/>
    <mergeCell ref="C238:C243"/>
    <mergeCell ref="A40:A45"/>
    <mergeCell ref="B40:B45"/>
    <mergeCell ref="A46:A51"/>
    <mergeCell ref="B46:B51"/>
    <mergeCell ref="A52:A57"/>
    <mergeCell ref="B52:B57"/>
    <mergeCell ref="A70:A75"/>
    <mergeCell ref="B70:B75"/>
    <mergeCell ref="A82:A87"/>
    <mergeCell ref="B82:B87"/>
    <mergeCell ref="B88:B93"/>
    <mergeCell ref="C112:C117"/>
    <mergeCell ref="A94:A99"/>
    <mergeCell ref="A22:A27"/>
    <mergeCell ref="B22:B27"/>
    <mergeCell ref="A28:A33"/>
    <mergeCell ref="B28:B33"/>
    <mergeCell ref="A34:A39"/>
    <mergeCell ref="B34:B39"/>
    <mergeCell ref="B58:B63"/>
    <mergeCell ref="A64:A69"/>
    <mergeCell ref="B64:B69"/>
    <mergeCell ref="J7:K7"/>
    <mergeCell ref="L7:L8"/>
    <mergeCell ref="A10:A15"/>
    <mergeCell ref="B10:B15"/>
    <mergeCell ref="B16:B21"/>
    <mergeCell ref="A7:A8"/>
    <mergeCell ref="B7:B8"/>
    <mergeCell ref="D7:D8"/>
    <mergeCell ref="E7:E8"/>
    <mergeCell ref="F7:F8"/>
    <mergeCell ref="G7:G8"/>
    <mergeCell ref="C7:C8"/>
    <mergeCell ref="C10:C15"/>
    <mergeCell ref="C16:C21"/>
    <mergeCell ref="H7:I7"/>
    <mergeCell ref="C22:C27"/>
    <mergeCell ref="C28:C33"/>
    <mergeCell ref="A58:A63"/>
    <mergeCell ref="A16:A21"/>
    <mergeCell ref="A154:A159"/>
    <mergeCell ref="B154:B159"/>
    <mergeCell ref="B172:B177"/>
    <mergeCell ref="A124:A129"/>
    <mergeCell ref="B124:B129"/>
    <mergeCell ref="A118:A123"/>
    <mergeCell ref="B118:B123"/>
    <mergeCell ref="A112:A117"/>
    <mergeCell ref="B112:B117"/>
    <mergeCell ref="C64:C69"/>
    <mergeCell ref="C70:C75"/>
    <mergeCell ref="C76:C81"/>
    <mergeCell ref="C82:C87"/>
    <mergeCell ref="C88:C93"/>
    <mergeCell ref="C94:C99"/>
    <mergeCell ref="C100:C105"/>
    <mergeCell ref="A88:A93"/>
    <mergeCell ref="C106:C111"/>
    <mergeCell ref="A76:A81"/>
    <mergeCell ref="B76:B81"/>
    <mergeCell ref="A1:L1"/>
    <mergeCell ref="A2:L2"/>
    <mergeCell ref="A3:L3"/>
    <mergeCell ref="A4:L4"/>
    <mergeCell ref="A5:L5"/>
    <mergeCell ref="A250:A255"/>
    <mergeCell ref="B250:B255"/>
    <mergeCell ref="A208:A213"/>
    <mergeCell ref="B208:B213"/>
    <mergeCell ref="A142:A147"/>
    <mergeCell ref="B142:B147"/>
    <mergeCell ref="A130:A135"/>
    <mergeCell ref="B130:B135"/>
    <mergeCell ref="A136:A141"/>
    <mergeCell ref="B136:B141"/>
    <mergeCell ref="A214:A219"/>
    <mergeCell ref="B214:B219"/>
    <mergeCell ref="A178:A183"/>
    <mergeCell ref="B178:B183"/>
    <mergeCell ref="A184:A189"/>
    <mergeCell ref="B184:B189"/>
    <mergeCell ref="A160:A165"/>
    <mergeCell ref="B160:B165"/>
    <mergeCell ref="A148:A153"/>
    <mergeCell ref="B94:B99"/>
    <mergeCell ref="A100:A105"/>
    <mergeCell ref="B100:B105"/>
    <mergeCell ref="A106:A111"/>
    <mergeCell ref="B106:B111"/>
    <mergeCell ref="C118:C123"/>
    <mergeCell ref="C124:C129"/>
    <mergeCell ref="C130:C135"/>
    <mergeCell ref="C136:C141"/>
    <mergeCell ref="C226:C231"/>
    <mergeCell ref="A244:A249"/>
    <mergeCell ref="C142:C147"/>
    <mergeCell ref="C148:C153"/>
    <mergeCell ref="C154:C159"/>
    <mergeCell ref="C160:C165"/>
    <mergeCell ref="B166:B171"/>
    <mergeCell ref="C166:C171"/>
    <mergeCell ref="B148:B153"/>
    <mergeCell ref="C172:C177"/>
    <mergeCell ref="A166:A171"/>
    <mergeCell ref="A172:A177"/>
    <mergeCell ref="B244:B249"/>
    <mergeCell ref="C244:C249"/>
    <mergeCell ref="C178:C183"/>
    <mergeCell ref="C184:C189"/>
    <mergeCell ref="A190:A195"/>
    <mergeCell ref="B190:B195"/>
    <mergeCell ref="A196:A201"/>
    <mergeCell ref="B196:B201"/>
    <mergeCell ref="A256:A261"/>
    <mergeCell ref="B256:B261"/>
    <mergeCell ref="C256:C261"/>
    <mergeCell ref="C250:C255"/>
    <mergeCell ref="C190:C195"/>
    <mergeCell ref="C196:C201"/>
    <mergeCell ref="C202:C207"/>
    <mergeCell ref="C208:C213"/>
    <mergeCell ref="B202:B207"/>
    <mergeCell ref="A202:A207"/>
    <mergeCell ref="C214:C219"/>
    <mergeCell ref="A220:A225"/>
    <mergeCell ref="B220:B225"/>
    <mergeCell ref="C220:C225"/>
    <mergeCell ref="A226:A231"/>
    <mergeCell ref="B226:B231"/>
  </mergeCells>
  <pageMargins left="0.19685039370078741" right="0.19685039370078741" top="0.35433070866141736" bottom="0.35433070866141736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4"/>
  <sheetViews>
    <sheetView topLeftCell="A232" zoomScale="70" zoomScaleNormal="70" zoomScaleSheetLayoutView="70" workbookViewId="0">
      <selection activeCell="J226" sqref="J226"/>
    </sheetView>
  </sheetViews>
  <sheetFormatPr defaultRowHeight="18.75"/>
  <cols>
    <col min="1" max="1" width="9.5703125" style="22" customWidth="1"/>
    <col min="2" max="2" width="43" style="7" customWidth="1"/>
    <col min="3" max="3" width="23.140625" style="7" customWidth="1"/>
    <col min="4" max="4" width="35.85546875" style="1" customWidth="1"/>
    <col min="5" max="9" width="18.7109375" style="1" customWidth="1"/>
    <col min="10" max="10" width="18" style="1" customWidth="1"/>
    <col min="11" max="11" width="17.140625" style="1" customWidth="1"/>
    <col min="12" max="12" width="18.85546875" style="1" customWidth="1"/>
    <col min="13" max="13" width="5.28515625" style="1" customWidth="1"/>
    <col min="14" max="254" width="9.140625" style="1"/>
    <col min="255" max="255" width="34.42578125" style="1" customWidth="1"/>
    <col min="256" max="256" width="40.140625" style="1" customWidth="1"/>
    <col min="257" max="257" width="19.28515625" style="1" customWidth="1"/>
    <col min="258" max="258" width="17.85546875" style="1" customWidth="1"/>
    <col min="259" max="259" width="17.42578125" style="1" customWidth="1"/>
    <col min="260" max="260" width="25.85546875" style="1" customWidth="1"/>
    <col min="261" max="261" width="17" style="1" customWidth="1"/>
    <col min="262" max="262" width="16.42578125" style="1" customWidth="1"/>
    <col min="263" max="263" width="39.28515625" style="1" customWidth="1"/>
    <col min="264" max="510" width="9.140625" style="1"/>
    <col min="511" max="511" width="34.42578125" style="1" customWidth="1"/>
    <col min="512" max="512" width="40.140625" style="1" customWidth="1"/>
    <col min="513" max="513" width="19.28515625" style="1" customWidth="1"/>
    <col min="514" max="514" width="17.85546875" style="1" customWidth="1"/>
    <col min="515" max="515" width="17.42578125" style="1" customWidth="1"/>
    <col min="516" max="516" width="25.85546875" style="1" customWidth="1"/>
    <col min="517" max="517" width="17" style="1" customWidth="1"/>
    <col min="518" max="518" width="16.42578125" style="1" customWidth="1"/>
    <col min="519" max="519" width="39.28515625" style="1" customWidth="1"/>
    <col min="520" max="766" width="9.140625" style="1"/>
    <col min="767" max="767" width="34.42578125" style="1" customWidth="1"/>
    <col min="768" max="768" width="40.140625" style="1" customWidth="1"/>
    <col min="769" max="769" width="19.28515625" style="1" customWidth="1"/>
    <col min="770" max="770" width="17.85546875" style="1" customWidth="1"/>
    <col min="771" max="771" width="17.42578125" style="1" customWidth="1"/>
    <col min="772" max="772" width="25.85546875" style="1" customWidth="1"/>
    <col min="773" max="773" width="17" style="1" customWidth="1"/>
    <col min="774" max="774" width="16.42578125" style="1" customWidth="1"/>
    <col min="775" max="775" width="39.28515625" style="1" customWidth="1"/>
    <col min="776" max="1022" width="9.140625" style="1"/>
    <col min="1023" max="1023" width="34.42578125" style="1" customWidth="1"/>
    <col min="1024" max="1024" width="40.140625" style="1" customWidth="1"/>
    <col min="1025" max="1025" width="19.28515625" style="1" customWidth="1"/>
    <col min="1026" max="1026" width="17.85546875" style="1" customWidth="1"/>
    <col min="1027" max="1027" width="17.42578125" style="1" customWidth="1"/>
    <col min="1028" max="1028" width="25.85546875" style="1" customWidth="1"/>
    <col min="1029" max="1029" width="17" style="1" customWidth="1"/>
    <col min="1030" max="1030" width="16.42578125" style="1" customWidth="1"/>
    <col min="1031" max="1031" width="39.28515625" style="1" customWidth="1"/>
    <col min="1032" max="1278" width="9.140625" style="1"/>
    <col min="1279" max="1279" width="34.42578125" style="1" customWidth="1"/>
    <col min="1280" max="1280" width="40.140625" style="1" customWidth="1"/>
    <col min="1281" max="1281" width="19.28515625" style="1" customWidth="1"/>
    <col min="1282" max="1282" width="17.85546875" style="1" customWidth="1"/>
    <col min="1283" max="1283" width="17.42578125" style="1" customWidth="1"/>
    <col min="1284" max="1284" width="25.85546875" style="1" customWidth="1"/>
    <col min="1285" max="1285" width="17" style="1" customWidth="1"/>
    <col min="1286" max="1286" width="16.42578125" style="1" customWidth="1"/>
    <col min="1287" max="1287" width="39.28515625" style="1" customWidth="1"/>
    <col min="1288" max="1534" width="9.140625" style="1"/>
    <col min="1535" max="1535" width="34.42578125" style="1" customWidth="1"/>
    <col min="1536" max="1536" width="40.140625" style="1" customWidth="1"/>
    <col min="1537" max="1537" width="19.28515625" style="1" customWidth="1"/>
    <col min="1538" max="1538" width="17.85546875" style="1" customWidth="1"/>
    <col min="1539" max="1539" width="17.42578125" style="1" customWidth="1"/>
    <col min="1540" max="1540" width="25.85546875" style="1" customWidth="1"/>
    <col min="1541" max="1541" width="17" style="1" customWidth="1"/>
    <col min="1542" max="1542" width="16.42578125" style="1" customWidth="1"/>
    <col min="1543" max="1543" width="39.28515625" style="1" customWidth="1"/>
    <col min="1544" max="1790" width="9.140625" style="1"/>
    <col min="1791" max="1791" width="34.42578125" style="1" customWidth="1"/>
    <col min="1792" max="1792" width="40.140625" style="1" customWidth="1"/>
    <col min="1793" max="1793" width="19.28515625" style="1" customWidth="1"/>
    <col min="1794" max="1794" width="17.85546875" style="1" customWidth="1"/>
    <col min="1795" max="1795" width="17.42578125" style="1" customWidth="1"/>
    <col min="1796" max="1796" width="25.85546875" style="1" customWidth="1"/>
    <col min="1797" max="1797" width="17" style="1" customWidth="1"/>
    <col min="1798" max="1798" width="16.42578125" style="1" customWidth="1"/>
    <col min="1799" max="1799" width="39.28515625" style="1" customWidth="1"/>
    <col min="1800" max="2046" width="9.140625" style="1"/>
    <col min="2047" max="2047" width="34.42578125" style="1" customWidth="1"/>
    <col min="2048" max="2048" width="40.140625" style="1" customWidth="1"/>
    <col min="2049" max="2049" width="19.28515625" style="1" customWidth="1"/>
    <col min="2050" max="2050" width="17.85546875" style="1" customWidth="1"/>
    <col min="2051" max="2051" width="17.42578125" style="1" customWidth="1"/>
    <col min="2052" max="2052" width="25.85546875" style="1" customWidth="1"/>
    <col min="2053" max="2053" width="17" style="1" customWidth="1"/>
    <col min="2054" max="2054" width="16.42578125" style="1" customWidth="1"/>
    <col min="2055" max="2055" width="39.28515625" style="1" customWidth="1"/>
    <col min="2056" max="2302" width="9.140625" style="1"/>
    <col min="2303" max="2303" width="34.42578125" style="1" customWidth="1"/>
    <col min="2304" max="2304" width="40.140625" style="1" customWidth="1"/>
    <col min="2305" max="2305" width="19.28515625" style="1" customWidth="1"/>
    <col min="2306" max="2306" width="17.85546875" style="1" customWidth="1"/>
    <col min="2307" max="2307" width="17.42578125" style="1" customWidth="1"/>
    <col min="2308" max="2308" width="25.85546875" style="1" customWidth="1"/>
    <col min="2309" max="2309" width="17" style="1" customWidth="1"/>
    <col min="2310" max="2310" width="16.42578125" style="1" customWidth="1"/>
    <col min="2311" max="2311" width="39.28515625" style="1" customWidth="1"/>
    <col min="2312" max="2558" width="9.140625" style="1"/>
    <col min="2559" max="2559" width="34.42578125" style="1" customWidth="1"/>
    <col min="2560" max="2560" width="40.140625" style="1" customWidth="1"/>
    <col min="2561" max="2561" width="19.28515625" style="1" customWidth="1"/>
    <col min="2562" max="2562" width="17.85546875" style="1" customWidth="1"/>
    <col min="2563" max="2563" width="17.42578125" style="1" customWidth="1"/>
    <col min="2564" max="2564" width="25.85546875" style="1" customWidth="1"/>
    <col min="2565" max="2565" width="17" style="1" customWidth="1"/>
    <col min="2566" max="2566" width="16.42578125" style="1" customWidth="1"/>
    <col min="2567" max="2567" width="39.28515625" style="1" customWidth="1"/>
    <col min="2568" max="2814" width="9.140625" style="1"/>
    <col min="2815" max="2815" width="34.42578125" style="1" customWidth="1"/>
    <col min="2816" max="2816" width="40.140625" style="1" customWidth="1"/>
    <col min="2817" max="2817" width="19.28515625" style="1" customWidth="1"/>
    <col min="2818" max="2818" width="17.85546875" style="1" customWidth="1"/>
    <col min="2819" max="2819" width="17.42578125" style="1" customWidth="1"/>
    <col min="2820" max="2820" width="25.85546875" style="1" customWidth="1"/>
    <col min="2821" max="2821" width="17" style="1" customWidth="1"/>
    <col min="2822" max="2822" width="16.42578125" style="1" customWidth="1"/>
    <col min="2823" max="2823" width="39.28515625" style="1" customWidth="1"/>
    <col min="2824" max="3070" width="9.140625" style="1"/>
    <col min="3071" max="3071" width="34.42578125" style="1" customWidth="1"/>
    <col min="3072" max="3072" width="40.140625" style="1" customWidth="1"/>
    <col min="3073" max="3073" width="19.28515625" style="1" customWidth="1"/>
    <col min="3074" max="3074" width="17.85546875" style="1" customWidth="1"/>
    <col min="3075" max="3075" width="17.42578125" style="1" customWidth="1"/>
    <col min="3076" max="3076" width="25.85546875" style="1" customWidth="1"/>
    <col min="3077" max="3077" width="17" style="1" customWidth="1"/>
    <col min="3078" max="3078" width="16.42578125" style="1" customWidth="1"/>
    <col min="3079" max="3079" width="39.28515625" style="1" customWidth="1"/>
    <col min="3080" max="3326" width="9.140625" style="1"/>
    <col min="3327" max="3327" width="34.42578125" style="1" customWidth="1"/>
    <col min="3328" max="3328" width="40.140625" style="1" customWidth="1"/>
    <col min="3329" max="3329" width="19.28515625" style="1" customWidth="1"/>
    <col min="3330" max="3330" width="17.85546875" style="1" customWidth="1"/>
    <col min="3331" max="3331" width="17.42578125" style="1" customWidth="1"/>
    <col min="3332" max="3332" width="25.85546875" style="1" customWidth="1"/>
    <col min="3333" max="3333" width="17" style="1" customWidth="1"/>
    <col min="3334" max="3334" width="16.42578125" style="1" customWidth="1"/>
    <col min="3335" max="3335" width="39.28515625" style="1" customWidth="1"/>
    <col min="3336" max="3582" width="9.140625" style="1"/>
    <col min="3583" max="3583" width="34.42578125" style="1" customWidth="1"/>
    <col min="3584" max="3584" width="40.140625" style="1" customWidth="1"/>
    <col min="3585" max="3585" width="19.28515625" style="1" customWidth="1"/>
    <col min="3586" max="3586" width="17.85546875" style="1" customWidth="1"/>
    <col min="3587" max="3587" width="17.42578125" style="1" customWidth="1"/>
    <col min="3588" max="3588" width="25.85546875" style="1" customWidth="1"/>
    <col min="3589" max="3589" width="17" style="1" customWidth="1"/>
    <col min="3590" max="3590" width="16.42578125" style="1" customWidth="1"/>
    <col min="3591" max="3591" width="39.28515625" style="1" customWidth="1"/>
    <col min="3592" max="3838" width="9.140625" style="1"/>
    <col min="3839" max="3839" width="34.42578125" style="1" customWidth="1"/>
    <col min="3840" max="3840" width="40.140625" style="1" customWidth="1"/>
    <col min="3841" max="3841" width="19.28515625" style="1" customWidth="1"/>
    <col min="3842" max="3842" width="17.85546875" style="1" customWidth="1"/>
    <col min="3843" max="3843" width="17.42578125" style="1" customWidth="1"/>
    <col min="3844" max="3844" width="25.85546875" style="1" customWidth="1"/>
    <col min="3845" max="3845" width="17" style="1" customWidth="1"/>
    <col min="3846" max="3846" width="16.42578125" style="1" customWidth="1"/>
    <col min="3847" max="3847" width="39.28515625" style="1" customWidth="1"/>
    <col min="3848" max="4094" width="9.140625" style="1"/>
    <col min="4095" max="4095" width="34.42578125" style="1" customWidth="1"/>
    <col min="4096" max="4096" width="40.140625" style="1" customWidth="1"/>
    <col min="4097" max="4097" width="19.28515625" style="1" customWidth="1"/>
    <col min="4098" max="4098" width="17.85546875" style="1" customWidth="1"/>
    <col min="4099" max="4099" width="17.42578125" style="1" customWidth="1"/>
    <col min="4100" max="4100" width="25.85546875" style="1" customWidth="1"/>
    <col min="4101" max="4101" width="17" style="1" customWidth="1"/>
    <col min="4102" max="4102" width="16.42578125" style="1" customWidth="1"/>
    <col min="4103" max="4103" width="39.28515625" style="1" customWidth="1"/>
    <col min="4104" max="4350" width="9.140625" style="1"/>
    <col min="4351" max="4351" width="34.42578125" style="1" customWidth="1"/>
    <col min="4352" max="4352" width="40.140625" style="1" customWidth="1"/>
    <col min="4353" max="4353" width="19.28515625" style="1" customWidth="1"/>
    <col min="4354" max="4354" width="17.85546875" style="1" customWidth="1"/>
    <col min="4355" max="4355" width="17.42578125" style="1" customWidth="1"/>
    <col min="4356" max="4356" width="25.85546875" style="1" customWidth="1"/>
    <col min="4357" max="4357" width="17" style="1" customWidth="1"/>
    <col min="4358" max="4358" width="16.42578125" style="1" customWidth="1"/>
    <col min="4359" max="4359" width="39.28515625" style="1" customWidth="1"/>
    <col min="4360" max="4606" width="9.140625" style="1"/>
    <col min="4607" max="4607" width="34.42578125" style="1" customWidth="1"/>
    <col min="4608" max="4608" width="40.140625" style="1" customWidth="1"/>
    <col min="4609" max="4609" width="19.28515625" style="1" customWidth="1"/>
    <col min="4610" max="4610" width="17.85546875" style="1" customWidth="1"/>
    <col min="4611" max="4611" width="17.42578125" style="1" customWidth="1"/>
    <col min="4612" max="4612" width="25.85546875" style="1" customWidth="1"/>
    <col min="4613" max="4613" width="17" style="1" customWidth="1"/>
    <col min="4614" max="4614" width="16.42578125" style="1" customWidth="1"/>
    <col min="4615" max="4615" width="39.28515625" style="1" customWidth="1"/>
    <col min="4616" max="4862" width="9.140625" style="1"/>
    <col min="4863" max="4863" width="34.42578125" style="1" customWidth="1"/>
    <col min="4864" max="4864" width="40.140625" style="1" customWidth="1"/>
    <col min="4865" max="4865" width="19.28515625" style="1" customWidth="1"/>
    <col min="4866" max="4866" width="17.85546875" style="1" customWidth="1"/>
    <col min="4867" max="4867" width="17.42578125" style="1" customWidth="1"/>
    <col min="4868" max="4868" width="25.85546875" style="1" customWidth="1"/>
    <col min="4869" max="4869" width="17" style="1" customWidth="1"/>
    <col min="4870" max="4870" width="16.42578125" style="1" customWidth="1"/>
    <col min="4871" max="4871" width="39.28515625" style="1" customWidth="1"/>
    <col min="4872" max="5118" width="9.140625" style="1"/>
    <col min="5119" max="5119" width="34.42578125" style="1" customWidth="1"/>
    <col min="5120" max="5120" width="40.140625" style="1" customWidth="1"/>
    <col min="5121" max="5121" width="19.28515625" style="1" customWidth="1"/>
    <col min="5122" max="5122" width="17.85546875" style="1" customWidth="1"/>
    <col min="5123" max="5123" width="17.42578125" style="1" customWidth="1"/>
    <col min="5124" max="5124" width="25.85546875" style="1" customWidth="1"/>
    <col min="5125" max="5125" width="17" style="1" customWidth="1"/>
    <col min="5126" max="5126" width="16.42578125" style="1" customWidth="1"/>
    <col min="5127" max="5127" width="39.28515625" style="1" customWidth="1"/>
    <col min="5128" max="5374" width="9.140625" style="1"/>
    <col min="5375" max="5375" width="34.42578125" style="1" customWidth="1"/>
    <col min="5376" max="5376" width="40.140625" style="1" customWidth="1"/>
    <col min="5377" max="5377" width="19.28515625" style="1" customWidth="1"/>
    <col min="5378" max="5378" width="17.85546875" style="1" customWidth="1"/>
    <col min="5379" max="5379" width="17.42578125" style="1" customWidth="1"/>
    <col min="5380" max="5380" width="25.85546875" style="1" customWidth="1"/>
    <col min="5381" max="5381" width="17" style="1" customWidth="1"/>
    <col min="5382" max="5382" width="16.42578125" style="1" customWidth="1"/>
    <col min="5383" max="5383" width="39.28515625" style="1" customWidth="1"/>
    <col min="5384" max="5630" width="9.140625" style="1"/>
    <col min="5631" max="5631" width="34.42578125" style="1" customWidth="1"/>
    <col min="5632" max="5632" width="40.140625" style="1" customWidth="1"/>
    <col min="5633" max="5633" width="19.28515625" style="1" customWidth="1"/>
    <col min="5634" max="5634" width="17.85546875" style="1" customWidth="1"/>
    <col min="5635" max="5635" width="17.42578125" style="1" customWidth="1"/>
    <col min="5636" max="5636" width="25.85546875" style="1" customWidth="1"/>
    <col min="5637" max="5637" width="17" style="1" customWidth="1"/>
    <col min="5638" max="5638" width="16.42578125" style="1" customWidth="1"/>
    <col min="5639" max="5639" width="39.28515625" style="1" customWidth="1"/>
    <col min="5640" max="5886" width="9.140625" style="1"/>
    <col min="5887" max="5887" width="34.42578125" style="1" customWidth="1"/>
    <col min="5888" max="5888" width="40.140625" style="1" customWidth="1"/>
    <col min="5889" max="5889" width="19.28515625" style="1" customWidth="1"/>
    <col min="5890" max="5890" width="17.85546875" style="1" customWidth="1"/>
    <col min="5891" max="5891" width="17.42578125" style="1" customWidth="1"/>
    <col min="5892" max="5892" width="25.85546875" style="1" customWidth="1"/>
    <col min="5893" max="5893" width="17" style="1" customWidth="1"/>
    <col min="5894" max="5894" width="16.42578125" style="1" customWidth="1"/>
    <col min="5895" max="5895" width="39.28515625" style="1" customWidth="1"/>
    <col min="5896" max="6142" width="9.140625" style="1"/>
    <col min="6143" max="6143" width="34.42578125" style="1" customWidth="1"/>
    <col min="6144" max="6144" width="40.140625" style="1" customWidth="1"/>
    <col min="6145" max="6145" width="19.28515625" style="1" customWidth="1"/>
    <col min="6146" max="6146" width="17.85546875" style="1" customWidth="1"/>
    <col min="6147" max="6147" width="17.42578125" style="1" customWidth="1"/>
    <col min="6148" max="6148" width="25.85546875" style="1" customWidth="1"/>
    <col min="6149" max="6149" width="17" style="1" customWidth="1"/>
    <col min="6150" max="6150" width="16.42578125" style="1" customWidth="1"/>
    <col min="6151" max="6151" width="39.28515625" style="1" customWidth="1"/>
    <col min="6152" max="6398" width="9.140625" style="1"/>
    <col min="6399" max="6399" width="34.42578125" style="1" customWidth="1"/>
    <col min="6400" max="6400" width="40.140625" style="1" customWidth="1"/>
    <col min="6401" max="6401" width="19.28515625" style="1" customWidth="1"/>
    <col min="6402" max="6402" width="17.85546875" style="1" customWidth="1"/>
    <col min="6403" max="6403" width="17.42578125" style="1" customWidth="1"/>
    <col min="6404" max="6404" width="25.85546875" style="1" customWidth="1"/>
    <col min="6405" max="6405" width="17" style="1" customWidth="1"/>
    <col min="6406" max="6406" width="16.42578125" style="1" customWidth="1"/>
    <col min="6407" max="6407" width="39.28515625" style="1" customWidth="1"/>
    <col min="6408" max="6654" width="9.140625" style="1"/>
    <col min="6655" max="6655" width="34.42578125" style="1" customWidth="1"/>
    <col min="6656" max="6656" width="40.140625" style="1" customWidth="1"/>
    <col min="6657" max="6657" width="19.28515625" style="1" customWidth="1"/>
    <col min="6658" max="6658" width="17.85546875" style="1" customWidth="1"/>
    <col min="6659" max="6659" width="17.42578125" style="1" customWidth="1"/>
    <col min="6660" max="6660" width="25.85546875" style="1" customWidth="1"/>
    <col min="6661" max="6661" width="17" style="1" customWidth="1"/>
    <col min="6662" max="6662" width="16.42578125" style="1" customWidth="1"/>
    <col min="6663" max="6663" width="39.28515625" style="1" customWidth="1"/>
    <col min="6664" max="6910" width="9.140625" style="1"/>
    <col min="6911" max="6911" width="34.42578125" style="1" customWidth="1"/>
    <col min="6912" max="6912" width="40.140625" style="1" customWidth="1"/>
    <col min="6913" max="6913" width="19.28515625" style="1" customWidth="1"/>
    <col min="6914" max="6914" width="17.85546875" style="1" customWidth="1"/>
    <col min="6915" max="6915" width="17.42578125" style="1" customWidth="1"/>
    <col min="6916" max="6916" width="25.85546875" style="1" customWidth="1"/>
    <col min="6917" max="6917" width="17" style="1" customWidth="1"/>
    <col min="6918" max="6918" width="16.42578125" style="1" customWidth="1"/>
    <col min="6919" max="6919" width="39.28515625" style="1" customWidth="1"/>
    <col min="6920" max="7166" width="9.140625" style="1"/>
    <col min="7167" max="7167" width="34.42578125" style="1" customWidth="1"/>
    <col min="7168" max="7168" width="40.140625" style="1" customWidth="1"/>
    <col min="7169" max="7169" width="19.28515625" style="1" customWidth="1"/>
    <col min="7170" max="7170" width="17.85546875" style="1" customWidth="1"/>
    <col min="7171" max="7171" width="17.42578125" style="1" customWidth="1"/>
    <col min="7172" max="7172" width="25.85546875" style="1" customWidth="1"/>
    <col min="7173" max="7173" width="17" style="1" customWidth="1"/>
    <col min="7174" max="7174" width="16.42578125" style="1" customWidth="1"/>
    <col min="7175" max="7175" width="39.28515625" style="1" customWidth="1"/>
    <col min="7176" max="7422" width="9.140625" style="1"/>
    <col min="7423" max="7423" width="34.42578125" style="1" customWidth="1"/>
    <col min="7424" max="7424" width="40.140625" style="1" customWidth="1"/>
    <col min="7425" max="7425" width="19.28515625" style="1" customWidth="1"/>
    <col min="7426" max="7426" width="17.85546875" style="1" customWidth="1"/>
    <col min="7427" max="7427" width="17.42578125" style="1" customWidth="1"/>
    <col min="7428" max="7428" width="25.85546875" style="1" customWidth="1"/>
    <col min="7429" max="7429" width="17" style="1" customWidth="1"/>
    <col min="7430" max="7430" width="16.42578125" style="1" customWidth="1"/>
    <col min="7431" max="7431" width="39.28515625" style="1" customWidth="1"/>
    <col min="7432" max="7678" width="9.140625" style="1"/>
    <col min="7679" max="7679" width="34.42578125" style="1" customWidth="1"/>
    <col min="7680" max="7680" width="40.140625" style="1" customWidth="1"/>
    <col min="7681" max="7681" width="19.28515625" style="1" customWidth="1"/>
    <col min="7682" max="7682" width="17.85546875" style="1" customWidth="1"/>
    <col min="7683" max="7683" width="17.42578125" style="1" customWidth="1"/>
    <col min="7684" max="7684" width="25.85546875" style="1" customWidth="1"/>
    <col min="7685" max="7685" width="17" style="1" customWidth="1"/>
    <col min="7686" max="7686" width="16.42578125" style="1" customWidth="1"/>
    <col min="7687" max="7687" width="39.28515625" style="1" customWidth="1"/>
    <col min="7688" max="7934" width="9.140625" style="1"/>
    <col min="7935" max="7935" width="34.42578125" style="1" customWidth="1"/>
    <col min="7936" max="7936" width="40.140625" style="1" customWidth="1"/>
    <col min="7937" max="7937" width="19.28515625" style="1" customWidth="1"/>
    <col min="7938" max="7938" width="17.85546875" style="1" customWidth="1"/>
    <col min="7939" max="7939" width="17.42578125" style="1" customWidth="1"/>
    <col min="7940" max="7940" width="25.85546875" style="1" customWidth="1"/>
    <col min="7941" max="7941" width="17" style="1" customWidth="1"/>
    <col min="7942" max="7942" width="16.42578125" style="1" customWidth="1"/>
    <col min="7943" max="7943" width="39.28515625" style="1" customWidth="1"/>
    <col min="7944" max="8190" width="9.140625" style="1"/>
    <col min="8191" max="8191" width="34.42578125" style="1" customWidth="1"/>
    <col min="8192" max="8192" width="40.140625" style="1" customWidth="1"/>
    <col min="8193" max="8193" width="19.28515625" style="1" customWidth="1"/>
    <col min="8194" max="8194" width="17.85546875" style="1" customWidth="1"/>
    <col min="8195" max="8195" width="17.42578125" style="1" customWidth="1"/>
    <col min="8196" max="8196" width="25.85546875" style="1" customWidth="1"/>
    <col min="8197" max="8197" width="17" style="1" customWidth="1"/>
    <col min="8198" max="8198" width="16.42578125" style="1" customWidth="1"/>
    <col min="8199" max="8199" width="39.28515625" style="1" customWidth="1"/>
    <col min="8200" max="8446" width="9.140625" style="1"/>
    <col min="8447" max="8447" width="34.42578125" style="1" customWidth="1"/>
    <col min="8448" max="8448" width="40.140625" style="1" customWidth="1"/>
    <col min="8449" max="8449" width="19.28515625" style="1" customWidth="1"/>
    <col min="8450" max="8450" width="17.85546875" style="1" customWidth="1"/>
    <col min="8451" max="8451" width="17.42578125" style="1" customWidth="1"/>
    <col min="8452" max="8452" width="25.85546875" style="1" customWidth="1"/>
    <col min="8453" max="8453" width="17" style="1" customWidth="1"/>
    <col min="8454" max="8454" width="16.42578125" style="1" customWidth="1"/>
    <col min="8455" max="8455" width="39.28515625" style="1" customWidth="1"/>
    <col min="8456" max="8702" width="9.140625" style="1"/>
    <col min="8703" max="8703" width="34.42578125" style="1" customWidth="1"/>
    <col min="8704" max="8704" width="40.140625" style="1" customWidth="1"/>
    <col min="8705" max="8705" width="19.28515625" style="1" customWidth="1"/>
    <col min="8706" max="8706" width="17.85546875" style="1" customWidth="1"/>
    <col min="8707" max="8707" width="17.42578125" style="1" customWidth="1"/>
    <col min="8708" max="8708" width="25.85546875" style="1" customWidth="1"/>
    <col min="8709" max="8709" width="17" style="1" customWidth="1"/>
    <col min="8710" max="8710" width="16.42578125" style="1" customWidth="1"/>
    <col min="8711" max="8711" width="39.28515625" style="1" customWidth="1"/>
    <col min="8712" max="8958" width="9.140625" style="1"/>
    <col min="8959" max="8959" width="34.42578125" style="1" customWidth="1"/>
    <col min="8960" max="8960" width="40.140625" style="1" customWidth="1"/>
    <col min="8961" max="8961" width="19.28515625" style="1" customWidth="1"/>
    <col min="8962" max="8962" width="17.85546875" style="1" customWidth="1"/>
    <col min="8963" max="8963" width="17.42578125" style="1" customWidth="1"/>
    <col min="8964" max="8964" width="25.85546875" style="1" customWidth="1"/>
    <col min="8965" max="8965" width="17" style="1" customWidth="1"/>
    <col min="8966" max="8966" width="16.42578125" style="1" customWidth="1"/>
    <col min="8967" max="8967" width="39.28515625" style="1" customWidth="1"/>
    <col min="8968" max="9214" width="9.140625" style="1"/>
    <col min="9215" max="9215" width="34.42578125" style="1" customWidth="1"/>
    <col min="9216" max="9216" width="40.140625" style="1" customWidth="1"/>
    <col min="9217" max="9217" width="19.28515625" style="1" customWidth="1"/>
    <col min="9218" max="9218" width="17.85546875" style="1" customWidth="1"/>
    <col min="9219" max="9219" width="17.42578125" style="1" customWidth="1"/>
    <col min="9220" max="9220" width="25.85546875" style="1" customWidth="1"/>
    <col min="9221" max="9221" width="17" style="1" customWidth="1"/>
    <col min="9222" max="9222" width="16.42578125" style="1" customWidth="1"/>
    <col min="9223" max="9223" width="39.28515625" style="1" customWidth="1"/>
    <col min="9224" max="9470" width="9.140625" style="1"/>
    <col min="9471" max="9471" width="34.42578125" style="1" customWidth="1"/>
    <col min="9472" max="9472" width="40.140625" style="1" customWidth="1"/>
    <col min="9473" max="9473" width="19.28515625" style="1" customWidth="1"/>
    <col min="9474" max="9474" width="17.85546875" style="1" customWidth="1"/>
    <col min="9475" max="9475" width="17.42578125" style="1" customWidth="1"/>
    <col min="9476" max="9476" width="25.85546875" style="1" customWidth="1"/>
    <col min="9477" max="9477" width="17" style="1" customWidth="1"/>
    <col min="9478" max="9478" width="16.42578125" style="1" customWidth="1"/>
    <col min="9479" max="9479" width="39.28515625" style="1" customWidth="1"/>
    <col min="9480" max="9726" width="9.140625" style="1"/>
    <col min="9727" max="9727" width="34.42578125" style="1" customWidth="1"/>
    <col min="9728" max="9728" width="40.140625" style="1" customWidth="1"/>
    <col min="9729" max="9729" width="19.28515625" style="1" customWidth="1"/>
    <col min="9730" max="9730" width="17.85546875" style="1" customWidth="1"/>
    <col min="9731" max="9731" width="17.42578125" style="1" customWidth="1"/>
    <col min="9732" max="9732" width="25.85546875" style="1" customWidth="1"/>
    <col min="9733" max="9733" width="17" style="1" customWidth="1"/>
    <col min="9734" max="9734" width="16.42578125" style="1" customWidth="1"/>
    <col min="9735" max="9735" width="39.28515625" style="1" customWidth="1"/>
    <col min="9736" max="9982" width="9.140625" style="1"/>
    <col min="9983" max="9983" width="34.42578125" style="1" customWidth="1"/>
    <col min="9984" max="9984" width="40.140625" style="1" customWidth="1"/>
    <col min="9985" max="9985" width="19.28515625" style="1" customWidth="1"/>
    <col min="9986" max="9986" width="17.85546875" style="1" customWidth="1"/>
    <col min="9987" max="9987" width="17.42578125" style="1" customWidth="1"/>
    <col min="9988" max="9988" width="25.85546875" style="1" customWidth="1"/>
    <col min="9989" max="9989" width="17" style="1" customWidth="1"/>
    <col min="9990" max="9990" width="16.42578125" style="1" customWidth="1"/>
    <col min="9991" max="9991" width="39.28515625" style="1" customWidth="1"/>
    <col min="9992" max="10238" width="9.140625" style="1"/>
    <col min="10239" max="10239" width="34.42578125" style="1" customWidth="1"/>
    <col min="10240" max="10240" width="40.140625" style="1" customWidth="1"/>
    <col min="10241" max="10241" width="19.28515625" style="1" customWidth="1"/>
    <col min="10242" max="10242" width="17.85546875" style="1" customWidth="1"/>
    <col min="10243" max="10243" width="17.42578125" style="1" customWidth="1"/>
    <col min="10244" max="10244" width="25.85546875" style="1" customWidth="1"/>
    <col min="10245" max="10245" width="17" style="1" customWidth="1"/>
    <col min="10246" max="10246" width="16.42578125" style="1" customWidth="1"/>
    <col min="10247" max="10247" width="39.28515625" style="1" customWidth="1"/>
    <col min="10248" max="10494" width="9.140625" style="1"/>
    <col min="10495" max="10495" width="34.42578125" style="1" customWidth="1"/>
    <col min="10496" max="10496" width="40.140625" style="1" customWidth="1"/>
    <col min="10497" max="10497" width="19.28515625" style="1" customWidth="1"/>
    <col min="10498" max="10498" width="17.85546875" style="1" customWidth="1"/>
    <col min="10499" max="10499" width="17.42578125" style="1" customWidth="1"/>
    <col min="10500" max="10500" width="25.85546875" style="1" customWidth="1"/>
    <col min="10501" max="10501" width="17" style="1" customWidth="1"/>
    <col min="10502" max="10502" width="16.42578125" style="1" customWidth="1"/>
    <col min="10503" max="10503" width="39.28515625" style="1" customWidth="1"/>
    <col min="10504" max="10750" width="9.140625" style="1"/>
    <col min="10751" max="10751" width="34.42578125" style="1" customWidth="1"/>
    <col min="10752" max="10752" width="40.140625" style="1" customWidth="1"/>
    <col min="10753" max="10753" width="19.28515625" style="1" customWidth="1"/>
    <col min="10754" max="10754" width="17.85546875" style="1" customWidth="1"/>
    <col min="10755" max="10755" width="17.42578125" style="1" customWidth="1"/>
    <col min="10756" max="10756" width="25.85546875" style="1" customWidth="1"/>
    <col min="10757" max="10757" width="17" style="1" customWidth="1"/>
    <col min="10758" max="10758" width="16.42578125" style="1" customWidth="1"/>
    <col min="10759" max="10759" width="39.28515625" style="1" customWidth="1"/>
    <col min="10760" max="11006" width="9.140625" style="1"/>
    <col min="11007" max="11007" width="34.42578125" style="1" customWidth="1"/>
    <col min="11008" max="11008" width="40.140625" style="1" customWidth="1"/>
    <col min="11009" max="11009" width="19.28515625" style="1" customWidth="1"/>
    <col min="11010" max="11010" width="17.85546875" style="1" customWidth="1"/>
    <col min="11011" max="11011" width="17.42578125" style="1" customWidth="1"/>
    <col min="11012" max="11012" width="25.85546875" style="1" customWidth="1"/>
    <col min="11013" max="11013" width="17" style="1" customWidth="1"/>
    <col min="11014" max="11014" width="16.42578125" style="1" customWidth="1"/>
    <col min="11015" max="11015" width="39.28515625" style="1" customWidth="1"/>
    <col min="11016" max="11262" width="9.140625" style="1"/>
    <col min="11263" max="11263" width="34.42578125" style="1" customWidth="1"/>
    <col min="11264" max="11264" width="40.140625" style="1" customWidth="1"/>
    <col min="11265" max="11265" width="19.28515625" style="1" customWidth="1"/>
    <col min="11266" max="11266" width="17.85546875" style="1" customWidth="1"/>
    <col min="11267" max="11267" width="17.42578125" style="1" customWidth="1"/>
    <col min="11268" max="11268" width="25.85546875" style="1" customWidth="1"/>
    <col min="11269" max="11269" width="17" style="1" customWidth="1"/>
    <col min="11270" max="11270" width="16.42578125" style="1" customWidth="1"/>
    <col min="11271" max="11271" width="39.28515625" style="1" customWidth="1"/>
    <col min="11272" max="11518" width="9.140625" style="1"/>
    <col min="11519" max="11519" width="34.42578125" style="1" customWidth="1"/>
    <col min="11520" max="11520" width="40.140625" style="1" customWidth="1"/>
    <col min="11521" max="11521" width="19.28515625" style="1" customWidth="1"/>
    <col min="11522" max="11522" width="17.85546875" style="1" customWidth="1"/>
    <col min="11523" max="11523" width="17.42578125" style="1" customWidth="1"/>
    <col min="11524" max="11524" width="25.85546875" style="1" customWidth="1"/>
    <col min="11525" max="11525" width="17" style="1" customWidth="1"/>
    <col min="11526" max="11526" width="16.42578125" style="1" customWidth="1"/>
    <col min="11527" max="11527" width="39.28515625" style="1" customWidth="1"/>
    <col min="11528" max="11774" width="9.140625" style="1"/>
    <col min="11775" max="11775" width="34.42578125" style="1" customWidth="1"/>
    <col min="11776" max="11776" width="40.140625" style="1" customWidth="1"/>
    <col min="11777" max="11777" width="19.28515625" style="1" customWidth="1"/>
    <col min="11778" max="11778" width="17.85546875" style="1" customWidth="1"/>
    <col min="11779" max="11779" width="17.42578125" style="1" customWidth="1"/>
    <col min="11780" max="11780" width="25.85546875" style="1" customWidth="1"/>
    <col min="11781" max="11781" width="17" style="1" customWidth="1"/>
    <col min="11782" max="11782" width="16.42578125" style="1" customWidth="1"/>
    <col min="11783" max="11783" width="39.28515625" style="1" customWidth="1"/>
    <col min="11784" max="12030" width="9.140625" style="1"/>
    <col min="12031" max="12031" width="34.42578125" style="1" customWidth="1"/>
    <col min="12032" max="12032" width="40.140625" style="1" customWidth="1"/>
    <col min="12033" max="12033" width="19.28515625" style="1" customWidth="1"/>
    <col min="12034" max="12034" width="17.85546875" style="1" customWidth="1"/>
    <col min="12035" max="12035" width="17.42578125" style="1" customWidth="1"/>
    <col min="12036" max="12036" width="25.85546875" style="1" customWidth="1"/>
    <col min="12037" max="12037" width="17" style="1" customWidth="1"/>
    <col min="12038" max="12038" width="16.42578125" style="1" customWidth="1"/>
    <col min="12039" max="12039" width="39.28515625" style="1" customWidth="1"/>
    <col min="12040" max="12286" width="9.140625" style="1"/>
    <col min="12287" max="12287" width="34.42578125" style="1" customWidth="1"/>
    <col min="12288" max="12288" width="40.140625" style="1" customWidth="1"/>
    <col min="12289" max="12289" width="19.28515625" style="1" customWidth="1"/>
    <col min="12290" max="12290" width="17.85546875" style="1" customWidth="1"/>
    <col min="12291" max="12291" width="17.42578125" style="1" customWidth="1"/>
    <col min="12292" max="12292" width="25.85546875" style="1" customWidth="1"/>
    <col min="12293" max="12293" width="17" style="1" customWidth="1"/>
    <col min="12294" max="12294" width="16.42578125" style="1" customWidth="1"/>
    <col min="12295" max="12295" width="39.28515625" style="1" customWidth="1"/>
    <col min="12296" max="12542" width="9.140625" style="1"/>
    <col min="12543" max="12543" width="34.42578125" style="1" customWidth="1"/>
    <col min="12544" max="12544" width="40.140625" style="1" customWidth="1"/>
    <col min="12545" max="12545" width="19.28515625" style="1" customWidth="1"/>
    <col min="12546" max="12546" width="17.85546875" style="1" customWidth="1"/>
    <col min="12547" max="12547" width="17.42578125" style="1" customWidth="1"/>
    <col min="12548" max="12548" width="25.85546875" style="1" customWidth="1"/>
    <col min="12549" max="12549" width="17" style="1" customWidth="1"/>
    <col min="12550" max="12550" width="16.42578125" style="1" customWidth="1"/>
    <col min="12551" max="12551" width="39.28515625" style="1" customWidth="1"/>
    <col min="12552" max="12798" width="9.140625" style="1"/>
    <col min="12799" max="12799" width="34.42578125" style="1" customWidth="1"/>
    <col min="12800" max="12800" width="40.140625" style="1" customWidth="1"/>
    <col min="12801" max="12801" width="19.28515625" style="1" customWidth="1"/>
    <col min="12802" max="12802" width="17.85546875" style="1" customWidth="1"/>
    <col min="12803" max="12803" width="17.42578125" style="1" customWidth="1"/>
    <col min="12804" max="12804" width="25.85546875" style="1" customWidth="1"/>
    <col min="12805" max="12805" width="17" style="1" customWidth="1"/>
    <col min="12806" max="12806" width="16.42578125" style="1" customWidth="1"/>
    <col min="12807" max="12807" width="39.28515625" style="1" customWidth="1"/>
    <col min="12808" max="13054" width="9.140625" style="1"/>
    <col min="13055" max="13055" width="34.42578125" style="1" customWidth="1"/>
    <col min="13056" max="13056" width="40.140625" style="1" customWidth="1"/>
    <col min="13057" max="13057" width="19.28515625" style="1" customWidth="1"/>
    <col min="13058" max="13058" width="17.85546875" style="1" customWidth="1"/>
    <col min="13059" max="13059" width="17.42578125" style="1" customWidth="1"/>
    <col min="13060" max="13060" width="25.85546875" style="1" customWidth="1"/>
    <col min="13061" max="13061" width="17" style="1" customWidth="1"/>
    <col min="13062" max="13062" width="16.42578125" style="1" customWidth="1"/>
    <col min="13063" max="13063" width="39.28515625" style="1" customWidth="1"/>
    <col min="13064" max="13310" width="9.140625" style="1"/>
    <col min="13311" max="13311" width="34.42578125" style="1" customWidth="1"/>
    <col min="13312" max="13312" width="40.140625" style="1" customWidth="1"/>
    <col min="13313" max="13313" width="19.28515625" style="1" customWidth="1"/>
    <col min="13314" max="13314" width="17.85546875" style="1" customWidth="1"/>
    <col min="13315" max="13315" width="17.42578125" style="1" customWidth="1"/>
    <col min="13316" max="13316" width="25.85546875" style="1" customWidth="1"/>
    <col min="13317" max="13317" width="17" style="1" customWidth="1"/>
    <col min="13318" max="13318" width="16.42578125" style="1" customWidth="1"/>
    <col min="13319" max="13319" width="39.28515625" style="1" customWidth="1"/>
    <col min="13320" max="13566" width="9.140625" style="1"/>
    <col min="13567" max="13567" width="34.42578125" style="1" customWidth="1"/>
    <col min="13568" max="13568" width="40.140625" style="1" customWidth="1"/>
    <col min="13569" max="13569" width="19.28515625" style="1" customWidth="1"/>
    <col min="13570" max="13570" width="17.85546875" style="1" customWidth="1"/>
    <col min="13571" max="13571" width="17.42578125" style="1" customWidth="1"/>
    <col min="13572" max="13572" width="25.85546875" style="1" customWidth="1"/>
    <col min="13573" max="13573" width="17" style="1" customWidth="1"/>
    <col min="13574" max="13574" width="16.42578125" style="1" customWidth="1"/>
    <col min="13575" max="13575" width="39.28515625" style="1" customWidth="1"/>
    <col min="13576" max="13822" width="9.140625" style="1"/>
    <col min="13823" max="13823" width="34.42578125" style="1" customWidth="1"/>
    <col min="13824" max="13824" width="40.140625" style="1" customWidth="1"/>
    <col min="13825" max="13825" width="19.28515625" style="1" customWidth="1"/>
    <col min="13826" max="13826" width="17.85546875" style="1" customWidth="1"/>
    <col min="13827" max="13827" width="17.42578125" style="1" customWidth="1"/>
    <col min="13828" max="13828" width="25.85546875" style="1" customWidth="1"/>
    <col min="13829" max="13829" width="17" style="1" customWidth="1"/>
    <col min="13830" max="13830" width="16.42578125" style="1" customWidth="1"/>
    <col min="13831" max="13831" width="39.28515625" style="1" customWidth="1"/>
    <col min="13832" max="14078" width="9.140625" style="1"/>
    <col min="14079" max="14079" width="34.42578125" style="1" customWidth="1"/>
    <col min="14080" max="14080" width="40.140625" style="1" customWidth="1"/>
    <col min="14081" max="14081" width="19.28515625" style="1" customWidth="1"/>
    <col min="14082" max="14082" width="17.85546875" style="1" customWidth="1"/>
    <col min="14083" max="14083" width="17.42578125" style="1" customWidth="1"/>
    <col min="14084" max="14084" width="25.85546875" style="1" customWidth="1"/>
    <col min="14085" max="14085" width="17" style="1" customWidth="1"/>
    <col min="14086" max="14086" width="16.42578125" style="1" customWidth="1"/>
    <col min="14087" max="14087" width="39.28515625" style="1" customWidth="1"/>
    <col min="14088" max="14334" width="9.140625" style="1"/>
    <col min="14335" max="14335" width="34.42578125" style="1" customWidth="1"/>
    <col min="14336" max="14336" width="40.140625" style="1" customWidth="1"/>
    <col min="14337" max="14337" width="19.28515625" style="1" customWidth="1"/>
    <col min="14338" max="14338" width="17.85546875" style="1" customWidth="1"/>
    <col min="14339" max="14339" width="17.42578125" style="1" customWidth="1"/>
    <col min="14340" max="14340" width="25.85546875" style="1" customWidth="1"/>
    <col min="14341" max="14341" width="17" style="1" customWidth="1"/>
    <col min="14342" max="14342" width="16.42578125" style="1" customWidth="1"/>
    <col min="14343" max="14343" width="39.28515625" style="1" customWidth="1"/>
    <col min="14344" max="14590" width="9.140625" style="1"/>
    <col min="14591" max="14591" width="34.42578125" style="1" customWidth="1"/>
    <col min="14592" max="14592" width="40.140625" style="1" customWidth="1"/>
    <col min="14593" max="14593" width="19.28515625" style="1" customWidth="1"/>
    <col min="14594" max="14594" width="17.85546875" style="1" customWidth="1"/>
    <col min="14595" max="14595" width="17.42578125" style="1" customWidth="1"/>
    <col min="14596" max="14596" width="25.85546875" style="1" customWidth="1"/>
    <col min="14597" max="14597" width="17" style="1" customWidth="1"/>
    <col min="14598" max="14598" width="16.42578125" style="1" customWidth="1"/>
    <col min="14599" max="14599" width="39.28515625" style="1" customWidth="1"/>
    <col min="14600" max="14846" width="9.140625" style="1"/>
    <col min="14847" max="14847" width="34.42578125" style="1" customWidth="1"/>
    <col min="14848" max="14848" width="40.140625" style="1" customWidth="1"/>
    <col min="14849" max="14849" width="19.28515625" style="1" customWidth="1"/>
    <col min="14850" max="14850" width="17.85546875" style="1" customWidth="1"/>
    <col min="14851" max="14851" width="17.42578125" style="1" customWidth="1"/>
    <col min="14852" max="14852" width="25.85546875" style="1" customWidth="1"/>
    <col min="14853" max="14853" width="17" style="1" customWidth="1"/>
    <col min="14854" max="14854" width="16.42578125" style="1" customWidth="1"/>
    <col min="14855" max="14855" width="39.28515625" style="1" customWidth="1"/>
    <col min="14856" max="15102" width="9.140625" style="1"/>
    <col min="15103" max="15103" width="34.42578125" style="1" customWidth="1"/>
    <col min="15104" max="15104" width="40.140625" style="1" customWidth="1"/>
    <col min="15105" max="15105" width="19.28515625" style="1" customWidth="1"/>
    <col min="15106" max="15106" width="17.85546875" style="1" customWidth="1"/>
    <col min="15107" max="15107" width="17.42578125" style="1" customWidth="1"/>
    <col min="15108" max="15108" width="25.85546875" style="1" customWidth="1"/>
    <col min="15109" max="15109" width="17" style="1" customWidth="1"/>
    <col min="15110" max="15110" width="16.42578125" style="1" customWidth="1"/>
    <col min="15111" max="15111" width="39.28515625" style="1" customWidth="1"/>
    <col min="15112" max="15358" width="9.140625" style="1"/>
    <col min="15359" max="15359" width="34.42578125" style="1" customWidth="1"/>
    <col min="15360" max="15360" width="40.140625" style="1" customWidth="1"/>
    <col min="15361" max="15361" width="19.28515625" style="1" customWidth="1"/>
    <col min="15362" max="15362" width="17.85546875" style="1" customWidth="1"/>
    <col min="15363" max="15363" width="17.42578125" style="1" customWidth="1"/>
    <col min="15364" max="15364" width="25.85546875" style="1" customWidth="1"/>
    <col min="15365" max="15365" width="17" style="1" customWidth="1"/>
    <col min="15366" max="15366" width="16.42578125" style="1" customWidth="1"/>
    <col min="15367" max="15367" width="39.28515625" style="1" customWidth="1"/>
    <col min="15368" max="15614" width="9.140625" style="1"/>
    <col min="15615" max="15615" width="34.42578125" style="1" customWidth="1"/>
    <col min="15616" max="15616" width="40.140625" style="1" customWidth="1"/>
    <col min="15617" max="15617" width="19.28515625" style="1" customWidth="1"/>
    <col min="15618" max="15618" width="17.85546875" style="1" customWidth="1"/>
    <col min="15619" max="15619" width="17.42578125" style="1" customWidth="1"/>
    <col min="15620" max="15620" width="25.85546875" style="1" customWidth="1"/>
    <col min="15621" max="15621" width="17" style="1" customWidth="1"/>
    <col min="15622" max="15622" width="16.42578125" style="1" customWidth="1"/>
    <col min="15623" max="15623" width="39.28515625" style="1" customWidth="1"/>
    <col min="15624" max="15870" width="9.140625" style="1"/>
    <col min="15871" max="15871" width="34.42578125" style="1" customWidth="1"/>
    <col min="15872" max="15872" width="40.140625" style="1" customWidth="1"/>
    <col min="15873" max="15873" width="19.28515625" style="1" customWidth="1"/>
    <col min="15874" max="15874" width="17.85546875" style="1" customWidth="1"/>
    <col min="15875" max="15875" width="17.42578125" style="1" customWidth="1"/>
    <col min="15876" max="15876" width="25.85546875" style="1" customWidth="1"/>
    <col min="15877" max="15877" width="17" style="1" customWidth="1"/>
    <col min="15878" max="15878" width="16.42578125" style="1" customWidth="1"/>
    <col min="15879" max="15879" width="39.28515625" style="1" customWidth="1"/>
    <col min="15880" max="16126" width="9.140625" style="1"/>
    <col min="16127" max="16127" width="34.42578125" style="1" customWidth="1"/>
    <col min="16128" max="16128" width="40.140625" style="1" customWidth="1"/>
    <col min="16129" max="16129" width="19.28515625" style="1" customWidth="1"/>
    <col min="16130" max="16130" width="17.85546875" style="1" customWidth="1"/>
    <col min="16131" max="16131" width="17.42578125" style="1" customWidth="1"/>
    <col min="16132" max="16132" width="25.85546875" style="1" customWidth="1"/>
    <col min="16133" max="16133" width="17" style="1" customWidth="1"/>
    <col min="16134" max="16134" width="16.42578125" style="1" customWidth="1"/>
    <col min="16135" max="16135" width="39.28515625" style="1" customWidth="1"/>
    <col min="16136" max="16384" width="9.140625" style="1"/>
  </cols>
  <sheetData>
    <row r="1" spans="1:13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"/>
    </row>
    <row r="2" spans="1:13" ht="18.75" customHeight="1">
      <c r="A2" s="53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2"/>
    </row>
    <row r="3" spans="1:13" ht="18.75" customHeight="1">
      <c r="A3" s="53" t="s">
        <v>76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"/>
    </row>
    <row r="4" spans="1:13">
      <c r="A4" s="54" t="s">
        <v>77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1:13">
      <c r="A5" s="54" t="s">
        <v>78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L6" s="3" t="s">
        <v>0</v>
      </c>
    </row>
    <row r="7" spans="1:13" s="4" customFormat="1" ht="42" customHeight="1">
      <c r="A7" s="72" t="s">
        <v>7</v>
      </c>
      <c r="B7" s="72" t="s">
        <v>80</v>
      </c>
      <c r="C7" s="72" t="s">
        <v>79</v>
      </c>
      <c r="D7" s="65" t="s">
        <v>1</v>
      </c>
      <c r="E7" s="65" t="s">
        <v>89</v>
      </c>
      <c r="F7" s="65" t="s">
        <v>4</v>
      </c>
      <c r="G7" s="65" t="s">
        <v>2</v>
      </c>
      <c r="H7" s="89" t="s">
        <v>85</v>
      </c>
      <c r="I7" s="90"/>
      <c r="J7" s="65" t="s">
        <v>84</v>
      </c>
      <c r="K7" s="65"/>
      <c r="L7" s="65" t="s">
        <v>83</v>
      </c>
    </row>
    <row r="8" spans="1:13" s="4" customFormat="1" ht="106.5" customHeight="1">
      <c r="A8" s="72"/>
      <c r="B8" s="72"/>
      <c r="C8" s="72"/>
      <c r="D8" s="65"/>
      <c r="E8" s="65"/>
      <c r="F8" s="65"/>
      <c r="G8" s="65"/>
      <c r="H8" s="26" t="s">
        <v>86</v>
      </c>
      <c r="I8" s="26" t="s">
        <v>87</v>
      </c>
      <c r="J8" s="30" t="s">
        <v>166</v>
      </c>
      <c r="K8" s="25" t="s">
        <v>88</v>
      </c>
      <c r="L8" s="65"/>
    </row>
    <row r="9" spans="1:13" ht="15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3" ht="18.75" customHeight="1">
      <c r="A10" s="24">
        <v>1</v>
      </c>
      <c r="B10" s="82" t="s">
        <v>59</v>
      </c>
      <c r="C10" s="83"/>
      <c r="D10" s="83"/>
      <c r="E10" s="83"/>
      <c r="F10" s="83"/>
      <c r="G10" s="83"/>
      <c r="H10" s="83"/>
      <c r="I10" s="83"/>
      <c r="J10" s="83"/>
      <c r="K10" s="83"/>
      <c r="L10" s="84"/>
    </row>
    <row r="11" spans="1:13" s="4" customFormat="1" ht="18.75" customHeight="1">
      <c r="A11" s="36" t="s">
        <v>20</v>
      </c>
      <c r="B11" s="48" t="s">
        <v>91</v>
      </c>
      <c r="C11" s="36" t="s">
        <v>82</v>
      </c>
      <c r="D11" s="9" t="s">
        <v>3</v>
      </c>
      <c r="E11" s="10">
        <f t="shared" ref="E11:I11" si="0">E12+E13+E16</f>
        <v>1445195.6</v>
      </c>
      <c r="F11" s="10">
        <f t="shared" si="0"/>
        <v>1615846.9</v>
      </c>
      <c r="G11" s="10">
        <f t="shared" si="0"/>
        <v>1542810.9</v>
      </c>
      <c r="H11" s="10">
        <f t="shared" si="0"/>
        <v>577347.59999999986</v>
      </c>
      <c r="I11" s="10">
        <f t="shared" si="0"/>
        <v>577347.59999999986</v>
      </c>
      <c r="J11" s="93">
        <f>I11/F11</f>
        <v>0.35730340541545114</v>
      </c>
      <c r="K11" s="93">
        <f>H11/F11</f>
        <v>0.35730340541545114</v>
      </c>
      <c r="L11" s="8"/>
    </row>
    <row r="12" spans="1:13" s="4" customFormat="1">
      <c r="A12" s="37"/>
      <c r="B12" s="49"/>
      <c r="C12" s="37"/>
      <c r="D12" s="9" t="s">
        <v>9</v>
      </c>
      <c r="E12" s="10">
        <f>E18+E24</f>
        <v>0</v>
      </c>
      <c r="F12" s="10">
        <f>F18+F24</f>
        <v>0</v>
      </c>
      <c r="G12" s="10">
        <f t="shared" ref="G12:I12" si="1">G18+G24</f>
        <v>0</v>
      </c>
      <c r="H12" s="10">
        <f t="shared" si="1"/>
        <v>0</v>
      </c>
      <c r="I12" s="10">
        <f t="shared" si="1"/>
        <v>0</v>
      </c>
      <c r="J12" s="93" t="e">
        <f t="shared" ref="J12:J28" si="2">I12/F12</f>
        <v>#DIV/0!</v>
      </c>
      <c r="K12" s="93" t="e">
        <f t="shared" ref="K12:K28" si="3">H12/F12</f>
        <v>#DIV/0!</v>
      </c>
      <c r="L12" s="8"/>
    </row>
    <row r="13" spans="1:13" s="4" customFormat="1" ht="56.25">
      <c r="A13" s="37"/>
      <c r="B13" s="49"/>
      <c r="C13" s="37"/>
      <c r="D13" s="9" t="s">
        <v>10</v>
      </c>
      <c r="E13" s="10">
        <f>E14+E15</f>
        <v>1445195.6</v>
      </c>
      <c r="F13" s="10">
        <f>F14+F15</f>
        <v>1615846.9</v>
      </c>
      <c r="G13" s="10">
        <f t="shared" ref="G13:I13" si="4">G14+G15</f>
        <v>1542810.9</v>
      </c>
      <c r="H13" s="10">
        <f t="shared" si="4"/>
        <v>577347.59999999986</v>
      </c>
      <c r="I13" s="10">
        <f t="shared" si="4"/>
        <v>577347.59999999986</v>
      </c>
      <c r="J13" s="93">
        <f t="shared" si="2"/>
        <v>0.35730340541545114</v>
      </c>
      <c r="K13" s="93">
        <f t="shared" si="3"/>
        <v>0.35730340541545114</v>
      </c>
      <c r="L13" s="8"/>
    </row>
    <row r="14" spans="1:13" s="4" customFormat="1">
      <c r="A14" s="37"/>
      <c r="B14" s="49"/>
      <c r="C14" s="37"/>
      <c r="D14" s="9" t="s">
        <v>11</v>
      </c>
      <c r="E14" s="10">
        <f t="shared" ref="E14" si="5">E20+E26</f>
        <v>1445195.6</v>
      </c>
      <c r="F14" s="10">
        <f t="shared" ref="F14:I14" si="6">F20+F26</f>
        <v>1615846.9</v>
      </c>
      <c r="G14" s="10">
        <f t="shared" si="6"/>
        <v>1542810.9</v>
      </c>
      <c r="H14" s="10">
        <f t="shared" si="6"/>
        <v>577347.59999999986</v>
      </c>
      <c r="I14" s="10">
        <f t="shared" si="6"/>
        <v>577347.59999999986</v>
      </c>
      <c r="J14" s="93">
        <f t="shared" si="2"/>
        <v>0.35730340541545114</v>
      </c>
      <c r="K14" s="93">
        <f t="shared" si="3"/>
        <v>0.35730340541545114</v>
      </c>
      <c r="L14" s="8"/>
    </row>
    <row r="15" spans="1:13" s="4" customFormat="1">
      <c r="A15" s="37"/>
      <c r="B15" s="49"/>
      <c r="C15" s="37"/>
      <c r="D15" s="9" t="s">
        <v>12</v>
      </c>
      <c r="E15" s="10">
        <f t="shared" ref="E15" si="7">E21+E27</f>
        <v>0</v>
      </c>
      <c r="F15" s="10">
        <f t="shared" ref="F15:I15" si="8">F21+F27</f>
        <v>0</v>
      </c>
      <c r="G15" s="10">
        <f t="shared" si="8"/>
        <v>0</v>
      </c>
      <c r="H15" s="10">
        <f t="shared" si="8"/>
        <v>0</v>
      </c>
      <c r="I15" s="10">
        <f t="shared" si="8"/>
        <v>0</v>
      </c>
      <c r="J15" s="93" t="e">
        <f t="shared" si="2"/>
        <v>#DIV/0!</v>
      </c>
      <c r="K15" s="93" t="e">
        <f t="shared" si="3"/>
        <v>#DIV/0!</v>
      </c>
      <c r="L15" s="8"/>
    </row>
    <row r="16" spans="1:13" s="4" customFormat="1">
      <c r="A16" s="37"/>
      <c r="B16" s="49"/>
      <c r="C16" s="37"/>
      <c r="D16" s="29" t="s">
        <v>13</v>
      </c>
      <c r="E16" s="10">
        <f t="shared" ref="E16" si="9">E22+E28</f>
        <v>0</v>
      </c>
      <c r="F16" s="10">
        <f t="shared" ref="F16:I16" si="10">F22+F28</f>
        <v>0</v>
      </c>
      <c r="G16" s="10">
        <f t="shared" si="10"/>
        <v>0</v>
      </c>
      <c r="H16" s="10">
        <f t="shared" si="10"/>
        <v>0</v>
      </c>
      <c r="I16" s="10">
        <f t="shared" si="10"/>
        <v>0</v>
      </c>
      <c r="J16" s="93" t="e">
        <f t="shared" si="2"/>
        <v>#DIV/0!</v>
      </c>
      <c r="K16" s="93" t="e">
        <f t="shared" si="3"/>
        <v>#DIV/0!</v>
      </c>
      <c r="L16" s="8"/>
    </row>
    <row r="17" spans="1:12" s="4" customFormat="1" ht="18.75" customHeight="1">
      <c r="A17" s="27"/>
      <c r="B17" s="42" t="s">
        <v>93</v>
      </c>
      <c r="C17" s="36" t="s">
        <v>81</v>
      </c>
      <c r="D17" s="9" t="s">
        <v>3</v>
      </c>
      <c r="E17" s="10">
        <f>E18+E19+E22</f>
        <v>1437195.6</v>
      </c>
      <c r="F17" s="10">
        <f>F18+F19+F22</f>
        <v>1607846.9</v>
      </c>
      <c r="G17" s="10">
        <f t="shared" ref="G17:I17" si="11">G18+G19+G22</f>
        <v>1534816.9</v>
      </c>
      <c r="H17" s="10">
        <f t="shared" si="11"/>
        <v>574607.39999999991</v>
      </c>
      <c r="I17" s="10">
        <f t="shared" si="11"/>
        <v>574607.39999999991</v>
      </c>
      <c r="J17" s="93">
        <f t="shared" si="2"/>
        <v>0.35737693682153437</v>
      </c>
      <c r="K17" s="93">
        <f t="shared" si="3"/>
        <v>0.35737693682153437</v>
      </c>
      <c r="L17" s="8"/>
    </row>
    <row r="18" spans="1:12" s="4" customFormat="1">
      <c r="A18" s="27"/>
      <c r="B18" s="42"/>
      <c r="C18" s="37"/>
      <c r="D18" s="9" t="s">
        <v>9</v>
      </c>
      <c r="E18" s="10">
        <f>E36+E42+E48+E54</f>
        <v>0</v>
      </c>
      <c r="F18" s="10">
        <f>F36+F42+F48+F54</f>
        <v>0</v>
      </c>
      <c r="G18" s="10">
        <f t="shared" ref="G18:I18" si="12">G36+G42+G48+G54</f>
        <v>0</v>
      </c>
      <c r="H18" s="10">
        <f t="shared" si="12"/>
        <v>0</v>
      </c>
      <c r="I18" s="10">
        <f t="shared" si="12"/>
        <v>0</v>
      </c>
      <c r="J18" s="93" t="e">
        <f t="shared" si="2"/>
        <v>#DIV/0!</v>
      </c>
      <c r="K18" s="93" t="e">
        <f t="shared" si="3"/>
        <v>#DIV/0!</v>
      </c>
      <c r="L18" s="8"/>
    </row>
    <row r="19" spans="1:12" s="4" customFormat="1" ht="56.25">
      <c r="A19" s="27"/>
      <c r="B19" s="42"/>
      <c r="C19" s="37"/>
      <c r="D19" s="9" t="s">
        <v>10</v>
      </c>
      <c r="E19" s="10">
        <f>E20+E21</f>
        <v>1437195.6</v>
      </c>
      <c r="F19" s="10">
        <f t="shared" ref="F19:I19" si="13">F20+F21</f>
        <v>1607846.9</v>
      </c>
      <c r="G19" s="10">
        <f t="shared" si="13"/>
        <v>1534816.9</v>
      </c>
      <c r="H19" s="10">
        <f t="shared" si="13"/>
        <v>574607.39999999991</v>
      </c>
      <c r="I19" s="10">
        <f t="shared" si="13"/>
        <v>574607.39999999991</v>
      </c>
      <c r="J19" s="93">
        <f t="shared" si="2"/>
        <v>0.35737693682153437</v>
      </c>
      <c r="K19" s="93">
        <f t="shared" si="3"/>
        <v>0.35737693682153437</v>
      </c>
      <c r="L19" s="8"/>
    </row>
    <row r="20" spans="1:12" s="4" customFormat="1">
      <c r="A20" s="27"/>
      <c r="B20" s="42"/>
      <c r="C20" s="37"/>
      <c r="D20" s="9" t="s">
        <v>11</v>
      </c>
      <c r="E20" s="10">
        <f t="shared" ref="E20:F22" si="14">E38+E44+E50+E56</f>
        <v>1437195.6</v>
      </c>
      <c r="F20" s="10">
        <f t="shared" si="14"/>
        <v>1607846.9</v>
      </c>
      <c r="G20" s="10">
        <f t="shared" ref="G20:I20" si="15">G38+G44+G50+G56</f>
        <v>1534816.9</v>
      </c>
      <c r="H20" s="10">
        <f t="shared" si="15"/>
        <v>574607.39999999991</v>
      </c>
      <c r="I20" s="10">
        <f t="shared" si="15"/>
        <v>574607.39999999991</v>
      </c>
      <c r="J20" s="93">
        <f t="shared" si="2"/>
        <v>0.35737693682153437</v>
      </c>
      <c r="K20" s="93">
        <f t="shared" si="3"/>
        <v>0.35737693682153437</v>
      </c>
      <c r="L20" s="8"/>
    </row>
    <row r="21" spans="1:12" s="4" customFormat="1">
      <c r="A21" s="27"/>
      <c r="B21" s="42"/>
      <c r="C21" s="37"/>
      <c r="D21" s="9" t="s">
        <v>12</v>
      </c>
      <c r="E21" s="10">
        <f t="shared" si="14"/>
        <v>0</v>
      </c>
      <c r="F21" s="10">
        <f t="shared" si="14"/>
        <v>0</v>
      </c>
      <c r="G21" s="10">
        <f t="shared" ref="G21:I21" si="16">G39+G45+G51+G57</f>
        <v>0</v>
      </c>
      <c r="H21" s="10">
        <f t="shared" si="16"/>
        <v>0</v>
      </c>
      <c r="I21" s="10">
        <f t="shared" si="16"/>
        <v>0</v>
      </c>
      <c r="J21" s="93" t="e">
        <f t="shared" si="2"/>
        <v>#DIV/0!</v>
      </c>
      <c r="K21" s="93" t="e">
        <f t="shared" si="3"/>
        <v>#DIV/0!</v>
      </c>
      <c r="L21" s="8"/>
    </row>
    <row r="22" spans="1:12" s="4" customFormat="1">
      <c r="A22" s="27"/>
      <c r="B22" s="42"/>
      <c r="C22" s="38"/>
      <c r="D22" s="29" t="s">
        <v>13</v>
      </c>
      <c r="E22" s="10">
        <f t="shared" si="14"/>
        <v>0</v>
      </c>
      <c r="F22" s="10">
        <f t="shared" si="14"/>
        <v>0</v>
      </c>
      <c r="G22" s="10">
        <f t="shared" ref="G22:I22" si="17">G40+G46+G52+G58</f>
        <v>0</v>
      </c>
      <c r="H22" s="10">
        <f t="shared" si="17"/>
        <v>0</v>
      </c>
      <c r="I22" s="10">
        <f t="shared" si="17"/>
        <v>0</v>
      </c>
      <c r="J22" s="93" t="e">
        <f t="shared" si="2"/>
        <v>#DIV/0!</v>
      </c>
      <c r="K22" s="93" t="e">
        <f t="shared" si="3"/>
        <v>#DIV/0!</v>
      </c>
      <c r="L22" s="8"/>
    </row>
    <row r="23" spans="1:12" s="4" customFormat="1">
      <c r="A23" s="27"/>
      <c r="B23" s="42"/>
      <c r="C23" s="36" t="s">
        <v>90</v>
      </c>
      <c r="D23" s="9" t="s">
        <v>3</v>
      </c>
      <c r="E23" s="10">
        <f>E24+E25+E28</f>
        <v>8000</v>
      </c>
      <c r="F23" s="10">
        <f t="shared" ref="F23:I23" si="18">F24+F25+F28</f>
        <v>8000</v>
      </c>
      <c r="G23" s="10">
        <f t="shared" si="18"/>
        <v>7994</v>
      </c>
      <c r="H23" s="10">
        <f t="shared" si="18"/>
        <v>2740.2</v>
      </c>
      <c r="I23" s="10">
        <f t="shared" si="18"/>
        <v>2740.2</v>
      </c>
      <c r="J23" s="93">
        <f t="shared" si="2"/>
        <v>0.34252499999999997</v>
      </c>
      <c r="K23" s="93">
        <f t="shared" si="3"/>
        <v>0.34252499999999997</v>
      </c>
      <c r="L23" s="8"/>
    </row>
    <row r="24" spans="1:12" s="4" customFormat="1">
      <c r="A24" s="27"/>
      <c r="B24" s="42"/>
      <c r="C24" s="37"/>
      <c r="D24" s="9" t="s">
        <v>9</v>
      </c>
      <c r="E24" s="10">
        <f>E30</f>
        <v>0</v>
      </c>
      <c r="F24" s="10">
        <f t="shared" ref="F24:I24" si="19">F30</f>
        <v>0</v>
      </c>
      <c r="G24" s="10">
        <f t="shared" si="19"/>
        <v>0</v>
      </c>
      <c r="H24" s="10">
        <f t="shared" si="19"/>
        <v>0</v>
      </c>
      <c r="I24" s="10">
        <f t="shared" si="19"/>
        <v>0</v>
      </c>
      <c r="J24" s="93" t="e">
        <f t="shared" si="2"/>
        <v>#DIV/0!</v>
      </c>
      <c r="K24" s="93" t="e">
        <f t="shared" si="3"/>
        <v>#DIV/0!</v>
      </c>
      <c r="L24" s="8"/>
    </row>
    <row r="25" spans="1:12" s="4" customFormat="1" ht="56.25">
      <c r="A25" s="27"/>
      <c r="B25" s="42"/>
      <c r="C25" s="37"/>
      <c r="D25" s="9" t="s">
        <v>10</v>
      </c>
      <c r="E25" s="10">
        <f>E26+E27</f>
        <v>8000</v>
      </c>
      <c r="F25" s="10">
        <f t="shared" ref="F25:I25" si="20">F26+F27</f>
        <v>8000</v>
      </c>
      <c r="G25" s="10">
        <f t="shared" si="20"/>
        <v>7994</v>
      </c>
      <c r="H25" s="10">
        <f t="shared" si="20"/>
        <v>2740.2</v>
      </c>
      <c r="I25" s="10">
        <f t="shared" si="20"/>
        <v>2740.2</v>
      </c>
      <c r="J25" s="93">
        <f t="shared" si="2"/>
        <v>0.34252499999999997</v>
      </c>
      <c r="K25" s="93">
        <f t="shared" si="3"/>
        <v>0.34252499999999997</v>
      </c>
      <c r="L25" s="8"/>
    </row>
    <row r="26" spans="1:12" s="4" customFormat="1">
      <c r="A26" s="27"/>
      <c r="B26" s="42"/>
      <c r="C26" s="37"/>
      <c r="D26" s="9" t="s">
        <v>11</v>
      </c>
      <c r="E26" s="10">
        <f>E32</f>
        <v>8000</v>
      </c>
      <c r="F26" s="10">
        <f t="shared" ref="F26:I26" si="21">F32</f>
        <v>8000</v>
      </c>
      <c r="G26" s="10">
        <f t="shared" si="21"/>
        <v>7994</v>
      </c>
      <c r="H26" s="10">
        <f t="shared" si="21"/>
        <v>2740.2</v>
      </c>
      <c r="I26" s="10">
        <f t="shared" si="21"/>
        <v>2740.2</v>
      </c>
      <c r="J26" s="93">
        <f t="shared" si="2"/>
        <v>0.34252499999999997</v>
      </c>
      <c r="K26" s="93">
        <f t="shared" si="3"/>
        <v>0.34252499999999997</v>
      </c>
      <c r="L26" s="8"/>
    </row>
    <row r="27" spans="1:12" s="4" customFormat="1">
      <c r="A27" s="27"/>
      <c r="B27" s="42"/>
      <c r="C27" s="37"/>
      <c r="D27" s="9" t="s">
        <v>12</v>
      </c>
      <c r="E27" s="10">
        <f>E33</f>
        <v>0</v>
      </c>
      <c r="F27" s="10">
        <f t="shared" ref="F27:I27" si="22">F33</f>
        <v>0</v>
      </c>
      <c r="G27" s="10">
        <f t="shared" si="22"/>
        <v>0</v>
      </c>
      <c r="H27" s="10">
        <f t="shared" si="22"/>
        <v>0</v>
      </c>
      <c r="I27" s="10">
        <f t="shared" si="22"/>
        <v>0</v>
      </c>
      <c r="J27" s="93" t="e">
        <f t="shared" si="2"/>
        <v>#DIV/0!</v>
      </c>
      <c r="K27" s="93" t="e">
        <f t="shared" si="3"/>
        <v>#DIV/0!</v>
      </c>
      <c r="L27" s="8"/>
    </row>
    <row r="28" spans="1:12" s="4" customFormat="1">
      <c r="A28" s="27"/>
      <c r="B28" s="42"/>
      <c r="C28" s="38"/>
      <c r="D28" s="29" t="s">
        <v>13</v>
      </c>
      <c r="E28" s="10">
        <f>E34</f>
        <v>0</v>
      </c>
      <c r="F28" s="10">
        <f t="shared" ref="F28:I28" si="23">F34</f>
        <v>0</v>
      </c>
      <c r="G28" s="10">
        <f t="shared" si="23"/>
        <v>0</v>
      </c>
      <c r="H28" s="10">
        <f t="shared" si="23"/>
        <v>0</v>
      </c>
      <c r="I28" s="10">
        <f t="shared" si="23"/>
        <v>0</v>
      </c>
      <c r="J28" s="93" t="e">
        <f t="shared" si="2"/>
        <v>#DIV/0!</v>
      </c>
      <c r="K28" s="93" t="e">
        <f t="shared" si="3"/>
        <v>#DIV/0!</v>
      </c>
      <c r="L28" s="8"/>
    </row>
    <row r="29" spans="1:12" s="4" customFormat="1" ht="18.75" customHeight="1">
      <c r="A29" s="88" t="s">
        <v>22</v>
      </c>
      <c r="B29" s="32" t="s">
        <v>39</v>
      </c>
      <c r="C29" s="33" t="s">
        <v>90</v>
      </c>
      <c r="D29" s="6" t="s">
        <v>3</v>
      </c>
      <c r="E29" s="21">
        <f>E30+E31+E34</f>
        <v>8000</v>
      </c>
      <c r="F29" s="21">
        <f t="shared" ref="F29:H29" si="24">F30+F31+F34</f>
        <v>8000</v>
      </c>
      <c r="G29" s="21">
        <f t="shared" si="24"/>
        <v>7994</v>
      </c>
      <c r="H29" s="21">
        <f t="shared" si="24"/>
        <v>2740.2</v>
      </c>
      <c r="I29" s="21">
        <f t="shared" ref="I29" si="25">I30+I31+I34</f>
        <v>2740.2</v>
      </c>
      <c r="J29" s="94">
        <f t="shared" ref="J29" si="26">I29/F29</f>
        <v>0.34252499999999997</v>
      </c>
      <c r="K29" s="94">
        <f t="shared" ref="K29" si="27">H29/F29</f>
        <v>0.34252499999999997</v>
      </c>
      <c r="L29" s="5"/>
    </row>
    <row r="30" spans="1:12" s="4" customFormat="1">
      <c r="A30" s="47"/>
      <c r="B30" s="32"/>
      <c r="C30" s="34"/>
      <c r="D30" s="6" t="s">
        <v>9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94" t="e">
        <f t="shared" ref="J30:J58" si="28">I30/F30</f>
        <v>#DIV/0!</v>
      </c>
      <c r="K30" s="94" t="e">
        <f t="shared" ref="K30:K58" si="29">H30/F30</f>
        <v>#DIV/0!</v>
      </c>
      <c r="L30" s="5"/>
    </row>
    <row r="31" spans="1:12" s="4" customFormat="1" ht="39.75" customHeight="1">
      <c r="A31" s="47"/>
      <c r="B31" s="32"/>
      <c r="C31" s="34"/>
      <c r="D31" s="6" t="s">
        <v>10</v>
      </c>
      <c r="E31" s="21">
        <f>E32+E33</f>
        <v>8000</v>
      </c>
      <c r="F31" s="21">
        <f t="shared" ref="F31:H31" si="30">F32+F33</f>
        <v>8000</v>
      </c>
      <c r="G31" s="21">
        <f t="shared" si="30"/>
        <v>7994</v>
      </c>
      <c r="H31" s="21">
        <f t="shared" si="30"/>
        <v>2740.2</v>
      </c>
      <c r="I31" s="21">
        <f t="shared" ref="I31" si="31">I32+I33</f>
        <v>2740.2</v>
      </c>
      <c r="J31" s="94">
        <f t="shared" si="28"/>
        <v>0.34252499999999997</v>
      </c>
      <c r="K31" s="94">
        <f t="shared" si="29"/>
        <v>0.34252499999999997</v>
      </c>
      <c r="L31" s="5"/>
    </row>
    <row r="32" spans="1:12" s="4" customFormat="1">
      <c r="A32" s="47"/>
      <c r="B32" s="32"/>
      <c r="C32" s="34"/>
      <c r="D32" s="6" t="s">
        <v>11</v>
      </c>
      <c r="E32" s="21">
        <v>8000</v>
      </c>
      <c r="F32" s="21">
        <v>8000</v>
      </c>
      <c r="G32" s="21">
        <v>7994</v>
      </c>
      <c r="H32" s="21">
        <v>2740.2</v>
      </c>
      <c r="I32" s="21">
        <v>2740.2</v>
      </c>
      <c r="J32" s="94">
        <f t="shared" si="28"/>
        <v>0.34252499999999997</v>
      </c>
      <c r="K32" s="94">
        <f t="shared" si="29"/>
        <v>0.34252499999999997</v>
      </c>
      <c r="L32" s="5"/>
    </row>
    <row r="33" spans="1:12" s="4" customFormat="1">
      <c r="A33" s="47"/>
      <c r="B33" s="32"/>
      <c r="C33" s="34"/>
      <c r="D33" s="6" t="s">
        <v>12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94" t="e">
        <f t="shared" si="28"/>
        <v>#DIV/0!</v>
      </c>
      <c r="K33" s="94" t="e">
        <f t="shared" si="29"/>
        <v>#DIV/0!</v>
      </c>
      <c r="L33" s="5"/>
    </row>
    <row r="34" spans="1:12" s="4" customFormat="1">
      <c r="A34" s="47"/>
      <c r="B34" s="32"/>
      <c r="C34" s="35"/>
      <c r="D34" s="6" t="s">
        <v>13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94" t="e">
        <f t="shared" si="28"/>
        <v>#DIV/0!</v>
      </c>
      <c r="K34" s="94" t="e">
        <f t="shared" si="29"/>
        <v>#DIV/0!</v>
      </c>
      <c r="L34" s="5"/>
    </row>
    <row r="35" spans="1:12" s="4" customFormat="1">
      <c r="A35" s="88" t="s">
        <v>29</v>
      </c>
      <c r="B35" s="32" t="s">
        <v>39</v>
      </c>
      <c r="C35" s="33" t="s">
        <v>81</v>
      </c>
      <c r="D35" s="6" t="s">
        <v>3</v>
      </c>
      <c r="E35" s="21">
        <f>E36+E37+E40</f>
        <v>863993.6</v>
      </c>
      <c r="F35" s="21">
        <f t="shared" ref="F35:H35" si="32">F36+F37+F40</f>
        <v>1034644.9</v>
      </c>
      <c r="G35" s="21">
        <f t="shared" si="32"/>
        <v>1018821.9</v>
      </c>
      <c r="H35" s="21">
        <f t="shared" si="32"/>
        <v>306624.3</v>
      </c>
      <c r="I35" s="21">
        <f t="shared" ref="I35" si="33">I36+I37+I40</f>
        <v>306624.3</v>
      </c>
      <c r="J35" s="94">
        <f t="shared" si="28"/>
        <v>0.29635703998540947</v>
      </c>
      <c r="K35" s="94">
        <f t="shared" si="29"/>
        <v>0.29635703998540947</v>
      </c>
      <c r="L35" s="5"/>
    </row>
    <row r="36" spans="1:12" s="4" customFormat="1">
      <c r="A36" s="47"/>
      <c r="B36" s="32"/>
      <c r="C36" s="34"/>
      <c r="D36" s="6" t="s">
        <v>9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94" t="e">
        <f t="shared" si="28"/>
        <v>#DIV/0!</v>
      </c>
      <c r="K36" s="94" t="e">
        <f t="shared" si="29"/>
        <v>#DIV/0!</v>
      </c>
      <c r="L36" s="5"/>
    </row>
    <row r="37" spans="1:12" s="4" customFormat="1" ht="56.25">
      <c r="A37" s="47"/>
      <c r="B37" s="32"/>
      <c r="C37" s="34"/>
      <c r="D37" s="6" t="s">
        <v>10</v>
      </c>
      <c r="E37" s="21">
        <f>E38+E39</f>
        <v>863993.6</v>
      </c>
      <c r="F37" s="21">
        <f t="shared" ref="F37:H37" si="34">F38+F39</f>
        <v>1034644.9</v>
      </c>
      <c r="G37" s="21">
        <f t="shared" si="34"/>
        <v>1018821.9</v>
      </c>
      <c r="H37" s="21">
        <f t="shared" si="34"/>
        <v>306624.3</v>
      </c>
      <c r="I37" s="21">
        <f t="shared" ref="I37" si="35">I38+I39</f>
        <v>306624.3</v>
      </c>
      <c r="J37" s="94">
        <f t="shared" si="28"/>
        <v>0.29635703998540947</v>
      </c>
      <c r="K37" s="94">
        <f t="shared" si="29"/>
        <v>0.29635703998540947</v>
      </c>
      <c r="L37" s="5"/>
    </row>
    <row r="38" spans="1:12" s="4" customFormat="1">
      <c r="A38" s="47"/>
      <c r="B38" s="32"/>
      <c r="C38" s="34"/>
      <c r="D38" s="6" t="s">
        <v>11</v>
      </c>
      <c r="E38" s="21">
        <v>863993.6</v>
      </c>
      <c r="F38" s="21">
        <v>1034644.9</v>
      </c>
      <c r="G38" s="21">
        <v>1018821.9</v>
      </c>
      <c r="H38" s="21">
        <v>306624.3</v>
      </c>
      <c r="I38" s="21">
        <v>306624.3</v>
      </c>
      <c r="J38" s="94">
        <f t="shared" si="28"/>
        <v>0.29635703998540947</v>
      </c>
      <c r="K38" s="94">
        <f t="shared" si="29"/>
        <v>0.29635703998540947</v>
      </c>
      <c r="L38" s="5"/>
    </row>
    <row r="39" spans="1:12" s="4" customFormat="1">
      <c r="A39" s="47"/>
      <c r="B39" s="32"/>
      <c r="C39" s="34"/>
      <c r="D39" s="6" t="s">
        <v>12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94" t="e">
        <f t="shared" si="28"/>
        <v>#DIV/0!</v>
      </c>
      <c r="K39" s="94" t="e">
        <f t="shared" si="29"/>
        <v>#DIV/0!</v>
      </c>
      <c r="L39" s="5"/>
    </row>
    <row r="40" spans="1:12" s="4" customFormat="1">
      <c r="A40" s="47"/>
      <c r="B40" s="32"/>
      <c r="C40" s="35"/>
      <c r="D40" s="6" t="s">
        <v>13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94" t="e">
        <f t="shared" si="28"/>
        <v>#DIV/0!</v>
      </c>
      <c r="K40" s="94" t="e">
        <f t="shared" si="29"/>
        <v>#DIV/0!</v>
      </c>
      <c r="L40" s="5"/>
    </row>
    <row r="41" spans="1:12" s="4" customFormat="1" ht="18.75" customHeight="1">
      <c r="A41" s="33" t="s">
        <v>38</v>
      </c>
      <c r="B41" s="44" t="s">
        <v>40</v>
      </c>
      <c r="C41" s="33" t="s">
        <v>81</v>
      </c>
      <c r="D41" s="6" t="s">
        <v>3</v>
      </c>
      <c r="E41" s="21">
        <f>E42+E43+E46</f>
        <v>1202</v>
      </c>
      <c r="F41" s="21">
        <f t="shared" ref="F41:H41" si="36">F42+F43+F46</f>
        <v>1202</v>
      </c>
      <c r="G41" s="21">
        <f t="shared" si="36"/>
        <v>1195</v>
      </c>
      <c r="H41" s="21">
        <f t="shared" si="36"/>
        <v>270</v>
      </c>
      <c r="I41" s="21">
        <f t="shared" ref="I41" si="37">I42+I43+I46</f>
        <v>270</v>
      </c>
      <c r="J41" s="94">
        <f t="shared" si="28"/>
        <v>0.22462562396006655</v>
      </c>
      <c r="K41" s="94">
        <f t="shared" si="29"/>
        <v>0.22462562396006655</v>
      </c>
      <c r="L41" s="5"/>
    </row>
    <row r="42" spans="1:12" s="4" customFormat="1">
      <c r="A42" s="34"/>
      <c r="B42" s="45"/>
      <c r="C42" s="34"/>
      <c r="D42" s="6" t="s">
        <v>9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94" t="e">
        <f t="shared" si="28"/>
        <v>#DIV/0!</v>
      </c>
      <c r="K42" s="94" t="e">
        <f t="shared" si="29"/>
        <v>#DIV/0!</v>
      </c>
      <c r="L42" s="5"/>
    </row>
    <row r="43" spans="1:12" s="4" customFormat="1" ht="56.25">
      <c r="A43" s="34"/>
      <c r="B43" s="45"/>
      <c r="C43" s="34"/>
      <c r="D43" s="6" t="s">
        <v>10</v>
      </c>
      <c r="E43" s="21">
        <f>E44+E45</f>
        <v>1202</v>
      </c>
      <c r="F43" s="21">
        <f t="shared" ref="F43:H43" si="38">F44+F45</f>
        <v>1202</v>
      </c>
      <c r="G43" s="21">
        <f t="shared" si="38"/>
        <v>1195</v>
      </c>
      <c r="H43" s="21">
        <f t="shared" si="38"/>
        <v>270</v>
      </c>
      <c r="I43" s="21">
        <f t="shared" ref="I43" si="39">I44+I45</f>
        <v>270</v>
      </c>
      <c r="J43" s="94">
        <f t="shared" si="28"/>
        <v>0.22462562396006655</v>
      </c>
      <c r="K43" s="94">
        <f t="shared" si="29"/>
        <v>0.22462562396006655</v>
      </c>
      <c r="L43" s="5"/>
    </row>
    <row r="44" spans="1:12" s="4" customFormat="1">
      <c r="A44" s="34"/>
      <c r="B44" s="45"/>
      <c r="C44" s="34"/>
      <c r="D44" s="6" t="s">
        <v>11</v>
      </c>
      <c r="E44" s="21">
        <v>1202</v>
      </c>
      <c r="F44" s="21">
        <v>1202</v>
      </c>
      <c r="G44" s="21">
        <v>1195</v>
      </c>
      <c r="H44" s="21">
        <v>270</v>
      </c>
      <c r="I44" s="21">
        <v>270</v>
      </c>
      <c r="J44" s="94">
        <f t="shared" si="28"/>
        <v>0.22462562396006655</v>
      </c>
      <c r="K44" s="94">
        <f t="shared" si="29"/>
        <v>0.22462562396006655</v>
      </c>
      <c r="L44" s="5"/>
    </row>
    <row r="45" spans="1:12" s="4" customFormat="1">
      <c r="A45" s="34"/>
      <c r="B45" s="45"/>
      <c r="C45" s="34"/>
      <c r="D45" s="6" t="s">
        <v>12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94" t="e">
        <f t="shared" si="28"/>
        <v>#DIV/0!</v>
      </c>
      <c r="K45" s="94" t="e">
        <f t="shared" si="29"/>
        <v>#DIV/0!</v>
      </c>
      <c r="L45" s="5"/>
    </row>
    <row r="46" spans="1:12" s="4" customFormat="1">
      <c r="A46" s="35"/>
      <c r="B46" s="46"/>
      <c r="C46" s="35"/>
      <c r="D46" s="6" t="s">
        <v>13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94" t="e">
        <f t="shared" si="28"/>
        <v>#DIV/0!</v>
      </c>
      <c r="K46" s="94" t="e">
        <f t="shared" si="29"/>
        <v>#DIV/0!</v>
      </c>
      <c r="L46" s="5"/>
    </row>
    <row r="47" spans="1:12" s="4" customFormat="1" ht="18.75" customHeight="1">
      <c r="A47" s="33" t="s">
        <v>43</v>
      </c>
      <c r="B47" s="44" t="s">
        <v>41</v>
      </c>
      <c r="C47" s="33" t="s">
        <v>81</v>
      </c>
      <c r="D47" s="6" t="s">
        <v>3</v>
      </c>
      <c r="E47" s="21">
        <f>E48+E49+E52</f>
        <v>2000</v>
      </c>
      <c r="F47" s="21">
        <f t="shared" ref="F47:H47" si="40">F48+F49+F52</f>
        <v>2000</v>
      </c>
      <c r="G47" s="21">
        <f t="shared" si="40"/>
        <v>1800</v>
      </c>
      <c r="H47" s="21">
        <f t="shared" si="40"/>
        <v>713.1</v>
      </c>
      <c r="I47" s="21">
        <f t="shared" ref="I47" si="41">I48+I49+I52</f>
        <v>713.1</v>
      </c>
      <c r="J47" s="94">
        <f t="shared" si="28"/>
        <v>0.35655000000000003</v>
      </c>
      <c r="K47" s="94">
        <f t="shared" si="29"/>
        <v>0.35655000000000003</v>
      </c>
      <c r="L47" s="5"/>
    </row>
    <row r="48" spans="1:12" s="4" customFormat="1">
      <c r="A48" s="34"/>
      <c r="B48" s="45"/>
      <c r="C48" s="34"/>
      <c r="D48" s="6" t="s">
        <v>9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94" t="e">
        <f t="shared" si="28"/>
        <v>#DIV/0!</v>
      </c>
      <c r="K48" s="94" t="e">
        <f t="shared" si="29"/>
        <v>#DIV/0!</v>
      </c>
      <c r="L48" s="5"/>
    </row>
    <row r="49" spans="1:12" s="4" customFormat="1" ht="56.25">
      <c r="A49" s="34"/>
      <c r="B49" s="45"/>
      <c r="C49" s="34"/>
      <c r="D49" s="6" t="s">
        <v>10</v>
      </c>
      <c r="E49" s="21">
        <f>E50+E51</f>
        <v>2000</v>
      </c>
      <c r="F49" s="21">
        <f t="shared" ref="F49:H49" si="42">F50+F51</f>
        <v>2000</v>
      </c>
      <c r="G49" s="21">
        <f t="shared" si="42"/>
        <v>1800</v>
      </c>
      <c r="H49" s="21">
        <f t="shared" si="42"/>
        <v>713.1</v>
      </c>
      <c r="I49" s="21">
        <f t="shared" ref="I49" si="43">I50+I51</f>
        <v>713.1</v>
      </c>
      <c r="J49" s="94">
        <f t="shared" si="28"/>
        <v>0.35655000000000003</v>
      </c>
      <c r="K49" s="94">
        <f t="shared" si="29"/>
        <v>0.35655000000000003</v>
      </c>
      <c r="L49" s="5"/>
    </row>
    <row r="50" spans="1:12" s="4" customFormat="1">
      <c r="A50" s="34"/>
      <c r="B50" s="45"/>
      <c r="C50" s="34"/>
      <c r="D50" s="6" t="s">
        <v>11</v>
      </c>
      <c r="E50" s="21">
        <v>2000</v>
      </c>
      <c r="F50" s="21">
        <v>2000</v>
      </c>
      <c r="G50" s="21">
        <v>1800</v>
      </c>
      <c r="H50" s="21">
        <v>713.1</v>
      </c>
      <c r="I50" s="21">
        <v>713.1</v>
      </c>
      <c r="J50" s="94">
        <f t="shared" si="28"/>
        <v>0.35655000000000003</v>
      </c>
      <c r="K50" s="94">
        <f t="shared" si="29"/>
        <v>0.35655000000000003</v>
      </c>
      <c r="L50" s="5"/>
    </row>
    <row r="51" spans="1:12" s="4" customFormat="1">
      <c r="A51" s="34"/>
      <c r="B51" s="45"/>
      <c r="C51" s="34"/>
      <c r="D51" s="6" t="s">
        <v>12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94" t="e">
        <f t="shared" si="28"/>
        <v>#DIV/0!</v>
      </c>
      <c r="K51" s="94" t="e">
        <f t="shared" si="29"/>
        <v>#DIV/0!</v>
      </c>
      <c r="L51" s="5"/>
    </row>
    <row r="52" spans="1:12" s="4" customFormat="1">
      <c r="A52" s="35"/>
      <c r="B52" s="46"/>
      <c r="C52" s="35"/>
      <c r="D52" s="6" t="s">
        <v>13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94" t="e">
        <f t="shared" si="28"/>
        <v>#DIV/0!</v>
      </c>
      <c r="K52" s="94" t="e">
        <f t="shared" si="29"/>
        <v>#DIV/0!</v>
      </c>
      <c r="L52" s="5"/>
    </row>
    <row r="53" spans="1:12" s="4" customFormat="1" ht="18.75" customHeight="1">
      <c r="A53" s="47" t="s">
        <v>45</v>
      </c>
      <c r="B53" s="32" t="s">
        <v>42</v>
      </c>
      <c r="C53" s="33" t="s">
        <v>81</v>
      </c>
      <c r="D53" s="6" t="s">
        <v>3</v>
      </c>
      <c r="E53" s="21">
        <f>E54+E55+E58</f>
        <v>570000</v>
      </c>
      <c r="F53" s="21">
        <f t="shared" ref="F53:H53" si="44">F54+F55+F58</f>
        <v>570000</v>
      </c>
      <c r="G53" s="21">
        <f t="shared" si="44"/>
        <v>513000</v>
      </c>
      <c r="H53" s="21">
        <f t="shared" si="44"/>
        <v>267000</v>
      </c>
      <c r="I53" s="21">
        <f t="shared" ref="I53" si="45">I54+I55+I58</f>
        <v>267000</v>
      </c>
      <c r="J53" s="94">
        <f t="shared" si="28"/>
        <v>0.46842105263157896</v>
      </c>
      <c r="K53" s="94">
        <f t="shared" si="29"/>
        <v>0.46842105263157896</v>
      </c>
      <c r="L53" s="5"/>
    </row>
    <row r="54" spans="1:12" s="4" customFormat="1">
      <c r="A54" s="47"/>
      <c r="B54" s="32"/>
      <c r="C54" s="34"/>
      <c r="D54" s="6" t="s">
        <v>9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94" t="e">
        <f t="shared" si="28"/>
        <v>#DIV/0!</v>
      </c>
      <c r="K54" s="94" t="e">
        <f t="shared" si="29"/>
        <v>#DIV/0!</v>
      </c>
      <c r="L54" s="5"/>
    </row>
    <row r="55" spans="1:12" s="4" customFormat="1" ht="56.25">
      <c r="A55" s="47"/>
      <c r="B55" s="32"/>
      <c r="C55" s="34"/>
      <c r="D55" s="6" t="s">
        <v>10</v>
      </c>
      <c r="E55" s="21">
        <f>E56+E57</f>
        <v>570000</v>
      </c>
      <c r="F55" s="21">
        <f t="shared" ref="F55:H55" si="46">F56+F57</f>
        <v>570000</v>
      </c>
      <c r="G55" s="21">
        <f t="shared" si="46"/>
        <v>513000</v>
      </c>
      <c r="H55" s="21">
        <f t="shared" si="46"/>
        <v>267000</v>
      </c>
      <c r="I55" s="21">
        <f t="shared" ref="I55" si="47">I56+I57</f>
        <v>267000</v>
      </c>
      <c r="J55" s="94">
        <f t="shared" si="28"/>
        <v>0.46842105263157896</v>
      </c>
      <c r="K55" s="94">
        <f t="shared" si="29"/>
        <v>0.46842105263157896</v>
      </c>
      <c r="L55" s="5"/>
    </row>
    <row r="56" spans="1:12" s="4" customFormat="1">
      <c r="A56" s="47"/>
      <c r="B56" s="32"/>
      <c r="C56" s="34"/>
      <c r="D56" s="6" t="s">
        <v>11</v>
      </c>
      <c r="E56" s="21">
        <v>570000</v>
      </c>
      <c r="F56" s="21">
        <v>570000</v>
      </c>
      <c r="G56" s="21">
        <v>513000</v>
      </c>
      <c r="H56" s="21">
        <v>267000</v>
      </c>
      <c r="I56" s="21">
        <v>267000</v>
      </c>
      <c r="J56" s="94">
        <f t="shared" si="28"/>
        <v>0.46842105263157896</v>
      </c>
      <c r="K56" s="94">
        <f t="shared" si="29"/>
        <v>0.46842105263157896</v>
      </c>
      <c r="L56" s="5"/>
    </row>
    <row r="57" spans="1:12" s="4" customFormat="1">
      <c r="A57" s="47"/>
      <c r="B57" s="32"/>
      <c r="C57" s="34"/>
      <c r="D57" s="6" t="s">
        <v>12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94" t="e">
        <f t="shared" si="28"/>
        <v>#DIV/0!</v>
      </c>
      <c r="K57" s="94" t="e">
        <f t="shared" si="29"/>
        <v>#DIV/0!</v>
      </c>
      <c r="L57" s="5"/>
    </row>
    <row r="58" spans="1:12" s="4" customFormat="1">
      <c r="A58" s="47"/>
      <c r="B58" s="32"/>
      <c r="C58" s="35"/>
      <c r="D58" s="6" t="s">
        <v>13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94" t="e">
        <f t="shared" si="28"/>
        <v>#DIV/0!</v>
      </c>
      <c r="K58" s="94" t="e">
        <f t="shared" si="29"/>
        <v>#DIV/0!</v>
      </c>
      <c r="L58" s="5"/>
    </row>
    <row r="59" spans="1:12" ht="18.75" customHeight="1">
      <c r="A59" s="36" t="s">
        <v>95</v>
      </c>
      <c r="B59" s="48" t="s">
        <v>92</v>
      </c>
      <c r="C59" s="36" t="s">
        <v>82</v>
      </c>
      <c r="D59" s="9" t="s">
        <v>3</v>
      </c>
      <c r="E59" s="10">
        <f>E60+E61+E64</f>
        <v>93759.9</v>
      </c>
      <c r="F59" s="10">
        <f t="shared" ref="F59:I59" si="48">F60+F61+F64</f>
        <v>94601.8</v>
      </c>
      <c r="G59" s="10">
        <f t="shared" si="48"/>
        <v>94373.1</v>
      </c>
      <c r="H59" s="10">
        <f t="shared" si="48"/>
        <v>24380.2</v>
      </c>
      <c r="I59" s="10">
        <f t="shared" si="48"/>
        <v>24380.2</v>
      </c>
      <c r="J59" s="93">
        <f t="shared" ref="J59" si="49">I59/F59</f>
        <v>0.25771391242027109</v>
      </c>
      <c r="K59" s="93">
        <f t="shared" ref="K59" si="50">H59/F59</f>
        <v>0.25771391242027109</v>
      </c>
      <c r="L59" s="8"/>
    </row>
    <row r="60" spans="1:12">
      <c r="A60" s="37"/>
      <c r="B60" s="49"/>
      <c r="C60" s="37"/>
      <c r="D60" s="9" t="s">
        <v>9</v>
      </c>
      <c r="E60" s="10">
        <f>E66+E72</f>
        <v>0</v>
      </c>
      <c r="F60" s="10">
        <f t="shared" ref="F60:I60" si="51">F66+F72</f>
        <v>0</v>
      </c>
      <c r="G60" s="10">
        <f t="shared" si="51"/>
        <v>0</v>
      </c>
      <c r="H60" s="10">
        <f t="shared" si="51"/>
        <v>0</v>
      </c>
      <c r="I60" s="10">
        <f t="shared" si="51"/>
        <v>0</v>
      </c>
      <c r="J60" s="93" t="e">
        <f t="shared" ref="J60:J77" si="52">I60/F60</f>
        <v>#DIV/0!</v>
      </c>
      <c r="K60" s="93" t="e">
        <f t="shared" ref="K60:K77" si="53">H60/F60</f>
        <v>#DIV/0!</v>
      </c>
      <c r="L60" s="8"/>
    </row>
    <row r="61" spans="1:12" ht="56.25">
      <c r="A61" s="37"/>
      <c r="B61" s="49"/>
      <c r="C61" s="37"/>
      <c r="D61" s="9" t="s">
        <v>10</v>
      </c>
      <c r="E61" s="10">
        <f>E62+E63</f>
        <v>93759.9</v>
      </c>
      <c r="F61" s="10">
        <f t="shared" ref="F61:I61" si="54">F62+F63</f>
        <v>94601.8</v>
      </c>
      <c r="G61" s="10">
        <f t="shared" si="54"/>
        <v>94373.1</v>
      </c>
      <c r="H61" s="10">
        <f t="shared" si="54"/>
        <v>24380.2</v>
      </c>
      <c r="I61" s="10">
        <f t="shared" si="54"/>
        <v>24380.2</v>
      </c>
      <c r="J61" s="93">
        <f t="shared" si="52"/>
        <v>0.25771391242027109</v>
      </c>
      <c r="K61" s="93">
        <f t="shared" si="53"/>
        <v>0.25771391242027109</v>
      </c>
      <c r="L61" s="8"/>
    </row>
    <row r="62" spans="1:12">
      <c r="A62" s="37"/>
      <c r="B62" s="49"/>
      <c r="C62" s="37"/>
      <c r="D62" s="9" t="s">
        <v>11</v>
      </c>
      <c r="E62" s="10">
        <f>E68+E74</f>
        <v>93759.9</v>
      </c>
      <c r="F62" s="10">
        <f t="shared" ref="F62:I62" si="55">F68+F74</f>
        <v>94601.8</v>
      </c>
      <c r="G62" s="10">
        <f t="shared" si="55"/>
        <v>94373.1</v>
      </c>
      <c r="H62" s="10">
        <f t="shared" si="55"/>
        <v>24380.2</v>
      </c>
      <c r="I62" s="10">
        <f t="shared" si="55"/>
        <v>24380.2</v>
      </c>
      <c r="J62" s="93">
        <f t="shared" si="52"/>
        <v>0.25771391242027109</v>
      </c>
      <c r="K62" s="93">
        <f t="shared" si="53"/>
        <v>0.25771391242027109</v>
      </c>
      <c r="L62" s="8"/>
    </row>
    <row r="63" spans="1:12">
      <c r="A63" s="37"/>
      <c r="B63" s="49"/>
      <c r="C63" s="37"/>
      <c r="D63" s="9" t="s">
        <v>12</v>
      </c>
      <c r="E63" s="10">
        <f>E69+E75</f>
        <v>0</v>
      </c>
      <c r="F63" s="10">
        <f t="shared" ref="F63:I63" si="56">F69+F75</f>
        <v>0</v>
      </c>
      <c r="G63" s="10">
        <f t="shared" si="56"/>
        <v>0</v>
      </c>
      <c r="H63" s="10">
        <f t="shared" si="56"/>
        <v>0</v>
      </c>
      <c r="I63" s="10">
        <f t="shared" si="56"/>
        <v>0</v>
      </c>
      <c r="J63" s="93" t="e">
        <f t="shared" si="52"/>
        <v>#DIV/0!</v>
      </c>
      <c r="K63" s="93" t="e">
        <f t="shared" si="53"/>
        <v>#DIV/0!</v>
      </c>
      <c r="L63" s="8"/>
    </row>
    <row r="64" spans="1:12">
      <c r="A64" s="37"/>
      <c r="B64" s="49"/>
      <c r="C64" s="38"/>
      <c r="D64" s="9" t="s">
        <v>13</v>
      </c>
      <c r="E64" s="10">
        <f>E70+E76</f>
        <v>0</v>
      </c>
      <c r="F64" s="10">
        <f t="shared" ref="F64:I64" si="57">F70+F76</f>
        <v>0</v>
      </c>
      <c r="G64" s="10">
        <f t="shared" si="57"/>
        <v>0</v>
      </c>
      <c r="H64" s="10">
        <f t="shared" si="57"/>
        <v>0</v>
      </c>
      <c r="I64" s="10">
        <f t="shared" si="57"/>
        <v>0</v>
      </c>
      <c r="J64" s="93" t="e">
        <f t="shared" si="52"/>
        <v>#DIV/0!</v>
      </c>
      <c r="K64" s="93" t="e">
        <f t="shared" si="53"/>
        <v>#DIV/0!</v>
      </c>
      <c r="L64" s="8"/>
    </row>
    <row r="65" spans="1:12" ht="18.75" customHeight="1">
      <c r="A65" s="27"/>
      <c r="B65" s="42" t="s">
        <v>93</v>
      </c>
      <c r="C65" s="36" t="s">
        <v>81</v>
      </c>
      <c r="D65" s="9" t="s">
        <v>3</v>
      </c>
      <c r="E65" s="10">
        <f>E66+E67+E70</f>
        <v>92059.9</v>
      </c>
      <c r="F65" s="10">
        <f t="shared" ref="F65:I65" si="58">F66+F67+F70</f>
        <v>92901.8</v>
      </c>
      <c r="G65" s="10">
        <f t="shared" si="58"/>
        <v>92675.6</v>
      </c>
      <c r="H65" s="10">
        <f t="shared" si="58"/>
        <v>23908.3</v>
      </c>
      <c r="I65" s="10">
        <f t="shared" si="58"/>
        <v>23908.3</v>
      </c>
      <c r="J65" s="93">
        <f t="shared" si="52"/>
        <v>0.25735023433345744</v>
      </c>
      <c r="K65" s="93">
        <f t="shared" si="53"/>
        <v>0.25735023433345744</v>
      </c>
      <c r="L65" s="8"/>
    </row>
    <row r="66" spans="1:12">
      <c r="A66" s="27"/>
      <c r="B66" s="42"/>
      <c r="C66" s="37"/>
      <c r="D66" s="9" t="s">
        <v>9</v>
      </c>
      <c r="E66" s="10">
        <f>E84</f>
        <v>0</v>
      </c>
      <c r="F66" s="10">
        <f t="shared" ref="F66:I66" si="59">F84</f>
        <v>0</v>
      </c>
      <c r="G66" s="10">
        <f t="shared" si="59"/>
        <v>0</v>
      </c>
      <c r="H66" s="10">
        <f t="shared" si="59"/>
        <v>0</v>
      </c>
      <c r="I66" s="10">
        <f t="shared" si="59"/>
        <v>0</v>
      </c>
      <c r="J66" s="93" t="e">
        <f t="shared" si="52"/>
        <v>#DIV/0!</v>
      </c>
      <c r="K66" s="93" t="e">
        <f t="shared" si="53"/>
        <v>#DIV/0!</v>
      </c>
      <c r="L66" s="8"/>
    </row>
    <row r="67" spans="1:12" ht="56.25">
      <c r="A67" s="27"/>
      <c r="B67" s="42"/>
      <c r="C67" s="37"/>
      <c r="D67" s="9" t="s">
        <v>10</v>
      </c>
      <c r="E67" s="10">
        <f>E68+E69</f>
        <v>92059.9</v>
      </c>
      <c r="F67" s="10">
        <f t="shared" ref="F67:I67" si="60">F68+F69</f>
        <v>92901.8</v>
      </c>
      <c r="G67" s="10">
        <f t="shared" si="60"/>
        <v>92675.6</v>
      </c>
      <c r="H67" s="10">
        <f t="shared" si="60"/>
        <v>23908.3</v>
      </c>
      <c r="I67" s="10">
        <f t="shared" si="60"/>
        <v>23908.3</v>
      </c>
      <c r="J67" s="93">
        <f t="shared" si="52"/>
        <v>0.25735023433345744</v>
      </c>
      <c r="K67" s="93">
        <f t="shared" si="53"/>
        <v>0.25735023433345744</v>
      </c>
      <c r="L67" s="8"/>
    </row>
    <row r="68" spans="1:12">
      <c r="A68" s="27"/>
      <c r="B68" s="42"/>
      <c r="C68" s="37"/>
      <c r="D68" s="9" t="s">
        <v>11</v>
      </c>
      <c r="E68" s="10">
        <f>E86</f>
        <v>92059.9</v>
      </c>
      <c r="F68" s="10">
        <f t="shared" ref="F68:I68" si="61">F86</f>
        <v>92901.8</v>
      </c>
      <c r="G68" s="10">
        <f t="shared" si="61"/>
        <v>92675.6</v>
      </c>
      <c r="H68" s="10">
        <f t="shared" si="61"/>
        <v>23908.3</v>
      </c>
      <c r="I68" s="10">
        <f t="shared" si="61"/>
        <v>23908.3</v>
      </c>
      <c r="J68" s="93">
        <f t="shared" si="52"/>
        <v>0.25735023433345744</v>
      </c>
      <c r="K68" s="93">
        <f t="shared" si="53"/>
        <v>0.25735023433345744</v>
      </c>
      <c r="L68" s="8"/>
    </row>
    <row r="69" spans="1:12">
      <c r="A69" s="27"/>
      <c r="B69" s="42"/>
      <c r="C69" s="37"/>
      <c r="D69" s="9" t="s">
        <v>12</v>
      </c>
      <c r="E69" s="10">
        <f>E87</f>
        <v>0</v>
      </c>
      <c r="F69" s="10">
        <f t="shared" ref="F69:I69" si="62">F87</f>
        <v>0</v>
      </c>
      <c r="G69" s="10">
        <f t="shared" si="62"/>
        <v>0</v>
      </c>
      <c r="H69" s="10">
        <f t="shared" si="62"/>
        <v>0</v>
      </c>
      <c r="I69" s="10">
        <f t="shared" si="62"/>
        <v>0</v>
      </c>
      <c r="J69" s="93" t="e">
        <f t="shared" si="52"/>
        <v>#DIV/0!</v>
      </c>
      <c r="K69" s="93" t="e">
        <f t="shared" si="53"/>
        <v>#DIV/0!</v>
      </c>
      <c r="L69" s="8"/>
    </row>
    <row r="70" spans="1:12">
      <c r="A70" s="27"/>
      <c r="B70" s="42"/>
      <c r="C70" s="38"/>
      <c r="D70" s="29" t="s">
        <v>13</v>
      </c>
      <c r="E70" s="10">
        <f>E88</f>
        <v>0</v>
      </c>
      <c r="F70" s="10">
        <f t="shared" ref="F70:I70" si="63">F88</f>
        <v>0</v>
      </c>
      <c r="G70" s="10">
        <f t="shared" si="63"/>
        <v>0</v>
      </c>
      <c r="H70" s="10">
        <f t="shared" si="63"/>
        <v>0</v>
      </c>
      <c r="I70" s="10">
        <f t="shared" si="63"/>
        <v>0</v>
      </c>
      <c r="J70" s="93" t="e">
        <f t="shared" si="52"/>
        <v>#DIV/0!</v>
      </c>
      <c r="K70" s="93" t="e">
        <f t="shared" si="53"/>
        <v>#DIV/0!</v>
      </c>
      <c r="L70" s="8"/>
    </row>
    <row r="71" spans="1:12" ht="18.75" customHeight="1">
      <c r="A71" s="27"/>
      <c r="B71" s="42"/>
      <c r="C71" s="36" t="s">
        <v>90</v>
      </c>
      <c r="D71" s="9" t="s">
        <v>3</v>
      </c>
      <c r="E71" s="10">
        <f>E72+E73+E76</f>
        <v>1700</v>
      </c>
      <c r="F71" s="10">
        <f t="shared" ref="F71:I71" si="64">F72+F73+F76</f>
        <v>1700</v>
      </c>
      <c r="G71" s="10">
        <f t="shared" si="64"/>
        <v>1697.5</v>
      </c>
      <c r="H71" s="10">
        <f t="shared" si="64"/>
        <v>471.9</v>
      </c>
      <c r="I71" s="10">
        <f t="shared" si="64"/>
        <v>471.9</v>
      </c>
      <c r="J71" s="93">
        <f t="shared" si="52"/>
        <v>0.27758823529411764</v>
      </c>
      <c r="K71" s="93">
        <f t="shared" si="53"/>
        <v>0.27758823529411764</v>
      </c>
      <c r="L71" s="8"/>
    </row>
    <row r="72" spans="1:12">
      <c r="A72" s="27"/>
      <c r="B72" s="42"/>
      <c r="C72" s="37"/>
      <c r="D72" s="9" t="s">
        <v>9</v>
      </c>
      <c r="E72" s="10">
        <f>E78</f>
        <v>0</v>
      </c>
      <c r="F72" s="10">
        <f t="shared" ref="F72:I72" si="65">F78</f>
        <v>0</v>
      </c>
      <c r="G72" s="10">
        <f t="shared" si="65"/>
        <v>0</v>
      </c>
      <c r="H72" s="10">
        <f t="shared" si="65"/>
        <v>0</v>
      </c>
      <c r="I72" s="10">
        <f t="shared" si="65"/>
        <v>0</v>
      </c>
      <c r="J72" s="93" t="e">
        <f t="shared" si="52"/>
        <v>#DIV/0!</v>
      </c>
      <c r="K72" s="93" t="e">
        <f t="shared" si="53"/>
        <v>#DIV/0!</v>
      </c>
      <c r="L72" s="8"/>
    </row>
    <row r="73" spans="1:12" ht="56.25">
      <c r="A73" s="27"/>
      <c r="B73" s="42"/>
      <c r="C73" s="37"/>
      <c r="D73" s="9" t="s">
        <v>10</v>
      </c>
      <c r="E73" s="10">
        <f>E74+E75</f>
        <v>1700</v>
      </c>
      <c r="F73" s="10">
        <f t="shared" ref="F73:I73" si="66">F74+F75</f>
        <v>1700</v>
      </c>
      <c r="G73" s="10">
        <f t="shared" si="66"/>
        <v>1697.5</v>
      </c>
      <c r="H73" s="10">
        <f t="shared" si="66"/>
        <v>471.9</v>
      </c>
      <c r="I73" s="10">
        <f t="shared" si="66"/>
        <v>471.9</v>
      </c>
      <c r="J73" s="93">
        <f t="shared" si="52"/>
        <v>0.27758823529411764</v>
      </c>
      <c r="K73" s="93">
        <f t="shared" si="53"/>
        <v>0.27758823529411764</v>
      </c>
      <c r="L73" s="8"/>
    </row>
    <row r="74" spans="1:12">
      <c r="A74" s="27"/>
      <c r="B74" s="42"/>
      <c r="C74" s="37"/>
      <c r="D74" s="9" t="s">
        <v>11</v>
      </c>
      <c r="E74" s="10">
        <f>E80</f>
        <v>1700</v>
      </c>
      <c r="F74" s="10">
        <f t="shared" ref="F74:I74" si="67">F80</f>
        <v>1700</v>
      </c>
      <c r="G74" s="10">
        <f t="shared" si="67"/>
        <v>1697.5</v>
      </c>
      <c r="H74" s="10">
        <f t="shared" si="67"/>
        <v>471.9</v>
      </c>
      <c r="I74" s="10">
        <f t="shared" si="67"/>
        <v>471.9</v>
      </c>
      <c r="J74" s="93">
        <f t="shared" si="52"/>
        <v>0.27758823529411764</v>
      </c>
      <c r="K74" s="93">
        <f t="shared" si="53"/>
        <v>0.27758823529411764</v>
      </c>
      <c r="L74" s="8"/>
    </row>
    <row r="75" spans="1:12">
      <c r="A75" s="27"/>
      <c r="B75" s="42"/>
      <c r="C75" s="37"/>
      <c r="D75" s="9" t="s">
        <v>12</v>
      </c>
      <c r="E75" s="10">
        <f>E81</f>
        <v>0</v>
      </c>
      <c r="F75" s="10">
        <f t="shared" ref="F75:I75" si="68">F81</f>
        <v>0</v>
      </c>
      <c r="G75" s="10">
        <f t="shared" si="68"/>
        <v>0</v>
      </c>
      <c r="H75" s="10">
        <f t="shared" si="68"/>
        <v>0</v>
      </c>
      <c r="I75" s="10">
        <f t="shared" si="68"/>
        <v>0</v>
      </c>
      <c r="J75" s="93" t="e">
        <f t="shared" si="52"/>
        <v>#DIV/0!</v>
      </c>
      <c r="K75" s="93" t="e">
        <f t="shared" si="53"/>
        <v>#DIV/0!</v>
      </c>
      <c r="L75" s="8"/>
    </row>
    <row r="76" spans="1:12">
      <c r="A76" s="27"/>
      <c r="B76" s="42"/>
      <c r="C76" s="38"/>
      <c r="D76" s="29" t="s">
        <v>13</v>
      </c>
      <c r="E76" s="10">
        <f>E82</f>
        <v>0</v>
      </c>
      <c r="F76" s="10">
        <f t="shared" ref="F76:I76" si="69">F82</f>
        <v>0</v>
      </c>
      <c r="G76" s="10">
        <f t="shared" si="69"/>
        <v>0</v>
      </c>
      <c r="H76" s="10">
        <f t="shared" si="69"/>
        <v>0</v>
      </c>
      <c r="I76" s="10">
        <f t="shared" si="69"/>
        <v>0</v>
      </c>
      <c r="J76" s="93" t="e">
        <f t="shared" si="52"/>
        <v>#DIV/0!</v>
      </c>
      <c r="K76" s="93" t="e">
        <f t="shared" si="53"/>
        <v>#DIV/0!</v>
      </c>
      <c r="L76" s="8"/>
    </row>
    <row r="77" spans="1:12">
      <c r="A77" s="47" t="s">
        <v>22</v>
      </c>
      <c r="B77" s="32" t="s">
        <v>94</v>
      </c>
      <c r="C77" s="33" t="s">
        <v>90</v>
      </c>
      <c r="D77" s="6" t="s">
        <v>3</v>
      </c>
      <c r="E77" s="21">
        <f>E78+E79+E82</f>
        <v>1700</v>
      </c>
      <c r="F77" s="21">
        <f t="shared" ref="F77:H77" si="70">F78+F79+F82</f>
        <v>1700</v>
      </c>
      <c r="G77" s="21">
        <f t="shared" si="70"/>
        <v>1697.5</v>
      </c>
      <c r="H77" s="21">
        <f t="shared" si="70"/>
        <v>471.9</v>
      </c>
      <c r="I77" s="21">
        <f t="shared" ref="I77" si="71">I78+I79+I82</f>
        <v>471.9</v>
      </c>
      <c r="J77" s="94">
        <f t="shared" si="52"/>
        <v>0.27758823529411764</v>
      </c>
      <c r="K77" s="94">
        <f t="shared" si="53"/>
        <v>0.27758823529411764</v>
      </c>
      <c r="L77" s="6"/>
    </row>
    <row r="78" spans="1:12">
      <c r="A78" s="47"/>
      <c r="B78" s="32"/>
      <c r="C78" s="34"/>
      <c r="D78" s="6" t="s">
        <v>9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94" t="e">
        <f t="shared" ref="J78:J89" si="72">I78/F78</f>
        <v>#DIV/0!</v>
      </c>
      <c r="K78" s="94" t="e">
        <f t="shared" ref="K78:K89" si="73">H78/F78</f>
        <v>#DIV/0!</v>
      </c>
      <c r="L78" s="6"/>
    </row>
    <row r="79" spans="1:12" ht="43.5" customHeight="1">
      <c r="A79" s="47"/>
      <c r="B79" s="32"/>
      <c r="C79" s="34"/>
      <c r="D79" s="6" t="s">
        <v>10</v>
      </c>
      <c r="E79" s="21">
        <f>E80+E81</f>
        <v>1700</v>
      </c>
      <c r="F79" s="21">
        <f t="shared" ref="F79:H79" si="74">F80+F81</f>
        <v>1700</v>
      </c>
      <c r="G79" s="21">
        <f t="shared" si="74"/>
        <v>1697.5</v>
      </c>
      <c r="H79" s="21">
        <f t="shared" si="74"/>
        <v>471.9</v>
      </c>
      <c r="I79" s="21">
        <f t="shared" ref="I79" si="75">I80+I81</f>
        <v>471.9</v>
      </c>
      <c r="J79" s="94">
        <f t="shared" si="72"/>
        <v>0.27758823529411764</v>
      </c>
      <c r="K79" s="94">
        <f t="shared" si="73"/>
        <v>0.27758823529411764</v>
      </c>
      <c r="L79" s="6"/>
    </row>
    <row r="80" spans="1:12">
      <c r="A80" s="47"/>
      <c r="B80" s="32"/>
      <c r="C80" s="34"/>
      <c r="D80" s="6" t="s">
        <v>11</v>
      </c>
      <c r="E80" s="21">
        <v>1700</v>
      </c>
      <c r="F80" s="21">
        <v>1700</v>
      </c>
      <c r="G80" s="21">
        <v>1697.5</v>
      </c>
      <c r="H80" s="21">
        <v>471.9</v>
      </c>
      <c r="I80" s="21">
        <v>471.9</v>
      </c>
      <c r="J80" s="94">
        <f t="shared" si="72"/>
        <v>0.27758823529411764</v>
      </c>
      <c r="K80" s="94">
        <f t="shared" si="73"/>
        <v>0.27758823529411764</v>
      </c>
      <c r="L80" s="6"/>
    </row>
    <row r="81" spans="1:12">
      <c r="A81" s="47"/>
      <c r="B81" s="32"/>
      <c r="C81" s="34"/>
      <c r="D81" s="6" t="s">
        <v>12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94" t="e">
        <f t="shared" si="72"/>
        <v>#DIV/0!</v>
      </c>
      <c r="K81" s="94" t="e">
        <f t="shared" si="73"/>
        <v>#DIV/0!</v>
      </c>
      <c r="L81" s="6"/>
    </row>
    <row r="82" spans="1:12">
      <c r="A82" s="47"/>
      <c r="B82" s="32"/>
      <c r="C82" s="35"/>
      <c r="D82" s="6" t="s">
        <v>13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94" t="e">
        <f t="shared" si="72"/>
        <v>#DIV/0!</v>
      </c>
      <c r="K82" s="94" t="e">
        <f t="shared" si="73"/>
        <v>#DIV/0!</v>
      </c>
      <c r="L82" s="6"/>
    </row>
    <row r="83" spans="1:12">
      <c r="A83" s="47" t="s">
        <v>29</v>
      </c>
      <c r="B83" s="32" t="s">
        <v>44</v>
      </c>
      <c r="C83" s="33" t="s">
        <v>81</v>
      </c>
      <c r="D83" s="6" t="s">
        <v>3</v>
      </c>
      <c r="E83" s="21">
        <f>E84+E85+E88</f>
        <v>92059.9</v>
      </c>
      <c r="F83" s="21">
        <f t="shared" ref="F83:H83" si="76">F84+F85+F88</f>
        <v>92901.8</v>
      </c>
      <c r="G83" s="21">
        <f t="shared" si="76"/>
        <v>92675.6</v>
      </c>
      <c r="H83" s="21">
        <f t="shared" si="76"/>
        <v>23908.3</v>
      </c>
      <c r="I83" s="21">
        <f t="shared" ref="I83" si="77">I84+I85+I88</f>
        <v>23908.3</v>
      </c>
      <c r="J83" s="94">
        <f t="shared" si="72"/>
        <v>0.25735023433345744</v>
      </c>
      <c r="K83" s="94">
        <f t="shared" si="73"/>
        <v>0.25735023433345744</v>
      </c>
      <c r="L83" s="6"/>
    </row>
    <row r="84" spans="1:12">
      <c r="A84" s="47"/>
      <c r="B84" s="32"/>
      <c r="C84" s="34"/>
      <c r="D84" s="6" t="s">
        <v>9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94" t="e">
        <f t="shared" si="72"/>
        <v>#DIV/0!</v>
      </c>
      <c r="K84" s="94" t="e">
        <f t="shared" si="73"/>
        <v>#DIV/0!</v>
      </c>
      <c r="L84" s="6"/>
    </row>
    <row r="85" spans="1:12" ht="56.25">
      <c r="A85" s="47"/>
      <c r="B85" s="32"/>
      <c r="C85" s="34"/>
      <c r="D85" s="6" t="s">
        <v>10</v>
      </c>
      <c r="E85" s="21">
        <f>E86+E87</f>
        <v>92059.9</v>
      </c>
      <c r="F85" s="21">
        <f t="shared" ref="F85:H85" si="78">F86+F87</f>
        <v>92901.8</v>
      </c>
      <c r="G85" s="21">
        <f t="shared" si="78"/>
        <v>92675.6</v>
      </c>
      <c r="H85" s="21">
        <f t="shared" si="78"/>
        <v>23908.3</v>
      </c>
      <c r="I85" s="21">
        <f t="shared" ref="I85" si="79">I86+I87</f>
        <v>23908.3</v>
      </c>
      <c r="J85" s="94">
        <f t="shared" si="72"/>
        <v>0.25735023433345744</v>
      </c>
      <c r="K85" s="94">
        <f t="shared" si="73"/>
        <v>0.25735023433345744</v>
      </c>
      <c r="L85" s="6"/>
    </row>
    <row r="86" spans="1:12">
      <c r="A86" s="47"/>
      <c r="B86" s="32"/>
      <c r="C86" s="34"/>
      <c r="D86" s="6" t="s">
        <v>11</v>
      </c>
      <c r="E86" s="21">
        <v>92059.9</v>
      </c>
      <c r="F86" s="21">
        <v>92901.8</v>
      </c>
      <c r="G86" s="21">
        <v>92675.6</v>
      </c>
      <c r="H86" s="21">
        <v>23908.3</v>
      </c>
      <c r="I86" s="21">
        <v>23908.3</v>
      </c>
      <c r="J86" s="94">
        <f t="shared" si="72"/>
        <v>0.25735023433345744</v>
      </c>
      <c r="K86" s="94">
        <f t="shared" si="73"/>
        <v>0.25735023433345744</v>
      </c>
      <c r="L86" s="6"/>
    </row>
    <row r="87" spans="1:12">
      <c r="A87" s="47"/>
      <c r="B87" s="32"/>
      <c r="C87" s="34"/>
      <c r="D87" s="6" t="s">
        <v>12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94" t="e">
        <f t="shared" si="72"/>
        <v>#DIV/0!</v>
      </c>
      <c r="K87" s="94" t="e">
        <f t="shared" si="73"/>
        <v>#DIV/0!</v>
      </c>
      <c r="L87" s="6"/>
    </row>
    <row r="88" spans="1:12">
      <c r="A88" s="47"/>
      <c r="B88" s="32"/>
      <c r="C88" s="35"/>
      <c r="D88" s="6" t="s">
        <v>13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94" t="e">
        <f t="shared" si="72"/>
        <v>#DIV/0!</v>
      </c>
      <c r="K88" s="94" t="e">
        <f t="shared" si="73"/>
        <v>#DIV/0!</v>
      </c>
      <c r="L88" s="6"/>
    </row>
    <row r="89" spans="1:12">
      <c r="A89" s="36" t="s">
        <v>96</v>
      </c>
      <c r="B89" s="48" t="s">
        <v>51</v>
      </c>
      <c r="C89" s="36" t="s">
        <v>81</v>
      </c>
      <c r="D89" s="9" t="s">
        <v>3</v>
      </c>
      <c r="E89" s="10">
        <f>E90+E91+E94</f>
        <v>16884.8</v>
      </c>
      <c r="F89" s="10">
        <f t="shared" ref="F89:H89" si="80">F90+F91+F94</f>
        <v>16884.8</v>
      </c>
      <c r="G89" s="10">
        <f t="shared" si="80"/>
        <v>16650.8</v>
      </c>
      <c r="H89" s="10">
        <f t="shared" si="80"/>
        <v>4358.8</v>
      </c>
      <c r="I89" s="10">
        <f t="shared" ref="I89" si="81">I90+I91+I94</f>
        <v>4358.8</v>
      </c>
      <c r="J89" s="93">
        <f t="shared" si="72"/>
        <v>0.25814934141950158</v>
      </c>
      <c r="K89" s="93">
        <f t="shared" si="73"/>
        <v>0.25814934141950158</v>
      </c>
      <c r="L89" s="8"/>
    </row>
    <row r="90" spans="1:12">
      <c r="A90" s="37"/>
      <c r="B90" s="49"/>
      <c r="C90" s="37"/>
      <c r="D90" s="9" t="s">
        <v>9</v>
      </c>
      <c r="E90" s="10">
        <f>E96+E102+E108+E114+E120</f>
        <v>0</v>
      </c>
      <c r="F90" s="10">
        <f t="shared" ref="F90:H90" si="82">F96+F102+F108+F114+F120</f>
        <v>0</v>
      </c>
      <c r="G90" s="10">
        <f t="shared" si="82"/>
        <v>0</v>
      </c>
      <c r="H90" s="10">
        <f t="shared" si="82"/>
        <v>0</v>
      </c>
      <c r="I90" s="10">
        <f t="shared" ref="I90" si="83">I96+I102+I108+I114+I120</f>
        <v>0</v>
      </c>
      <c r="J90" s="93" t="e">
        <f t="shared" ref="J90:J95" si="84">I90/F90</f>
        <v>#DIV/0!</v>
      </c>
      <c r="K90" s="93" t="e">
        <f t="shared" ref="K90:K95" si="85">H90/F90</f>
        <v>#DIV/0!</v>
      </c>
      <c r="L90" s="8"/>
    </row>
    <row r="91" spans="1:12" ht="56.25">
      <c r="A91" s="37"/>
      <c r="B91" s="49"/>
      <c r="C91" s="37"/>
      <c r="D91" s="9" t="s">
        <v>10</v>
      </c>
      <c r="E91" s="10">
        <f>E92+E93</f>
        <v>16884.8</v>
      </c>
      <c r="F91" s="10">
        <f t="shared" ref="F91:H91" si="86">F92+F93</f>
        <v>16884.8</v>
      </c>
      <c r="G91" s="10">
        <f t="shared" si="86"/>
        <v>16650.8</v>
      </c>
      <c r="H91" s="10">
        <f t="shared" si="86"/>
        <v>4358.8</v>
      </c>
      <c r="I91" s="10">
        <f t="shared" ref="I91" si="87">I92+I93</f>
        <v>4358.8</v>
      </c>
      <c r="J91" s="93">
        <f>I91/F91</f>
        <v>0.25814934141950158</v>
      </c>
      <c r="K91" s="93">
        <f t="shared" si="85"/>
        <v>0.25814934141950158</v>
      </c>
      <c r="L91" s="8"/>
    </row>
    <row r="92" spans="1:12">
      <c r="A92" s="37"/>
      <c r="B92" s="49"/>
      <c r="C92" s="37"/>
      <c r="D92" s="9" t="s">
        <v>11</v>
      </c>
      <c r="E92" s="10">
        <f>E98+E104+E110+E116+E122</f>
        <v>16884.8</v>
      </c>
      <c r="F92" s="10">
        <f t="shared" ref="F92:H94" si="88">F98+F104+F110+F116+F122</f>
        <v>16884.8</v>
      </c>
      <c r="G92" s="10">
        <f t="shared" si="88"/>
        <v>16650.8</v>
      </c>
      <c r="H92" s="10">
        <f t="shared" si="88"/>
        <v>4358.8</v>
      </c>
      <c r="I92" s="10">
        <f t="shared" ref="I92" si="89">I98+I104+I110+I116+I122</f>
        <v>4358.8</v>
      </c>
      <c r="J92" s="93">
        <f t="shared" si="84"/>
        <v>0.25814934141950158</v>
      </c>
      <c r="K92" s="93">
        <f t="shared" si="85"/>
        <v>0.25814934141950158</v>
      </c>
      <c r="L92" s="8"/>
    </row>
    <row r="93" spans="1:12">
      <c r="A93" s="37"/>
      <c r="B93" s="49"/>
      <c r="C93" s="37"/>
      <c r="D93" s="9" t="s">
        <v>12</v>
      </c>
      <c r="E93" s="10">
        <f>E99+E105+E111+E117+E123</f>
        <v>0</v>
      </c>
      <c r="F93" s="10">
        <f t="shared" si="88"/>
        <v>0</v>
      </c>
      <c r="G93" s="10">
        <f t="shared" si="88"/>
        <v>0</v>
      </c>
      <c r="H93" s="10">
        <f t="shared" si="88"/>
        <v>0</v>
      </c>
      <c r="I93" s="10">
        <f t="shared" ref="I93" si="90">I99+I105+I111+I117+I123</f>
        <v>0</v>
      </c>
      <c r="J93" s="93" t="e">
        <f t="shared" si="84"/>
        <v>#DIV/0!</v>
      </c>
      <c r="K93" s="93" t="e">
        <f t="shared" si="85"/>
        <v>#DIV/0!</v>
      </c>
      <c r="L93" s="8"/>
    </row>
    <row r="94" spans="1:12">
      <c r="A94" s="37"/>
      <c r="B94" s="49"/>
      <c r="C94" s="38"/>
      <c r="D94" s="9" t="s">
        <v>13</v>
      </c>
      <c r="E94" s="10">
        <f>E100+E106+E112+E118+E124</f>
        <v>0</v>
      </c>
      <c r="F94" s="10">
        <f t="shared" si="88"/>
        <v>0</v>
      </c>
      <c r="G94" s="10">
        <f t="shared" si="88"/>
        <v>0</v>
      </c>
      <c r="H94" s="10">
        <f t="shared" si="88"/>
        <v>0</v>
      </c>
      <c r="I94" s="10">
        <f t="shared" ref="I94" si="91">I100+I106+I112+I118+I124</f>
        <v>0</v>
      </c>
      <c r="J94" s="93" t="e">
        <f t="shared" si="84"/>
        <v>#DIV/0!</v>
      </c>
      <c r="K94" s="93" t="e">
        <f t="shared" si="85"/>
        <v>#DIV/0!</v>
      </c>
      <c r="L94" s="8"/>
    </row>
    <row r="95" spans="1:12">
      <c r="A95" s="47" t="s">
        <v>97</v>
      </c>
      <c r="B95" s="32" t="s">
        <v>46</v>
      </c>
      <c r="C95" s="33" t="s">
        <v>81</v>
      </c>
      <c r="D95" s="6" t="s">
        <v>3</v>
      </c>
      <c r="E95" s="21">
        <f>E96+E97+E100</f>
        <v>120</v>
      </c>
      <c r="F95" s="21">
        <f t="shared" ref="F95:H95" si="92">F96+F97+F100</f>
        <v>120</v>
      </c>
      <c r="G95" s="21">
        <f t="shared" si="92"/>
        <v>120</v>
      </c>
      <c r="H95" s="21">
        <f t="shared" si="92"/>
        <v>92.8</v>
      </c>
      <c r="I95" s="21">
        <f t="shared" ref="I95" si="93">I96+I97+I100</f>
        <v>92.8</v>
      </c>
      <c r="J95" s="94">
        <f t="shared" si="84"/>
        <v>0.77333333333333332</v>
      </c>
      <c r="K95" s="94">
        <f t="shared" si="85"/>
        <v>0.77333333333333332</v>
      </c>
      <c r="L95" s="6"/>
    </row>
    <row r="96" spans="1:12">
      <c r="A96" s="47"/>
      <c r="B96" s="32"/>
      <c r="C96" s="34"/>
      <c r="D96" s="6" t="s">
        <v>9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94" t="e">
        <f t="shared" ref="J96:J125" si="94">I96/F96</f>
        <v>#DIV/0!</v>
      </c>
      <c r="K96" s="94" t="e">
        <f t="shared" ref="K96:K125" si="95">H96/F96</f>
        <v>#DIV/0!</v>
      </c>
      <c r="L96" s="6"/>
    </row>
    <row r="97" spans="1:12" ht="56.25">
      <c r="A97" s="47"/>
      <c r="B97" s="32"/>
      <c r="C97" s="34"/>
      <c r="D97" s="6" t="s">
        <v>10</v>
      </c>
      <c r="E97" s="21">
        <f>E98+E99</f>
        <v>120</v>
      </c>
      <c r="F97" s="21">
        <f t="shared" ref="F97:H97" si="96">F98+F99</f>
        <v>120</v>
      </c>
      <c r="G97" s="21">
        <f t="shared" si="96"/>
        <v>120</v>
      </c>
      <c r="H97" s="21">
        <f t="shared" si="96"/>
        <v>92.8</v>
      </c>
      <c r="I97" s="21">
        <f t="shared" ref="I97" si="97">I98+I99</f>
        <v>92.8</v>
      </c>
      <c r="J97" s="94">
        <f t="shared" si="94"/>
        <v>0.77333333333333332</v>
      </c>
      <c r="K97" s="94">
        <f t="shared" si="95"/>
        <v>0.77333333333333332</v>
      </c>
      <c r="L97" s="6"/>
    </row>
    <row r="98" spans="1:12">
      <c r="A98" s="47"/>
      <c r="B98" s="32"/>
      <c r="C98" s="34"/>
      <c r="D98" s="6" t="s">
        <v>11</v>
      </c>
      <c r="E98" s="21">
        <v>120</v>
      </c>
      <c r="F98" s="21">
        <v>120</v>
      </c>
      <c r="G98" s="21">
        <v>120</v>
      </c>
      <c r="H98" s="21">
        <v>92.8</v>
      </c>
      <c r="I98" s="21">
        <v>92.8</v>
      </c>
      <c r="J98" s="94">
        <f t="shared" si="94"/>
        <v>0.77333333333333332</v>
      </c>
      <c r="K98" s="94">
        <f t="shared" si="95"/>
        <v>0.77333333333333332</v>
      </c>
      <c r="L98" s="6"/>
    </row>
    <row r="99" spans="1:12">
      <c r="A99" s="47"/>
      <c r="B99" s="32"/>
      <c r="C99" s="34"/>
      <c r="D99" s="6" t="s">
        <v>12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94" t="e">
        <f t="shared" si="94"/>
        <v>#DIV/0!</v>
      </c>
      <c r="K99" s="94" t="e">
        <f t="shared" si="95"/>
        <v>#DIV/0!</v>
      </c>
      <c r="L99" s="6"/>
    </row>
    <row r="100" spans="1:12">
      <c r="A100" s="47"/>
      <c r="B100" s="32"/>
      <c r="C100" s="35"/>
      <c r="D100" s="6" t="s">
        <v>13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94" t="e">
        <f t="shared" si="94"/>
        <v>#DIV/0!</v>
      </c>
      <c r="K100" s="94" t="e">
        <f t="shared" si="95"/>
        <v>#DIV/0!</v>
      </c>
      <c r="L100" s="6"/>
    </row>
    <row r="101" spans="1:12" ht="18.75" customHeight="1">
      <c r="A101" s="47" t="s">
        <v>98</v>
      </c>
      <c r="B101" s="32" t="s">
        <v>47</v>
      </c>
      <c r="C101" s="33" t="s">
        <v>81</v>
      </c>
      <c r="D101" s="6" t="s">
        <v>3</v>
      </c>
      <c r="E101" s="21">
        <f>E102+E103+E106</f>
        <v>800</v>
      </c>
      <c r="F101" s="21">
        <f t="shared" ref="F101:H101" si="98">F102+F103+F106</f>
        <v>800</v>
      </c>
      <c r="G101" s="21">
        <f t="shared" si="98"/>
        <v>720</v>
      </c>
      <c r="H101" s="21">
        <f t="shared" si="98"/>
        <v>100</v>
      </c>
      <c r="I101" s="21">
        <f t="shared" ref="I101" si="99">I102+I103+I106</f>
        <v>100</v>
      </c>
      <c r="J101" s="94">
        <f t="shared" si="94"/>
        <v>0.125</v>
      </c>
      <c r="K101" s="94">
        <f t="shared" si="95"/>
        <v>0.125</v>
      </c>
      <c r="L101" s="6"/>
    </row>
    <row r="102" spans="1:12">
      <c r="A102" s="47"/>
      <c r="B102" s="32"/>
      <c r="C102" s="34"/>
      <c r="D102" s="6" t="s">
        <v>9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94" t="e">
        <f t="shared" si="94"/>
        <v>#DIV/0!</v>
      </c>
      <c r="K102" s="94" t="e">
        <f t="shared" si="95"/>
        <v>#DIV/0!</v>
      </c>
      <c r="L102" s="6"/>
    </row>
    <row r="103" spans="1:12" ht="56.25">
      <c r="A103" s="47"/>
      <c r="B103" s="32"/>
      <c r="C103" s="34"/>
      <c r="D103" s="6" t="s">
        <v>10</v>
      </c>
      <c r="E103" s="21">
        <f>E104+E105</f>
        <v>800</v>
      </c>
      <c r="F103" s="21">
        <f t="shared" ref="F103:H103" si="100">F104+F105</f>
        <v>800</v>
      </c>
      <c r="G103" s="21">
        <f t="shared" si="100"/>
        <v>720</v>
      </c>
      <c r="H103" s="21">
        <f t="shared" si="100"/>
        <v>100</v>
      </c>
      <c r="I103" s="21">
        <f t="shared" ref="I103" si="101">I104+I105</f>
        <v>100</v>
      </c>
      <c r="J103" s="94">
        <f t="shared" si="94"/>
        <v>0.125</v>
      </c>
      <c r="K103" s="94">
        <f t="shared" si="95"/>
        <v>0.125</v>
      </c>
      <c r="L103" s="6"/>
    </row>
    <row r="104" spans="1:12">
      <c r="A104" s="47"/>
      <c r="B104" s="32"/>
      <c r="C104" s="34"/>
      <c r="D104" s="6" t="s">
        <v>11</v>
      </c>
      <c r="E104" s="21">
        <v>800</v>
      </c>
      <c r="F104" s="21">
        <v>800</v>
      </c>
      <c r="G104" s="21">
        <v>720</v>
      </c>
      <c r="H104" s="21">
        <v>100</v>
      </c>
      <c r="I104" s="21">
        <v>100</v>
      </c>
      <c r="J104" s="94">
        <f t="shared" si="94"/>
        <v>0.125</v>
      </c>
      <c r="K104" s="94">
        <f t="shared" si="95"/>
        <v>0.125</v>
      </c>
      <c r="L104" s="6"/>
    </row>
    <row r="105" spans="1:12">
      <c r="A105" s="47"/>
      <c r="B105" s="32"/>
      <c r="C105" s="34"/>
      <c r="D105" s="6" t="s">
        <v>12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94" t="e">
        <f t="shared" si="94"/>
        <v>#DIV/0!</v>
      </c>
      <c r="K105" s="94" t="e">
        <f t="shared" si="95"/>
        <v>#DIV/0!</v>
      </c>
      <c r="L105" s="6"/>
    </row>
    <row r="106" spans="1:12">
      <c r="A106" s="47"/>
      <c r="B106" s="32"/>
      <c r="C106" s="35"/>
      <c r="D106" s="6" t="s">
        <v>13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94" t="e">
        <f t="shared" si="94"/>
        <v>#DIV/0!</v>
      </c>
      <c r="K106" s="94" t="e">
        <f t="shared" si="95"/>
        <v>#DIV/0!</v>
      </c>
      <c r="L106" s="6"/>
    </row>
    <row r="107" spans="1:12">
      <c r="A107" s="47" t="s">
        <v>99</v>
      </c>
      <c r="B107" s="32" t="s">
        <v>48</v>
      </c>
      <c r="C107" s="33" t="s">
        <v>81</v>
      </c>
      <c r="D107" s="6" t="s">
        <v>3</v>
      </c>
      <c r="E107" s="21">
        <f>E108+E109+E112</f>
        <v>300</v>
      </c>
      <c r="F107" s="21">
        <f t="shared" ref="F107:H107" si="102">F108+F109+F112</f>
        <v>300</v>
      </c>
      <c r="G107" s="21">
        <f t="shared" si="102"/>
        <v>270</v>
      </c>
      <c r="H107" s="21">
        <f t="shared" si="102"/>
        <v>150</v>
      </c>
      <c r="I107" s="21">
        <f t="shared" ref="I107" si="103">I108+I109+I112</f>
        <v>150</v>
      </c>
      <c r="J107" s="94">
        <f t="shared" si="94"/>
        <v>0.5</v>
      </c>
      <c r="K107" s="94">
        <f t="shared" si="95"/>
        <v>0.5</v>
      </c>
      <c r="L107" s="6"/>
    </row>
    <row r="108" spans="1:12">
      <c r="A108" s="47"/>
      <c r="B108" s="32"/>
      <c r="C108" s="34"/>
      <c r="D108" s="6" t="s">
        <v>9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94" t="e">
        <f t="shared" si="94"/>
        <v>#DIV/0!</v>
      </c>
      <c r="K108" s="94" t="e">
        <f t="shared" si="95"/>
        <v>#DIV/0!</v>
      </c>
      <c r="L108" s="6"/>
    </row>
    <row r="109" spans="1:12" ht="56.25">
      <c r="A109" s="47"/>
      <c r="B109" s="32"/>
      <c r="C109" s="34"/>
      <c r="D109" s="6" t="s">
        <v>10</v>
      </c>
      <c r="E109" s="21">
        <f>E110+E111</f>
        <v>300</v>
      </c>
      <c r="F109" s="21">
        <f t="shared" ref="F109:H109" si="104">F110+F111</f>
        <v>300</v>
      </c>
      <c r="G109" s="21">
        <f t="shared" si="104"/>
        <v>270</v>
      </c>
      <c r="H109" s="21">
        <f t="shared" si="104"/>
        <v>150</v>
      </c>
      <c r="I109" s="21">
        <f t="shared" ref="I109" si="105">I110+I111</f>
        <v>150</v>
      </c>
      <c r="J109" s="94">
        <f t="shared" si="94"/>
        <v>0.5</v>
      </c>
      <c r="K109" s="94">
        <f t="shared" si="95"/>
        <v>0.5</v>
      </c>
      <c r="L109" s="6"/>
    </row>
    <row r="110" spans="1:12">
      <c r="A110" s="47"/>
      <c r="B110" s="32"/>
      <c r="C110" s="34"/>
      <c r="D110" s="6" t="s">
        <v>11</v>
      </c>
      <c r="E110" s="21">
        <v>300</v>
      </c>
      <c r="F110" s="21">
        <v>300</v>
      </c>
      <c r="G110" s="21">
        <v>270</v>
      </c>
      <c r="H110" s="21">
        <v>150</v>
      </c>
      <c r="I110" s="21">
        <v>150</v>
      </c>
      <c r="J110" s="94">
        <f t="shared" si="94"/>
        <v>0.5</v>
      </c>
      <c r="K110" s="94">
        <f t="shared" si="95"/>
        <v>0.5</v>
      </c>
      <c r="L110" s="6"/>
    </row>
    <row r="111" spans="1:12">
      <c r="A111" s="47"/>
      <c r="B111" s="32"/>
      <c r="C111" s="34"/>
      <c r="D111" s="6" t="s">
        <v>12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94" t="e">
        <f t="shared" si="94"/>
        <v>#DIV/0!</v>
      </c>
      <c r="K111" s="94" t="e">
        <f t="shared" si="95"/>
        <v>#DIV/0!</v>
      </c>
      <c r="L111" s="6"/>
    </row>
    <row r="112" spans="1:12">
      <c r="A112" s="47"/>
      <c r="B112" s="32"/>
      <c r="C112" s="35"/>
      <c r="D112" s="6" t="s">
        <v>13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94" t="e">
        <f t="shared" si="94"/>
        <v>#DIV/0!</v>
      </c>
      <c r="K112" s="94" t="e">
        <f t="shared" si="95"/>
        <v>#DIV/0!</v>
      </c>
      <c r="L112" s="6"/>
    </row>
    <row r="113" spans="1:12">
      <c r="A113" s="47" t="s">
        <v>100</v>
      </c>
      <c r="B113" s="32" t="s">
        <v>49</v>
      </c>
      <c r="C113" s="33" t="s">
        <v>81</v>
      </c>
      <c r="D113" s="6" t="s">
        <v>3</v>
      </c>
      <c r="E113" s="21">
        <f>E114+E115+E118</f>
        <v>300</v>
      </c>
      <c r="F113" s="21">
        <f t="shared" ref="F113:H113" si="106">F114+F115+F118</f>
        <v>300</v>
      </c>
      <c r="G113" s="21">
        <f t="shared" si="106"/>
        <v>270</v>
      </c>
      <c r="H113" s="21">
        <f t="shared" si="106"/>
        <v>150</v>
      </c>
      <c r="I113" s="21">
        <f t="shared" ref="I113" si="107">I114+I115+I118</f>
        <v>150</v>
      </c>
      <c r="J113" s="94">
        <f t="shared" si="94"/>
        <v>0.5</v>
      </c>
      <c r="K113" s="94">
        <f t="shared" si="95"/>
        <v>0.5</v>
      </c>
      <c r="L113" s="6"/>
    </row>
    <row r="114" spans="1:12">
      <c r="A114" s="47"/>
      <c r="B114" s="32"/>
      <c r="C114" s="34"/>
      <c r="D114" s="6" t="s">
        <v>9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94" t="e">
        <f t="shared" si="94"/>
        <v>#DIV/0!</v>
      </c>
      <c r="K114" s="94" t="e">
        <f t="shared" si="95"/>
        <v>#DIV/0!</v>
      </c>
      <c r="L114" s="6"/>
    </row>
    <row r="115" spans="1:12" ht="56.25">
      <c r="A115" s="47"/>
      <c r="B115" s="32"/>
      <c r="C115" s="34"/>
      <c r="D115" s="6" t="s">
        <v>10</v>
      </c>
      <c r="E115" s="21">
        <f>E116+E117</f>
        <v>300</v>
      </c>
      <c r="F115" s="21">
        <f t="shared" ref="F115:H115" si="108">F116+F117</f>
        <v>300</v>
      </c>
      <c r="G115" s="21">
        <f t="shared" si="108"/>
        <v>270</v>
      </c>
      <c r="H115" s="21">
        <f t="shared" si="108"/>
        <v>150</v>
      </c>
      <c r="I115" s="21">
        <f t="shared" ref="I115" si="109">I116+I117</f>
        <v>150</v>
      </c>
      <c r="J115" s="94">
        <f t="shared" si="94"/>
        <v>0.5</v>
      </c>
      <c r="K115" s="94">
        <f t="shared" si="95"/>
        <v>0.5</v>
      </c>
      <c r="L115" s="6"/>
    </row>
    <row r="116" spans="1:12">
      <c r="A116" s="47"/>
      <c r="B116" s="32"/>
      <c r="C116" s="34"/>
      <c r="D116" s="6" t="s">
        <v>11</v>
      </c>
      <c r="E116" s="21">
        <v>300</v>
      </c>
      <c r="F116" s="21">
        <v>300</v>
      </c>
      <c r="G116" s="21">
        <v>270</v>
      </c>
      <c r="H116" s="21">
        <v>150</v>
      </c>
      <c r="I116" s="21">
        <v>150</v>
      </c>
      <c r="J116" s="94">
        <f t="shared" si="94"/>
        <v>0.5</v>
      </c>
      <c r="K116" s="94">
        <f t="shared" si="95"/>
        <v>0.5</v>
      </c>
      <c r="L116" s="6"/>
    </row>
    <row r="117" spans="1:12">
      <c r="A117" s="47"/>
      <c r="B117" s="32"/>
      <c r="C117" s="34"/>
      <c r="D117" s="6" t="s">
        <v>12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94" t="e">
        <f t="shared" si="94"/>
        <v>#DIV/0!</v>
      </c>
      <c r="K117" s="94" t="e">
        <f t="shared" si="95"/>
        <v>#DIV/0!</v>
      </c>
      <c r="L117" s="6"/>
    </row>
    <row r="118" spans="1:12">
      <c r="A118" s="47"/>
      <c r="B118" s="32"/>
      <c r="C118" s="35"/>
      <c r="D118" s="6" t="s">
        <v>13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94" t="e">
        <f t="shared" si="94"/>
        <v>#DIV/0!</v>
      </c>
      <c r="K118" s="94" t="e">
        <f t="shared" si="95"/>
        <v>#DIV/0!</v>
      </c>
      <c r="L118" s="6"/>
    </row>
    <row r="119" spans="1:12" ht="18.75" customHeight="1">
      <c r="A119" s="47" t="s">
        <v>101</v>
      </c>
      <c r="B119" s="32" t="s">
        <v>50</v>
      </c>
      <c r="C119" s="33" t="s">
        <v>81</v>
      </c>
      <c r="D119" s="6" t="s">
        <v>3</v>
      </c>
      <c r="E119" s="21">
        <f>E120+E121+E124</f>
        <v>15364.8</v>
      </c>
      <c r="F119" s="21">
        <f t="shared" ref="F119:H119" si="110">F120+F121+F124</f>
        <v>15364.8</v>
      </c>
      <c r="G119" s="21">
        <f t="shared" si="110"/>
        <v>15270.8</v>
      </c>
      <c r="H119" s="21">
        <f t="shared" si="110"/>
        <v>3866</v>
      </c>
      <c r="I119" s="21">
        <f t="shared" ref="I119" si="111">I120+I121+I124</f>
        <v>3866</v>
      </c>
      <c r="J119" s="94">
        <f t="shared" si="94"/>
        <v>0.25161407893366655</v>
      </c>
      <c r="K119" s="94">
        <f t="shared" si="95"/>
        <v>0.25161407893366655</v>
      </c>
      <c r="L119" s="6"/>
    </row>
    <row r="120" spans="1:12">
      <c r="A120" s="47"/>
      <c r="B120" s="32"/>
      <c r="C120" s="34"/>
      <c r="D120" s="6" t="s">
        <v>9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94" t="e">
        <f t="shared" si="94"/>
        <v>#DIV/0!</v>
      </c>
      <c r="K120" s="94" t="e">
        <f t="shared" si="95"/>
        <v>#DIV/0!</v>
      </c>
      <c r="L120" s="6"/>
    </row>
    <row r="121" spans="1:12" ht="56.25">
      <c r="A121" s="47"/>
      <c r="B121" s="32"/>
      <c r="C121" s="34"/>
      <c r="D121" s="6" t="s">
        <v>10</v>
      </c>
      <c r="E121" s="21">
        <f>E122+E123</f>
        <v>15364.8</v>
      </c>
      <c r="F121" s="21">
        <f t="shared" ref="F121:H121" si="112">F122+F123</f>
        <v>15364.8</v>
      </c>
      <c r="G121" s="21">
        <f t="shared" si="112"/>
        <v>15270.8</v>
      </c>
      <c r="H121" s="21">
        <f t="shared" si="112"/>
        <v>3866</v>
      </c>
      <c r="I121" s="21">
        <f t="shared" ref="I121" si="113">I122+I123</f>
        <v>3866</v>
      </c>
      <c r="J121" s="94">
        <f t="shared" si="94"/>
        <v>0.25161407893366655</v>
      </c>
      <c r="K121" s="94">
        <f t="shared" si="95"/>
        <v>0.25161407893366655</v>
      </c>
      <c r="L121" s="6"/>
    </row>
    <row r="122" spans="1:12">
      <c r="A122" s="47"/>
      <c r="B122" s="32"/>
      <c r="C122" s="34"/>
      <c r="D122" s="6" t="s">
        <v>11</v>
      </c>
      <c r="E122" s="21">
        <v>15364.8</v>
      </c>
      <c r="F122" s="21">
        <v>15364.8</v>
      </c>
      <c r="G122" s="21">
        <v>15270.8</v>
      </c>
      <c r="H122" s="21">
        <v>3866</v>
      </c>
      <c r="I122" s="21">
        <v>3866</v>
      </c>
      <c r="J122" s="94">
        <f t="shared" si="94"/>
        <v>0.25161407893366655</v>
      </c>
      <c r="K122" s="94">
        <f t="shared" si="95"/>
        <v>0.25161407893366655</v>
      </c>
      <c r="L122" s="6"/>
    </row>
    <row r="123" spans="1:12">
      <c r="A123" s="47"/>
      <c r="B123" s="32"/>
      <c r="C123" s="34"/>
      <c r="D123" s="6" t="s">
        <v>12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94" t="e">
        <f t="shared" si="94"/>
        <v>#DIV/0!</v>
      </c>
      <c r="K123" s="94" t="e">
        <f t="shared" si="95"/>
        <v>#DIV/0!</v>
      </c>
      <c r="L123" s="6"/>
    </row>
    <row r="124" spans="1:12">
      <c r="A124" s="47"/>
      <c r="B124" s="32"/>
      <c r="C124" s="35"/>
      <c r="D124" s="6" t="s">
        <v>13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94" t="e">
        <f t="shared" si="94"/>
        <v>#DIV/0!</v>
      </c>
      <c r="K124" s="94" t="e">
        <f t="shared" si="95"/>
        <v>#DIV/0!</v>
      </c>
      <c r="L124" s="6"/>
    </row>
    <row r="125" spans="1:12" ht="18.75" customHeight="1">
      <c r="A125" s="36" t="s">
        <v>102</v>
      </c>
      <c r="B125" s="42" t="s">
        <v>52</v>
      </c>
      <c r="C125" s="36" t="s">
        <v>82</v>
      </c>
      <c r="D125" s="9" t="s">
        <v>3</v>
      </c>
      <c r="E125" s="10">
        <f>E126+E127+E130</f>
        <v>19544.099999999999</v>
      </c>
      <c r="F125" s="10">
        <f t="shared" ref="F125:I125" si="114">F126+F127+F130</f>
        <v>20044.099999999999</v>
      </c>
      <c r="G125" s="10">
        <f t="shared" si="114"/>
        <v>19244.099999999999</v>
      </c>
      <c r="H125" s="10">
        <f t="shared" si="114"/>
        <v>2771.3</v>
      </c>
      <c r="I125" s="10">
        <f t="shared" si="114"/>
        <v>2771.3</v>
      </c>
      <c r="J125" s="93">
        <f t="shared" si="94"/>
        <v>0.1382601363992397</v>
      </c>
      <c r="K125" s="93">
        <f t="shared" si="95"/>
        <v>0.1382601363992397</v>
      </c>
      <c r="L125" s="8"/>
    </row>
    <row r="126" spans="1:12">
      <c r="A126" s="37"/>
      <c r="B126" s="42"/>
      <c r="C126" s="37"/>
      <c r="D126" s="9" t="s">
        <v>9</v>
      </c>
      <c r="E126" s="10">
        <f>E132+E138</f>
        <v>0</v>
      </c>
      <c r="F126" s="10">
        <f t="shared" ref="F126:I126" si="115">F132+F138</f>
        <v>0</v>
      </c>
      <c r="G126" s="10">
        <f t="shared" si="115"/>
        <v>0</v>
      </c>
      <c r="H126" s="10">
        <f t="shared" si="115"/>
        <v>0</v>
      </c>
      <c r="I126" s="10">
        <f t="shared" si="115"/>
        <v>0</v>
      </c>
      <c r="J126" s="93" t="e">
        <f t="shared" ref="J126:J144" si="116">I126/F126</f>
        <v>#DIV/0!</v>
      </c>
      <c r="K126" s="93" t="e">
        <f t="shared" ref="K126:K144" si="117">H126/F126</f>
        <v>#DIV/0!</v>
      </c>
      <c r="L126" s="8"/>
    </row>
    <row r="127" spans="1:12" ht="56.25">
      <c r="A127" s="37"/>
      <c r="B127" s="42"/>
      <c r="C127" s="37"/>
      <c r="D127" s="9" t="s">
        <v>10</v>
      </c>
      <c r="E127" s="10">
        <f>E128+E129</f>
        <v>19544.099999999999</v>
      </c>
      <c r="F127" s="10">
        <f t="shared" ref="F127:I127" si="118">F128+F129</f>
        <v>20044.099999999999</v>
      </c>
      <c r="G127" s="10">
        <f t="shared" si="118"/>
        <v>19244.099999999999</v>
      </c>
      <c r="H127" s="10">
        <f t="shared" si="118"/>
        <v>2771.3</v>
      </c>
      <c r="I127" s="10">
        <f t="shared" si="118"/>
        <v>2771.3</v>
      </c>
      <c r="J127" s="93">
        <f t="shared" si="116"/>
        <v>0.1382601363992397</v>
      </c>
      <c r="K127" s="93">
        <f t="shared" si="117"/>
        <v>0.1382601363992397</v>
      </c>
      <c r="L127" s="8"/>
    </row>
    <row r="128" spans="1:12">
      <c r="A128" s="37"/>
      <c r="B128" s="42"/>
      <c r="C128" s="37"/>
      <c r="D128" s="9" t="s">
        <v>11</v>
      </c>
      <c r="E128" s="10">
        <f>E134+E140</f>
        <v>19544.099999999999</v>
      </c>
      <c r="F128" s="10">
        <f t="shared" ref="F128:I128" si="119">F134+F140</f>
        <v>20044.099999999999</v>
      </c>
      <c r="G128" s="10">
        <f t="shared" si="119"/>
        <v>19244.099999999999</v>
      </c>
      <c r="H128" s="10">
        <f t="shared" si="119"/>
        <v>2771.3</v>
      </c>
      <c r="I128" s="10">
        <f t="shared" si="119"/>
        <v>2771.3</v>
      </c>
      <c r="J128" s="93">
        <f t="shared" si="116"/>
        <v>0.1382601363992397</v>
      </c>
      <c r="K128" s="93">
        <f t="shared" si="117"/>
        <v>0.1382601363992397</v>
      </c>
      <c r="L128" s="8"/>
    </row>
    <row r="129" spans="1:12">
      <c r="A129" s="37"/>
      <c r="B129" s="42"/>
      <c r="C129" s="37"/>
      <c r="D129" s="9" t="s">
        <v>12</v>
      </c>
      <c r="E129" s="10">
        <f>E135+E141</f>
        <v>0</v>
      </c>
      <c r="F129" s="10">
        <f t="shared" ref="F129:I129" si="120">F135+F141</f>
        <v>0</v>
      </c>
      <c r="G129" s="10">
        <f t="shared" si="120"/>
        <v>0</v>
      </c>
      <c r="H129" s="10">
        <f t="shared" si="120"/>
        <v>0</v>
      </c>
      <c r="I129" s="10">
        <f t="shared" si="120"/>
        <v>0</v>
      </c>
      <c r="J129" s="93" t="e">
        <f t="shared" si="116"/>
        <v>#DIV/0!</v>
      </c>
      <c r="K129" s="93" t="e">
        <f t="shared" si="117"/>
        <v>#DIV/0!</v>
      </c>
      <c r="L129" s="8"/>
    </row>
    <row r="130" spans="1:12">
      <c r="A130" s="37"/>
      <c r="B130" s="42"/>
      <c r="C130" s="38"/>
      <c r="D130" s="9" t="s">
        <v>13</v>
      </c>
      <c r="E130" s="10">
        <f>E136+E142</f>
        <v>0</v>
      </c>
      <c r="F130" s="10">
        <f t="shared" ref="F130:I130" si="121">F136+F142</f>
        <v>0</v>
      </c>
      <c r="G130" s="10">
        <f t="shared" si="121"/>
        <v>0</v>
      </c>
      <c r="H130" s="10">
        <f t="shared" si="121"/>
        <v>0</v>
      </c>
      <c r="I130" s="10">
        <f t="shared" si="121"/>
        <v>0</v>
      </c>
      <c r="J130" s="93" t="e">
        <f t="shared" si="116"/>
        <v>#DIV/0!</v>
      </c>
      <c r="K130" s="93" t="e">
        <f t="shared" si="117"/>
        <v>#DIV/0!</v>
      </c>
      <c r="L130" s="8"/>
    </row>
    <row r="131" spans="1:12">
      <c r="A131" s="37"/>
      <c r="B131" s="85" t="s">
        <v>93</v>
      </c>
      <c r="C131" s="50" t="s">
        <v>81</v>
      </c>
      <c r="D131" s="17" t="s">
        <v>3</v>
      </c>
      <c r="E131" s="20">
        <f>E132+E133+E136</f>
        <v>13484.1</v>
      </c>
      <c r="F131" s="20">
        <f t="shared" ref="F131:I131" si="122">F132+F133+F136</f>
        <v>13984.1</v>
      </c>
      <c r="G131" s="20">
        <f t="shared" si="122"/>
        <v>13484.1</v>
      </c>
      <c r="H131" s="20">
        <f t="shared" si="122"/>
        <v>2333.3000000000002</v>
      </c>
      <c r="I131" s="20">
        <f t="shared" si="122"/>
        <v>2333.3000000000002</v>
      </c>
      <c r="J131" s="93">
        <f t="shared" si="116"/>
        <v>0.16685378394033223</v>
      </c>
      <c r="K131" s="93">
        <f t="shared" si="117"/>
        <v>0.16685378394033223</v>
      </c>
      <c r="L131" s="8"/>
    </row>
    <row r="132" spans="1:12">
      <c r="A132" s="37"/>
      <c r="B132" s="86"/>
      <c r="C132" s="51"/>
      <c r="D132" s="17" t="s">
        <v>9</v>
      </c>
      <c r="E132" s="20">
        <f>E145+E151+E157+E169+E188+E200</f>
        <v>0</v>
      </c>
      <c r="F132" s="20">
        <f t="shared" ref="F132:I132" si="123">F145+F151+F157+F169+F188+F200</f>
        <v>0</v>
      </c>
      <c r="G132" s="20">
        <f t="shared" si="123"/>
        <v>0</v>
      </c>
      <c r="H132" s="20">
        <f t="shared" si="123"/>
        <v>0</v>
      </c>
      <c r="I132" s="20">
        <f t="shared" si="123"/>
        <v>0</v>
      </c>
      <c r="J132" s="93" t="e">
        <f t="shared" si="116"/>
        <v>#DIV/0!</v>
      </c>
      <c r="K132" s="93" t="e">
        <f t="shared" si="117"/>
        <v>#DIV/0!</v>
      </c>
      <c r="L132" s="8"/>
    </row>
    <row r="133" spans="1:12" ht="41.25" customHeight="1">
      <c r="A133" s="37"/>
      <c r="B133" s="86"/>
      <c r="C133" s="51"/>
      <c r="D133" s="17" t="s">
        <v>10</v>
      </c>
      <c r="E133" s="20">
        <f>E134+E135</f>
        <v>13484.1</v>
      </c>
      <c r="F133" s="20">
        <f t="shared" ref="F133:I133" si="124">F134+F135</f>
        <v>13984.1</v>
      </c>
      <c r="G133" s="20">
        <f t="shared" si="124"/>
        <v>13484.1</v>
      </c>
      <c r="H133" s="20">
        <f t="shared" si="124"/>
        <v>2333.3000000000002</v>
      </c>
      <c r="I133" s="20">
        <f t="shared" si="124"/>
        <v>2333.3000000000002</v>
      </c>
      <c r="J133" s="93">
        <f t="shared" si="116"/>
        <v>0.16685378394033223</v>
      </c>
      <c r="K133" s="93">
        <f t="shared" si="117"/>
        <v>0.16685378394033223</v>
      </c>
      <c r="L133" s="8"/>
    </row>
    <row r="134" spans="1:12">
      <c r="A134" s="37"/>
      <c r="B134" s="86"/>
      <c r="C134" s="51"/>
      <c r="D134" s="17" t="s">
        <v>11</v>
      </c>
      <c r="E134" s="20">
        <f>E147+E153+E159+E171+E190+E202</f>
        <v>13484.1</v>
      </c>
      <c r="F134" s="20">
        <f t="shared" ref="F134:I134" si="125">F147+F153+F159+F171+F190+F202</f>
        <v>13984.1</v>
      </c>
      <c r="G134" s="20">
        <f t="shared" si="125"/>
        <v>13484.1</v>
      </c>
      <c r="H134" s="20">
        <f t="shared" si="125"/>
        <v>2333.3000000000002</v>
      </c>
      <c r="I134" s="20">
        <f t="shared" si="125"/>
        <v>2333.3000000000002</v>
      </c>
      <c r="J134" s="93">
        <f t="shared" si="116"/>
        <v>0.16685378394033223</v>
      </c>
      <c r="K134" s="93">
        <f t="shared" si="117"/>
        <v>0.16685378394033223</v>
      </c>
      <c r="L134" s="8"/>
    </row>
    <row r="135" spans="1:12">
      <c r="A135" s="37"/>
      <c r="B135" s="86"/>
      <c r="C135" s="51"/>
      <c r="D135" s="17" t="s">
        <v>12</v>
      </c>
      <c r="E135" s="20">
        <f>E148+E154+E160+E172+E191+E203</f>
        <v>0</v>
      </c>
      <c r="F135" s="20">
        <f t="shared" ref="F135:I135" si="126">F148+F154+F160+F172+F191+F203</f>
        <v>0</v>
      </c>
      <c r="G135" s="20">
        <f t="shared" si="126"/>
        <v>0</v>
      </c>
      <c r="H135" s="20">
        <f t="shared" si="126"/>
        <v>0</v>
      </c>
      <c r="I135" s="20">
        <f t="shared" si="126"/>
        <v>0</v>
      </c>
      <c r="J135" s="93" t="e">
        <f t="shared" si="116"/>
        <v>#DIV/0!</v>
      </c>
      <c r="K135" s="93" t="e">
        <f t="shared" si="117"/>
        <v>#DIV/0!</v>
      </c>
      <c r="L135" s="8"/>
    </row>
    <row r="136" spans="1:12">
      <c r="A136" s="37"/>
      <c r="B136" s="86"/>
      <c r="C136" s="52"/>
      <c r="D136" s="17" t="s">
        <v>13</v>
      </c>
      <c r="E136" s="20">
        <f>E149+E155+E161+E173+E192+E204</f>
        <v>0</v>
      </c>
      <c r="F136" s="20">
        <f t="shared" ref="F136:I136" si="127">F149+F155+F161+F173+F192+F204</f>
        <v>0</v>
      </c>
      <c r="G136" s="20">
        <f t="shared" si="127"/>
        <v>0</v>
      </c>
      <c r="H136" s="20">
        <f t="shared" si="127"/>
        <v>0</v>
      </c>
      <c r="I136" s="20">
        <f t="shared" si="127"/>
        <v>0</v>
      </c>
      <c r="J136" s="93" t="e">
        <f t="shared" si="116"/>
        <v>#DIV/0!</v>
      </c>
      <c r="K136" s="93" t="e">
        <f t="shared" si="117"/>
        <v>#DIV/0!</v>
      </c>
      <c r="L136" s="8"/>
    </row>
    <row r="137" spans="1:12">
      <c r="A137" s="37"/>
      <c r="B137" s="86"/>
      <c r="C137" s="50" t="s">
        <v>90</v>
      </c>
      <c r="D137" s="17" t="s">
        <v>3</v>
      </c>
      <c r="E137" s="20">
        <f>E138+E139+E142</f>
        <v>6060</v>
      </c>
      <c r="F137" s="20">
        <f t="shared" ref="F137:I137" si="128">F138+F139+F142</f>
        <v>6060</v>
      </c>
      <c r="G137" s="20">
        <f t="shared" si="128"/>
        <v>5760</v>
      </c>
      <c r="H137" s="20">
        <f t="shared" si="128"/>
        <v>438</v>
      </c>
      <c r="I137" s="20">
        <f t="shared" si="128"/>
        <v>438</v>
      </c>
      <c r="J137" s="93">
        <f t="shared" si="116"/>
        <v>7.2277227722772272E-2</v>
      </c>
      <c r="K137" s="93">
        <f t="shared" si="117"/>
        <v>7.2277227722772272E-2</v>
      </c>
      <c r="L137" s="8"/>
    </row>
    <row r="138" spans="1:12">
      <c r="A138" s="37"/>
      <c r="B138" s="86"/>
      <c r="C138" s="51"/>
      <c r="D138" s="17" t="s">
        <v>9</v>
      </c>
      <c r="E138" s="20">
        <f>E175+E194</f>
        <v>0</v>
      </c>
      <c r="F138" s="20">
        <f t="shared" ref="F138:I138" si="129">F175+F194</f>
        <v>0</v>
      </c>
      <c r="G138" s="20">
        <f t="shared" si="129"/>
        <v>0</v>
      </c>
      <c r="H138" s="20">
        <f t="shared" si="129"/>
        <v>0</v>
      </c>
      <c r="I138" s="20">
        <f t="shared" si="129"/>
        <v>0</v>
      </c>
      <c r="J138" s="93" t="e">
        <f t="shared" si="116"/>
        <v>#DIV/0!</v>
      </c>
      <c r="K138" s="93" t="e">
        <f t="shared" si="117"/>
        <v>#DIV/0!</v>
      </c>
      <c r="L138" s="8"/>
    </row>
    <row r="139" spans="1:12" ht="39.75" customHeight="1">
      <c r="A139" s="37"/>
      <c r="B139" s="86"/>
      <c r="C139" s="51"/>
      <c r="D139" s="17" t="s">
        <v>10</v>
      </c>
      <c r="E139" s="20">
        <f>E140+E141</f>
        <v>6060</v>
      </c>
      <c r="F139" s="20">
        <f t="shared" ref="F139:I139" si="130">F140+F141</f>
        <v>6060</v>
      </c>
      <c r="G139" s="20">
        <f t="shared" si="130"/>
        <v>5760</v>
      </c>
      <c r="H139" s="20">
        <f t="shared" si="130"/>
        <v>438</v>
      </c>
      <c r="I139" s="20">
        <f t="shared" si="130"/>
        <v>438</v>
      </c>
      <c r="J139" s="93">
        <f t="shared" si="116"/>
        <v>7.2277227722772272E-2</v>
      </c>
      <c r="K139" s="93">
        <f t="shared" si="117"/>
        <v>7.2277227722772272E-2</v>
      </c>
      <c r="L139" s="8"/>
    </row>
    <row r="140" spans="1:12">
      <c r="A140" s="37"/>
      <c r="B140" s="86"/>
      <c r="C140" s="51"/>
      <c r="D140" s="17" t="s">
        <v>11</v>
      </c>
      <c r="E140" s="20">
        <f>E177+E196</f>
        <v>6060</v>
      </c>
      <c r="F140" s="20">
        <f t="shared" ref="F140:I140" si="131">F177+F196</f>
        <v>6060</v>
      </c>
      <c r="G140" s="20">
        <f t="shared" si="131"/>
        <v>5760</v>
      </c>
      <c r="H140" s="20">
        <f t="shared" si="131"/>
        <v>438</v>
      </c>
      <c r="I140" s="20">
        <f t="shared" si="131"/>
        <v>438</v>
      </c>
      <c r="J140" s="93">
        <f t="shared" si="116"/>
        <v>7.2277227722772272E-2</v>
      </c>
      <c r="K140" s="93">
        <f t="shared" si="117"/>
        <v>7.2277227722772272E-2</v>
      </c>
      <c r="L140" s="8"/>
    </row>
    <row r="141" spans="1:12">
      <c r="A141" s="37"/>
      <c r="B141" s="86"/>
      <c r="C141" s="51"/>
      <c r="D141" s="17" t="s">
        <v>12</v>
      </c>
      <c r="E141" s="20">
        <f>E178+E197</f>
        <v>0</v>
      </c>
      <c r="F141" s="20">
        <f t="shared" ref="F141:I141" si="132">F178+F197</f>
        <v>0</v>
      </c>
      <c r="G141" s="20">
        <f t="shared" si="132"/>
        <v>0</v>
      </c>
      <c r="H141" s="20">
        <f t="shared" si="132"/>
        <v>0</v>
      </c>
      <c r="I141" s="20">
        <f t="shared" si="132"/>
        <v>0</v>
      </c>
      <c r="J141" s="93" t="e">
        <f t="shared" si="116"/>
        <v>#DIV/0!</v>
      </c>
      <c r="K141" s="93" t="e">
        <f t="shared" si="117"/>
        <v>#DIV/0!</v>
      </c>
      <c r="L141" s="8"/>
    </row>
    <row r="142" spans="1:12">
      <c r="A142" s="37"/>
      <c r="B142" s="86"/>
      <c r="C142" s="51"/>
      <c r="D142" s="17" t="s">
        <v>13</v>
      </c>
      <c r="E142" s="20">
        <f>E179+E198</f>
        <v>0</v>
      </c>
      <c r="F142" s="20">
        <f t="shared" ref="F142:I142" si="133">F179+F198</f>
        <v>0</v>
      </c>
      <c r="G142" s="20">
        <f t="shared" si="133"/>
        <v>0</v>
      </c>
      <c r="H142" s="20">
        <f t="shared" si="133"/>
        <v>0</v>
      </c>
      <c r="I142" s="20">
        <f t="shared" si="133"/>
        <v>0</v>
      </c>
      <c r="J142" s="93" t="e">
        <f t="shared" si="116"/>
        <v>#DIV/0!</v>
      </c>
      <c r="K142" s="93" t="e">
        <f t="shared" si="117"/>
        <v>#DIV/0!</v>
      </c>
      <c r="L142" s="8"/>
    </row>
    <row r="143" spans="1:12">
      <c r="A143" s="38"/>
      <c r="B143" s="87"/>
      <c r="C143" s="52"/>
      <c r="D143" s="17"/>
      <c r="E143" s="20"/>
      <c r="F143" s="20"/>
      <c r="G143" s="20"/>
      <c r="H143" s="20"/>
      <c r="I143" s="20"/>
      <c r="J143" s="93" t="e">
        <f t="shared" si="116"/>
        <v>#DIV/0!</v>
      </c>
      <c r="K143" s="93" t="e">
        <f t="shared" si="117"/>
        <v>#DIV/0!</v>
      </c>
      <c r="L143" s="8"/>
    </row>
    <row r="144" spans="1:12">
      <c r="A144" s="47" t="s">
        <v>103</v>
      </c>
      <c r="B144" s="32" t="s">
        <v>54</v>
      </c>
      <c r="C144" s="33" t="s">
        <v>81</v>
      </c>
      <c r="D144" s="6" t="s">
        <v>3</v>
      </c>
      <c r="E144" s="21">
        <f>E145+E146+E149</f>
        <v>2463.1999999999998</v>
      </c>
      <c r="F144" s="21">
        <f t="shared" ref="F144:H144" si="134">F145+F146+F149</f>
        <v>2463.1999999999998</v>
      </c>
      <c r="G144" s="21">
        <f t="shared" si="134"/>
        <v>2463.1999999999998</v>
      </c>
      <c r="H144" s="21">
        <f t="shared" si="134"/>
        <v>504.3</v>
      </c>
      <c r="I144" s="21">
        <f t="shared" ref="I144" si="135">I145+I146+I149</f>
        <v>504.3</v>
      </c>
      <c r="J144" s="94">
        <f t="shared" si="116"/>
        <v>0.20473367976615786</v>
      </c>
      <c r="K144" s="94">
        <f t="shared" si="117"/>
        <v>0.20473367976615786</v>
      </c>
      <c r="L144" s="6"/>
    </row>
    <row r="145" spans="1:12">
      <c r="A145" s="47"/>
      <c r="B145" s="32"/>
      <c r="C145" s="34"/>
      <c r="D145" s="6" t="s">
        <v>9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94" t="e">
        <f t="shared" ref="J145:J204" si="136">I145/F145</f>
        <v>#DIV/0!</v>
      </c>
      <c r="K145" s="94" t="e">
        <f t="shared" ref="K145:K204" si="137">H145/F145</f>
        <v>#DIV/0!</v>
      </c>
      <c r="L145" s="6"/>
    </row>
    <row r="146" spans="1:12" ht="56.25">
      <c r="A146" s="47"/>
      <c r="B146" s="32"/>
      <c r="C146" s="34"/>
      <c r="D146" s="6" t="s">
        <v>10</v>
      </c>
      <c r="E146" s="21">
        <f>E147+E148</f>
        <v>2463.1999999999998</v>
      </c>
      <c r="F146" s="21">
        <f t="shared" ref="F146:H146" si="138">F147+F148</f>
        <v>2463.1999999999998</v>
      </c>
      <c r="G146" s="21">
        <f t="shared" si="138"/>
        <v>2463.1999999999998</v>
      </c>
      <c r="H146" s="21">
        <f t="shared" si="138"/>
        <v>504.3</v>
      </c>
      <c r="I146" s="21">
        <f t="shared" ref="I146" si="139">I147+I148</f>
        <v>504.3</v>
      </c>
      <c r="J146" s="94">
        <f t="shared" si="136"/>
        <v>0.20473367976615786</v>
      </c>
      <c r="K146" s="94">
        <f t="shared" si="137"/>
        <v>0.20473367976615786</v>
      </c>
      <c r="L146" s="6"/>
    </row>
    <row r="147" spans="1:12">
      <c r="A147" s="47"/>
      <c r="B147" s="32"/>
      <c r="C147" s="34"/>
      <c r="D147" s="6" t="s">
        <v>11</v>
      </c>
      <c r="E147" s="21">
        <v>2463.1999999999998</v>
      </c>
      <c r="F147" s="21">
        <v>2463.1999999999998</v>
      </c>
      <c r="G147" s="21">
        <v>2463.1999999999998</v>
      </c>
      <c r="H147" s="21">
        <v>504.3</v>
      </c>
      <c r="I147" s="21">
        <v>504.3</v>
      </c>
      <c r="J147" s="94">
        <f t="shared" si="136"/>
        <v>0.20473367976615786</v>
      </c>
      <c r="K147" s="94">
        <f t="shared" si="137"/>
        <v>0.20473367976615786</v>
      </c>
      <c r="L147" s="6"/>
    </row>
    <row r="148" spans="1:12">
      <c r="A148" s="47"/>
      <c r="B148" s="32"/>
      <c r="C148" s="34"/>
      <c r="D148" s="6" t="s">
        <v>12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94" t="e">
        <f t="shared" si="136"/>
        <v>#DIV/0!</v>
      </c>
      <c r="K148" s="94" t="e">
        <f t="shared" si="137"/>
        <v>#DIV/0!</v>
      </c>
      <c r="L148" s="6"/>
    </row>
    <row r="149" spans="1:12">
      <c r="A149" s="47"/>
      <c r="B149" s="32"/>
      <c r="C149" s="35"/>
      <c r="D149" s="6" t="s">
        <v>13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94" t="e">
        <f t="shared" si="136"/>
        <v>#DIV/0!</v>
      </c>
      <c r="K149" s="94" t="e">
        <f t="shared" si="137"/>
        <v>#DIV/0!</v>
      </c>
      <c r="L149" s="6"/>
    </row>
    <row r="150" spans="1:12">
      <c r="A150" s="47" t="s">
        <v>104</v>
      </c>
      <c r="B150" s="32" t="s">
        <v>55</v>
      </c>
      <c r="C150" s="33" t="s">
        <v>81</v>
      </c>
      <c r="D150" s="6" t="s">
        <v>3</v>
      </c>
      <c r="E150" s="21">
        <f>E151+E152+E155</f>
        <v>3189.9</v>
      </c>
      <c r="F150" s="21">
        <f t="shared" ref="F150:H150" si="140">F151+F152+F155</f>
        <v>3189.9</v>
      </c>
      <c r="G150" s="21">
        <f t="shared" si="140"/>
        <v>3189.9</v>
      </c>
      <c r="H150" s="21">
        <f t="shared" si="140"/>
        <v>909</v>
      </c>
      <c r="I150" s="21">
        <f t="shared" ref="I150" si="141">I151+I152+I155</f>
        <v>909</v>
      </c>
      <c r="J150" s="94">
        <f t="shared" si="136"/>
        <v>0.28496191103169377</v>
      </c>
      <c r="K150" s="94">
        <f t="shared" si="137"/>
        <v>0.28496191103169377</v>
      </c>
      <c r="L150" s="6"/>
    </row>
    <row r="151" spans="1:12">
      <c r="A151" s="47"/>
      <c r="B151" s="32"/>
      <c r="C151" s="34"/>
      <c r="D151" s="6" t="s">
        <v>9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94" t="e">
        <f t="shared" si="136"/>
        <v>#DIV/0!</v>
      </c>
      <c r="K151" s="94" t="e">
        <f t="shared" si="137"/>
        <v>#DIV/0!</v>
      </c>
      <c r="L151" s="6"/>
    </row>
    <row r="152" spans="1:12" ht="56.25">
      <c r="A152" s="47"/>
      <c r="B152" s="32"/>
      <c r="C152" s="34"/>
      <c r="D152" s="6" t="s">
        <v>10</v>
      </c>
      <c r="E152" s="21">
        <f>E153+E154</f>
        <v>3189.9</v>
      </c>
      <c r="F152" s="21">
        <f t="shared" ref="F152:H152" si="142">F153+F154</f>
        <v>3189.9</v>
      </c>
      <c r="G152" s="21">
        <f t="shared" si="142"/>
        <v>3189.9</v>
      </c>
      <c r="H152" s="21">
        <f t="shared" si="142"/>
        <v>909</v>
      </c>
      <c r="I152" s="21">
        <f t="shared" ref="I152" si="143">I153+I154</f>
        <v>909</v>
      </c>
      <c r="J152" s="94">
        <f t="shared" si="136"/>
        <v>0.28496191103169377</v>
      </c>
      <c r="K152" s="94">
        <f t="shared" si="137"/>
        <v>0.28496191103169377</v>
      </c>
      <c r="L152" s="6"/>
    </row>
    <row r="153" spans="1:12">
      <c r="A153" s="47"/>
      <c r="B153" s="32"/>
      <c r="C153" s="34"/>
      <c r="D153" s="6" t="s">
        <v>11</v>
      </c>
      <c r="E153" s="21">
        <v>3189.9</v>
      </c>
      <c r="F153" s="21">
        <v>3189.9</v>
      </c>
      <c r="G153" s="21">
        <v>3189.9</v>
      </c>
      <c r="H153" s="21">
        <v>909</v>
      </c>
      <c r="I153" s="21">
        <v>909</v>
      </c>
      <c r="J153" s="94">
        <f t="shared" si="136"/>
        <v>0.28496191103169377</v>
      </c>
      <c r="K153" s="94">
        <f t="shared" si="137"/>
        <v>0.28496191103169377</v>
      </c>
      <c r="L153" s="6"/>
    </row>
    <row r="154" spans="1:12">
      <c r="A154" s="47"/>
      <c r="B154" s="32"/>
      <c r="C154" s="34"/>
      <c r="D154" s="6" t="s">
        <v>12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94" t="e">
        <f t="shared" si="136"/>
        <v>#DIV/0!</v>
      </c>
      <c r="K154" s="94" t="e">
        <f t="shared" si="137"/>
        <v>#DIV/0!</v>
      </c>
      <c r="L154" s="6"/>
    </row>
    <row r="155" spans="1:12">
      <c r="A155" s="47"/>
      <c r="B155" s="32"/>
      <c r="C155" s="35"/>
      <c r="D155" s="6" t="s">
        <v>13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94" t="e">
        <f t="shared" si="136"/>
        <v>#DIV/0!</v>
      </c>
      <c r="K155" s="94" t="e">
        <f t="shared" si="137"/>
        <v>#DIV/0!</v>
      </c>
      <c r="L155" s="6"/>
    </row>
    <row r="156" spans="1:12">
      <c r="A156" s="47" t="s">
        <v>105</v>
      </c>
      <c r="B156" s="32" t="s">
        <v>56</v>
      </c>
      <c r="C156" s="33" t="s">
        <v>81</v>
      </c>
      <c r="D156" s="6" t="s">
        <v>3</v>
      </c>
      <c r="E156" s="21">
        <f>E157+E158+E161</f>
        <v>5136</v>
      </c>
      <c r="F156" s="21">
        <f t="shared" ref="F156:H156" si="144">F157+F158+F161</f>
        <v>5136</v>
      </c>
      <c r="G156" s="21">
        <f t="shared" si="144"/>
        <v>5136</v>
      </c>
      <c r="H156" s="21">
        <f t="shared" si="144"/>
        <v>850</v>
      </c>
      <c r="I156" s="21">
        <f t="shared" ref="I156" si="145">I157+I158+I161</f>
        <v>850</v>
      </c>
      <c r="J156" s="94">
        <f t="shared" si="136"/>
        <v>0.16549844236760125</v>
      </c>
      <c r="K156" s="94">
        <f t="shared" si="137"/>
        <v>0.16549844236760125</v>
      </c>
      <c r="L156" s="6"/>
    </row>
    <row r="157" spans="1:12">
      <c r="A157" s="47"/>
      <c r="B157" s="32"/>
      <c r="C157" s="34"/>
      <c r="D157" s="6" t="s">
        <v>9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94" t="e">
        <f t="shared" si="136"/>
        <v>#DIV/0!</v>
      </c>
      <c r="K157" s="94" t="e">
        <f t="shared" si="137"/>
        <v>#DIV/0!</v>
      </c>
      <c r="L157" s="6"/>
    </row>
    <row r="158" spans="1:12" ht="56.25">
      <c r="A158" s="47"/>
      <c r="B158" s="32"/>
      <c r="C158" s="34"/>
      <c r="D158" s="6" t="s">
        <v>10</v>
      </c>
      <c r="E158" s="21">
        <f>E159+E160</f>
        <v>5136</v>
      </c>
      <c r="F158" s="21">
        <f t="shared" ref="F158:H158" si="146">F159+F160</f>
        <v>5136</v>
      </c>
      <c r="G158" s="21">
        <f>G159+G160</f>
        <v>5136</v>
      </c>
      <c r="H158" s="21">
        <f t="shared" si="146"/>
        <v>850</v>
      </c>
      <c r="I158" s="21">
        <f t="shared" ref="I158" si="147">I159+I160</f>
        <v>850</v>
      </c>
      <c r="J158" s="94">
        <f t="shared" si="136"/>
        <v>0.16549844236760125</v>
      </c>
      <c r="K158" s="94">
        <f t="shared" si="137"/>
        <v>0.16549844236760125</v>
      </c>
      <c r="L158" s="6"/>
    </row>
    <row r="159" spans="1:12">
      <c r="A159" s="47"/>
      <c r="B159" s="32"/>
      <c r="C159" s="34"/>
      <c r="D159" s="6" t="s">
        <v>11</v>
      </c>
      <c r="E159" s="21">
        <v>5136</v>
      </c>
      <c r="F159" s="21">
        <v>5136</v>
      </c>
      <c r="G159" s="21">
        <v>5136</v>
      </c>
      <c r="H159" s="21">
        <v>850</v>
      </c>
      <c r="I159" s="21">
        <v>850</v>
      </c>
      <c r="J159" s="94">
        <f t="shared" si="136"/>
        <v>0.16549844236760125</v>
      </c>
      <c r="K159" s="94">
        <f t="shared" si="137"/>
        <v>0.16549844236760125</v>
      </c>
      <c r="L159" s="6"/>
    </row>
    <row r="160" spans="1:12">
      <c r="A160" s="47"/>
      <c r="B160" s="32"/>
      <c r="C160" s="34"/>
      <c r="D160" s="6" t="s">
        <v>12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94" t="e">
        <f t="shared" si="136"/>
        <v>#DIV/0!</v>
      </c>
      <c r="K160" s="94" t="e">
        <f t="shared" si="137"/>
        <v>#DIV/0!</v>
      </c>
      <c r="L160" s="6"/>
    </row>
    <row r="161" spans="1:12">
      <c r="A161" s="47"/>
      <c r="B161" s="32"/>
      <c r="C161" s="35"/>
      <c r="D161" s="6" t="s">
        <v>13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94" t="e">
        <f t="shared" si="136"/>
        <v>#DIV/0!</v>
      </c>
      <c r="K161" s="94" t="e">
        <f t="shared" si="137"/>
        <v>#DIV/0!</v>
      </c>
      <c r="L161" s="6"/>
    </row>
    <row r="162" spans="1:12">
      <c r="A162" s="33" t="s">
        <v>106</v>
      </c>
      <c r="B162" s="32" t="s">
        <v>57</v>
      </c>
      <c r="C162" s="33" t="s">
        <v>82</v>
      </c>
      <c r="D162" s="6" t="s">
        <v>3</v>
      </c>
      <c r="E162" s="21">
        <f>E163+E164+E167</f>
        <v>4710</v>
      </c>
      <c r="F162" s="21">
        <f t="shared" ref="F162:H162" si="148">F163+F164+F167</f>
        <v>4710</v>
      </c>
      <c r="G162" s="21">
        <f t="shared" si="148"/>
        <v>4710</v>
      </c>
      <c r="H162" s="21">
        <f t="shared" si="148"/>
        <v>70</v>
      </c>
      <c r="I162" s="21">
        <f t="shared" ref="I162" si="149">I163+I164+I167</f>
        <v>70</v>
      </c>
      <c r="J162" s="94">
        <f t="shared" si="136"/>
        <v>1.4861995753715499E-2</v>
      </c>
      <c r="K162" s="94">
        <f t="shared" si="137"/>
        <v>1.4861995753715499E-2</v>
      </c>
      <c r="L162" s="6"/>
    </row>
    <row r="163" spans="1:12">
      <c r="A163" s="34"/>
      <c r="B163" s="32"/>
      <c r="C163" s="34"/>
      <c r="D163" s="6" t="s">
        <v>9</v>
      </c>
      <c r="E163" s="21">
        <f>E169+E175</f>
        <v>0</v>
      </c>
      <c r="F163" s="21">
        <f t="shared" ref="F163:H163" si="150">F169+F175</f>
        <v>0</v>
      </c>
      <c r="G163" s="21">
        <f t="shared" si="150"/>
        <v>0</v>
      </c>
      <c r="H163" s="21">
        <f t="shared" si="150"/>
        <v>0</v>
      </c>
      <c r="I163" s="21">
        <f t="shared" ref="I163" si="151">I169+I175</f>
        <v>0</v>
      </c>
      <c r="J163" s="94" t="e">
        <f t="shared" si="136"/>
        <v>#DIV/0!</v>
      </c>
      <c r="K163" s="94" t="e">
        <f t="shared" si="137"/>
        <v>#DIV/0!</v>
      </c>
      <c r="L163" s="6"/>
    </row>
    <row r="164" spans="1:12" ht="56.25">
      <c r="A164" s="34"/>
      <c r="B164" s="32"/>
      <c r="C164" s="34"/>
      <c r="D164" s="6" t="s">
        <v>10</v>
      </c>
      <c r="E164" s="21">
        <f>E165+E166</f>
        <v>4710</v>
      </c>
      <c r="F164" s="21">
        <f t="shared" ref="F164:H164" si="152">F165+F166</f>
        <v>4710</v>
      </c>
      <c r="G164" s="21">
        <f t="shared" si="152"/>
        <v>4710</v>
      </c>
      <c r="H164" s="21">
        <f t="shared" si="152"/>
        <v>70</v>
      </c>
      <c r="I164" s="21">
        <f t="shared" ref="I164" si="153">I165+I166</f>
        <v>70</v>
      </c>
      <c r="J164" s="94">
        <f t="shared" si="136"/>
        <v>1.4861995753715499E-2</v>
      </c>
      <c r="K164" s="94">
        <f t="shared" si="137"/>
        <v>1.4861995753715499E-2</v>
      </c>
      <c r="L164" s="6"/>
    </row>
    <row r="165" spans="1:12">
      <c r="A165" s="34"/>
      <c r="B165" s="32"/>
      <c r="C165" s="34"/>
      <c r="D165" s="6" t="s">
        <v>11</v>
      </c>
      <c r="E165" s="21">
        <f>E171+E177</f>
        <v>4710</v>
      </c>
      <c r="F165" s="21">
        <f t="shared" ref="F165:H165" si="154">F171+F177</f>
        <v>4710</v>
      </c>
      <c r="G165" s="21">
        <f t="shared" si="154"/>
        <v>4710</v>
      </c>
      <c r="H165" s="21">
        <f t="shared" si="154"/>
        <v>70</v>
      </c>
      <c r="I165" s="21">
        <f t="shared" ref="I165" si="155">I171+I177</f>
        <v>70</v>
      </c>
      <c r="J165" s="94">
        <f t="shared" si="136"/>
        <v>1.4861995753715499E-2</v>
      </c>
      <c r="K165" s="94">
        <f t="shared" si="137"/>
        <v>1.4861995753715499E-2</v>
      </c>
      <c r="L165" s="6"/>
    </row>
    <row r="166" spans="1:12">
      <c r="A166" s="34"/>
      <c r="B166" s="32"/>
      <c r="C166" s="34"/>
      <c r="D166" s="6" t="s">
        <v>12</v>
      </c>
      <c r="E166" s="21">
        <f>E172+E178</f>
        <v>0</v>
      </c>
      <c r="F166" s="21">
        <f t="shared" ref="F166:H166" si="156">F172+F178</f>
        <v>0</v>
      </c>
      <c r="G166" s="21">
        <f t="shared" si="156"/>
        <v>0</v>
      </c>
      <c r="H166" s="21">
        <f t="shared" si="156"/>
        <v>0</v>
      </c>
      <c r="I166" s="21"/>
      <c r="J166" s="94" t="e">
        <f t="shared" si="136"/>
        <v>#DIV/0!</v>
      </c>
      <c r="K166" s="94" t="e">
        <f t="shared" si="137"/>
        <v>#DIV/0!</v>
      </c>
      <c r="L166" s="6"/>
    </row>
    <row r="167" spans="1:12">
      <c r="A167" s="34"/>
      <c r="B167" s="32"/>
      <c r="C167" s="35"/>
      <c r="D167" s="6" t="s">
        <v>13</v>
      </c>
      <c r="E167" s="21">
        <f>E173+E179</f>
        <v>0</v>
      </c>
      <c r="F167" s="21">
        <f t="shared" ref="F167:H167" si="157">F173+F179</f>
        <v>0</v>
      </c>
      <c r="G167" s="21">
        <f t="shared" si="157"/>
        <v>0</v>
      </c>
      <c r="H167" s="21">
        <f t="shared" si="157"/>
        <v>0</v>
      </c>
      <c r="I167" s="21"/>
      <c r="J167" s="94" t="e">
        <f t="shared" si="136"/>
        <v>#DIV/0!</v>
      </c>
      <c r="K167" s="94" t="e">
        <f t="shared" si="137"/>
        <v>#DIV/0!</v>
      </c>
      <c r="L167" s="6"/>
    </row>
    <row r="168" spans="1:12">
      <c r="A168" s="34"/>
      <c r="B168" s="44" t="s">
        <v>93</v>
      </c>
      <c r="C168" s="33" t="s">
        <v>81</v>
      </c>
      <c r="D168" s="6" t="s">
        <v>3</v>
      </c>
      <c r="E168" s="21">
        <f>E169+E170+E173</f>
        <v>1650</v>
      </c>
      <c r="F168" s="21">
        <f t="shared" ref="F168:I168" si="158">F169+F170+F173</f>
        <v>1650</v>
      </c>
      <c r="G168" s="21">
        <f t="shared" si="158"/>
        <v>1650</v>
      </c>
      <c r="H168" s="21">
        <f t="shared" si="158"/>
        <v>70</v>
      </c>
      <c r="I168" s="21">
        <f t="shared" si="158"/>
        <v>70</v>
      </c>
      <c r="J168" s="94">
        <f t="shared" si="136"/>
        <v>4.2424242424242427E-2</v>
      </c>
      <c r="K168" s="94">
        <f t="shared" si="137"/>
        <v>4.2424242424242427E-2</v>
      </c>
      <c r="L168" s="6"/>
    </row>
    <row r="169" spans="1:12">
      <c r="A169" s="34"/>
      <c r="B169" s="45"/>
      <c r="C169" s="34"/>
      <c r="D169" s="6" t="s">
        <v>9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94" t="e">
        <f t="shared" si="136"/>
        <v>#DIV/0!</v>
      </c>
      <c r="K169" s="94" t="e">
        <f t="shared" si="137"/>
        <v>#DIV/0!</v>
      </c>
      <c r="L169" s="6"/>
    </row>
    <row r="170" spans="1:12" ht="41.25" customHeight="1">
      <c r="A170" s="34"/>
      <c r="B170" s="45"/>
      <c r="C170" s="34"/>
      <c r="D170" s="6" t="s">
        <v>10</v>
      </c>
      <c r="E170" s="21">
        <f>E171+E172</f>
        <v>1650</v>
      </c>
      <c r="F170" s="21">
        <f t="shared" ref="F170:I170" si="159">F171+F172</f>
        <v>1650</v>
      </c>
      <c r="G170" s="21">
        <f t="shared" si="159"/>
        <v>1650</v>
      </c>
      <c r="H170" s="21">
        <f t="shared" si="159"/>
        <v>70</v>
      </c>
      <c r="I170" s="21">
        <f t="shared" si="159"/>
        <v>70</v>
      </c>
      <c r="J170" s="94">
        <f t="shared" si="136"/>
        <v>4.2424242424242427E-2</v>
      </c>
      <c r="K170" s="94">
        <f t="shared" si="137"/>
        <v>4.2424242424242427E-2</v>
      </c>
      <c r="L170" s="6"/>
    </row>
    <row r="171" spans="1:12">
      <c r="A171" s="34"/>
      <c r="B171" s="45"/>
      <c r="C171" s="34"/>
      <c r="D171" s="6" t="s">
        <v>11</v>
      </c>
      <c r="E171" s="21">
        <v>1650</v>
      </c>
      <c r="F171" s="21">
        <v>1650</v>
      </c>
      <c r="G171" s="21">
        <v>1650</v>
      </c>
      <c r="H171" s="21">
        <v>70</v>
      </c>
      <c r="I171" s="21">
        <v>70</v>
      </c>
      <c r="J171" s="94">
        <f t="shared" si="136"/>
        <v>4.2424242424242427E-2</v>
      </c>
      <c r="K171" s="94">
        <f t="shared" si="137"/>
        <v>4.2424242424242427E-2</v>
      </c>
      <c r="L171" s="6"/>
    </row>
    <row r="172" spans="1:12">
      <c r="A172" s="34"/>
      <c r="B172" s="45"/>
      <c r="C172" s="34"/>
      <c r="D172" s="6" t="s">
        <v>12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94" t="e">
        <f t="shared" si="136"/>
        <v>#DIV/0!</v>
      </c>
      <c r="K172" s="94" t="e">
        <f t="shared" si="137"/>
        <v>#DIV/0!</v>
      </c>
      <c r="L172" s="6"/>
    </row>
    <row r="173" spans="1:12">
      <c r="A173" s="34"/>
      <c r="B173" s="45"/>
      <c r="C173" s="35"/>
      <c r="D173" s="6" t="s">
        <v>13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94" t="e">
        <f t="shared" si="136"/>
        <v>#DIV/0!</v>
      </c>
      <c r="K173" s="94" t="e">
        <f t="shared" si="137"/>
        <v>#DIV/0!</v>
      </c>
      <c r="L173" s="6"/>
    </row>
    <row r="174" spans="1:12">
      <c r="A174" s="34"/>
      <c r="B174" s="45"/>
      <c r="C174" s="33" t="s">
        <v>90</v>
      </c>
      <c r="D174" s="6" t="s">
        <v>3</v>
      </c>
      <c r="E174" s="21">
        <f>E175+E176+E179</f>
        <v>3060</v>
      </c>
      <c r="F174" s="21">
        <f t="shared" ref="F174:I174" si="160">F175+F176+F179</f>
        <v>3060</v>
      </c>
      <c r="G174" s="21">
        <f t="shared" si="160"/>
        <v>3060</v>
      </c>
      <c r="H174" s="21">
        <f t="shared" si="160"/>
        <v>0</v>
      </c>
      <c r="I174" s="21">
        <f t="shared" si="160"/>
        <v>0</v>
      </c>
      <c r="J174" s="94">
        <f t="shared" si="136"/>
        <v>0</v>
      </c>
      <c r="K174" s="94">
        <f t="shared" si="137"/>
        <v>0</v>
      </c>
      <c r="L174" s="6"/>
    </row>
    <row r="175" spans="1:12">
      <c r="A175" s="34"/>
      <c r="B175" s="45"/>
      <c r="C175" s="34"/>
      <c r="D175" s="6" t="s">
        <v>9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94" t="e">
        <f t="shared" si="136"/>
        <v>#DIV/0!</v>
      </c>
      <c r="K175" s="94" t="e">
        <f t="shared" si="137"/>
        <v>#DIV/0!</v>
      </c>
      <c r="L175" s="6"/>
    </row>
    <row r="176" spans="1:12" ht="42.75" customHeight="1">
      <c r="A176" s="34"/>
      <c r="B176" s="45"/>
      <c r="C176" s="34"/>
      <c r="D176" s="6" t="s">
        <v>10</v>
      </c>
      <c r="E176" s="21">
        <f>E177+E178</f>
        <v>3060</v>
      </c>
      <c r="F176" s="21">
        <f t="shared" ref="F176:I176" si="161">F177+F178</f>
        <v>3060</v>
      </c>
      <c r="G176" s="21">
        <f t="shared" si="161"/>
        <v>3060</v>
      </c>
      <c r="H176" s="21">
        <f t="shared" si="161"/>
        <v>0</v>
      </c>
      <c r="I176" s="21">
        <f t="shared" si="161"/>
        <v>0</v>
      </c>
      <c r="J176" s="94">
        <f t="shared" si="136"/>
        <v>0</v>
      </c>
      <c r="K176" s="94">
        <f t="shared" si="137"/>
        <v>0</v>
      </c>
      <c r="L176" s="6"/>
    </row>
    <row r="177" spans="1:12">
      <c r="A177" s="34"/>
      <c r="B177" s="45"/>
      <c r="C177" s="34"/>
      <c r="D177" s="6" t="s">
        <v>11</v>
      </c>
      <c r="E177" s="21">
        <v>3060</v>
      </c>
      <c r="F177" s="21">
        <v>3060</v>
      </c>
      <c r="G177" s="21">
        <v>3060</v>
      </c>
      <c r="H177" s="21">
        <v>0</v>
      </c>
      <c r="I177" s="21">
        <v>0</v>
      </c>
      <c r="J177" s="94">
        <f t="shared" si="136"/>
        <v>0</v>
      </c>
      <c r="K177" s="94">
        <f t="shared" si="137"/>
        <v>0</v>
      </c>
      <c r="L177" s="6"/>
    </row>
    <row r="178" spans="1:12">
      <c r="A178" s="34"/>
      <c r="B178" s="45"/>
      <c r="C178" s="34"/>
      <c r="D178" s="6" t="s">
        <v>12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94" t="e">
        <f t="shared" si="136"/>
        <v>#DIV/0!</v>
      </c>
      <c r="K178" s="94" t="e">
        <f t="shared" si="137"/>
        <v>#DIV/0!</v>
      </c>
      <c r="L178" s="6"/>
    </row>
    <row r="179" spans="1:12">
      <c r="A179" s="34"/>
      <c r="B179" s="45"/>
      <c r="C179" s="34"/>
      <c r="D179" s="6" t="s">
        <v>13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94" t="e">
        <f t="shared" si="136"/>
        <v>#DIV/0!</v>
      </c>
      <c r="K179" s="94" t="e">
        <f t="shared" si="137"/>
        <v>#DIV/0!</v>
      </c>
      <c r="L179" s="6"/>
    </row>
    <row r="180" spans="1:12">
      <c r="A180" s="35"/>
      <c r="B180" s="46"/>
      <c r="C180" s="35"/>
      <c r="D180" s="6"/>
      <c r="E180" s="21"/>
      <c r="F180" s="21"/>
      <c r="G180" s="21"/>
      <c r="H180" s="21"/>
      <c r="I180" s="21"/>
      <c r="J180" s="94" t="e">
        <f t="shared" si="136"/>
        <v>#DIV/0!</v>
      </c>
      <c r="K180" s="94" t="e">
        <f t="shared" si="137"/>
        <v>#DIV/0!</v>
      </c>
      <c r="L180" s="6"/>
    </row>
    <row r="181" spans="1:12">
      <c r="A181" s="33" t="s">
        <v>107</v>
      </c>
      <c r="B181" s="32" t="s">
        <v>58</v>
      </c>
      <c r="C181" s="33" t="s">
        <v>82</v>
      </c>
      <c r="D181" s="6" t="s">
        <v>3</v>
      </c>
      <c r="E181" s="21">
        <f>E182+E183+E186</f>
        <v>4045</v>
      </c>
      <c r="F181" s="21">
        <f t="shared" ref="F181:I181" si="162">F182+F183+F186</f>
        <v>4045</v>
      </c>
      <c r="G181" s="21">
        <f t="shared" si="162"/>
        <v>3745</v>
      </c>
      <c r="H181" s="21">
        <f t="shared" si="162"/>
        <v>438</v>
      </c>
      <c r="I181" s="21">
        <f t="shared" si="162"/>
        <v>438</v>
      </c>
      <c r="J181" s="94">
        <f t="shared" si="136"/>
        <v>0.10828182941903584</v>
      </c>
      <c r="K181" s="94">
        <f t="shared" si="137"/>
        <v>0.10828182941903584</v>
      </c>
      <c r="L181" s="6"/>
    </row>
    <row r="182" spans="1:12">
      <c r="A182" s="34"/>
      <c r="B182" s="32"/>
      <c r="C182" s="34"/>
      <c r="D182" s="6" t="s">
        <v>9</v>
      </c>
      <c r="E182" s="21">
        <f>E188+E194</f>
        <v>0</v>
      </c>
      <c r="F182" s="21">
        <f t="shared" ref="F182:I182" si="163">F188+F194</f>
        <v>0</v>
      </c>
      <c r="G182" s="21">
        <f t="shared" si="163"/>
        <v>0</v>
      </c>
      <c r="H182" s="21">
        <f t="shared" si="163"/>
        <v>0</v>
      </c>
      <c r="I182" s="21">
        <f t="shared" si="163"/>
        <v>0</v>
      </c>
      <c r="J182" s="94" t="e">
        <f t="shared" si="136"/>
        <v>#DIV/0!</v>
      </c>
      <c r="K182" s="94" t="e">
        <f t="shared" si="137"/>
        <v>#DIV/0!</v>
      </c>
      <c r="L182" s="6"/>
    </row>
    <row r="183" spans="1:12" ht="56.25">
      <c r="A183" s="34"/>
      <c r="B183" s="32"/>
      <c r="C183" s="34"/>
      <c r="D183" s="6" t="s">
        <v>10</v>
      </c>
      <c r="E183" s="21">
        <f>E184+E185</f>
        <v>4045</v>
      </c>
      <c r="F183" s="21">
        <f t="shared" ref="F183:I183" si="164">F184+F185</f>
        <v>4045</v>
      </c>
      <c r="G183" s="21">
        <f t="shared" si="164"/>
        <v>3745</v>
      </c>
      <c r="H183" s="21">
        <f t="shared" si="164"/>
        <v>438</v>
      </c>
      <c r="I183" s="21">
        <f t="shared" si="164"/>
        <v>438</v>
      </c>
      <c r="J183" s="94">
        <f t="shared" si="136"/>
        <v>0.10828182941903584</v>
      </c>
      <c r="K183" s="94">
        <f t="shared" si="137"/>
        <v>0.10828182941903584</v>
      </c>
      <c r="L183" s="6"/>
    </row>
    <row r="184" spans="1:12">
      <c r="A184" s="34"/>
      <c r="B184" s="32"/>
      <c r="C184" s="34"/>
      <c r="D184" s="6" t="s">
        <v>11</v>
      </c>
      <c r="E184" s="21">
        <f>E190+E196</f>
        <v>4045</v>
      </c>
      <c r="F184" s="21">
        <f t="shared" ref="F184:I184" si="165">F190+F196</f>
        <v>4045</v>
      </c>
      <c r="G184" s="21">
        <f t="shared" si="165"/>
        <v>3745</v>
      </c>
      <c r="H184" s="21">
        <f t="shared" si="165"/>
        <v>438</v>
      </c>
      <c r="I184" s="21">
        <f t="shared" si="165"/>
        <v>438</v>
      </c>
      <c r="J184" s="94">
        <f t="shared" si="136"/>
        <v>0.10828182941903584</v>
      </c>
      <c r="K184" s="94">
        <f t="shared" si="137"/>
        <v>0.10828182941903584</v>
      </c>
      <c r="L184" s="6"/>
    </row>
    <row r="185" spans="1:12">
      <c r="A185" s="34"/>
      <c r="B185" s="32"/>
      <c r="C185" s="34"/>
      <c r="D185" s="6" t="s">
        <v>12</v>
      </c>
      <c r="E185" s="21">
        <f>E191+E197</f>
        <v>0</v>
      </c>
      <c r="F185" s="21">
        <f t="shared" ref="F185:I185" si="166">F191+F197</f>
        <v>0</v>
      </c>
      <c r="G185" s="21">
        <f t="shared" si="166"/>
        <v>0</v>
      </c>
      <c r="H185" s="21">
        <f t="shared" si="166"/>
        <v>0</v>
      </c>
      <c r="I185" s="21">
        <f t="shared" si="166"/>
        <v>0</v>
      </c>
      <c r="J185" s="94" t="e">
        <f t="shared" si="136"/>
        <v>#DIV/0!</v>
      </c>
      <c r="K185" s="94" t="e">
        <f t="shared" si="137"/>
        <v>#DIV/0!</v>
      </c>
      <c r="L185" s="6"/>
    </row>
    <row r="186" spans="1:12">
      <c r="A186" s="34"/>
      <c r="B186" s="32"/>
      <c r="C186" s="35"/>
      <c r="D186" s="6" t="s">
        <v>13</v>
      </c>
      <c r="E186" s="21">
        <f>E192+E198</f>
        <v>0</v>
      </c>
      <c r="F186" s="21">
        <f t="shared" ref="F186:I186" si="167">F192+F198</f>
        <v>0</v>
      </c>
      <c r="G186" s="21">
        <f t="shared" si="167"/>
        <v>0</v>
      </c>
      <c r="H186" s="21">
        <f t="shared" si="167"/>
        <v>0</v>
      </c>
      <c r="I186" s="21">
        <f t="shared" si="167"/>
        <v>0</v>
      </c>
      <c r="J186" s="94" t="e">
        <f t="shared" si="136"/>
        <v>#DIV/0!</v>
      </c>
      <c r="K186" s="94" t="e">
        <f t="shared" si="137"/>
        <v>#DIV/0!</v>
      </c>
      <c r="L186" s="6"/>
    </row>
    <row r="187" spans="1:12">
      <c r="A187" s="34"/>
      <c r="B187" s="44" t="s">
        <v>93</v>
      </c>
      <c r="C187" s="33" t="s">
        <v>81</v>
      </c>
      <c r="D187" s="6" t="s">
        <v>3</v>
      </c>
      <c r="E187" s="21">
        <f>E188+E189+E192</f>
        <v>1045</v>
      </c>
      <c r="F187" s="21">
        <f t="shared" ref="F187" si="168">F188+F189+F192</f>
        <v>1045</v>
      </c>
      <c r="G187" s="21">
        <f t="shared" ref="G187" si="169">G188+G189+G192</f>
        <v>1045</v>
      </c>
      <c r="H187" s="21">
        <f t="shared" ref="H187" si="170">H188+H189+H192</f>
        <v>0</v>
      </c>
      <c r="I187" s="21">
        <f t="shared" ref="I187" si="171">I188+I189+I192</f>
        <v>0</v>
      </c>
      <c r="J187" s="94">
        <f t="shared" si="136"/>
        <v>0</v>
      </c>
      <c r="K187" s="94">
        <f t="shared" si="137"/>
        <v>0</v>
      </c>
      <c r="L187" s="6"/>
    </row>
    <row r="188" spans="1:12">
      <c r="A188" s="34"/>
      <c r="B188" s="45"/>
      <c r="C188" s="34"/>
      <c r="D188" s="6" t="s">
        <v>9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94" t="e">
        <f t="shared" si="136"/>
        <v>#DIV/0!</v>
      </c>
      <c r="K188" s="94" t="e">
        <f t="shared" si="137"/>
        <v>#DIV/0!</v>
      </c>
      <c r="L188" s="6"/>
    </row>
    <row r="189" spans="1:12" ht="56.25">
      <c r="A189" s="34"/>
      <c r="B189" s="45"/>
      <c r="C189" s="34"/>
      <c r="D189" s="6" t="s">
        <v>10</v>
      </c>
      <c r="E189" s="21">
        <f>E190+E191</f>
        <v>1045</v>
      </c>
      <c r="F189" s="21">
        <f t="shared" ref="F189" si="172">F190+F191</f>
        <v>1045</v>
      </c>
      <c r="G189" s="21">
        <f t="shared" ref="G189" si="173">G190+G191</f>
        <v>1045</v>
      </c>
      <c r="H189" s="21">
        <f t="shared" ref="H189" si="174">H190+H191</f>
        <v>0</v>
      </c>
      <c r="I189" s="21">
        <f t="shared" ref="I189" si="175">I190+I191</f>
        <v>0</v>
      </c>
      <c r="J189" s="94">
        <f t="shared" si="136"/>
        <v>0</v>
      </c>
      <c r="K189" s="94">
        <f t="shared" si="137"/>
        <v>0</v>
      </c>
      <c r="L189" s="6"/>
    </row>
    <row r="190" spans="1:12">
      <c r="A190" s="34"/>
      <c r="B190" s="45"/>
      <c r="C190" s="34"/>
      <c r="D190" s="6" t="s">
        <v>11</v>
      </c>
      <c r="E190" s="21">
        <v>1045</v>
      </c>
      <c r="F190" s="21">
        <v>1045</v>
      </c>
      <c r="G190" s="21">
        <v>1045</v>
      </c>
      <c r="H190" s="21">
        <v>0</v>
      </c>
      <c r="I190" s="21">
        <v>0</v>
      </c>
      <c r="J190" s="94">
        <f t="shared" si="136"/>
        <v>0</v>
      </c>
      <c r="K190" s="94">
        <f t="shared" si="137"/>
        <v>0</v>
      </c>
      <c r="L190" s="6"/>
    </row>
    <row r="191" spans="1:12">
      <c r="A191" s="34"/>
      <c r="B191" s="45"/>
      <c r="C191" s="34"/>
      <c r="D191" s="6" t="s">
        <v>12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94" t="e">
        <f t="shared" si="136"/>
        <v>#DIV/0!</v>
      </c>
      <c r="K191" s="94" t="e">
        <f t="shared" si="137"/>
        <v>#DIV/0!</v>
      </c>
      <c r="L191" s="6"/>
    </row>
    <row r="192" spans="1:12">
      <c r="A192" s="34"/>
      <c r="B192" s="45"/>
      <c r="C192" s="35"/>
      <c r="D192" s="6" t="s">
        <v>13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94" t="e">
        <f t="shared" si="136"/>
        <v>#DIV/0!</v>
      </c>
      <c r="K192" s="94" t="e">
        <f t="shared" si="137"/>
        <v>#DIV/0!</v>
      </c>
      <c r="L192" s="6"/>
    </row>
    <row r="193" spans="1:12">
      <c r="A193" s="34"/>
      <c r="B193" s="45"/>
      <c r="C193" s="33" t="s">
        <v>90</v>
      </c>
      <c r="D193" s="6" t="s">
        <v>3</v>
      </c>
      <c r="E193" s="21">
        <f>E194+E195+E198</f>
        <v>3000</v>
      </c>
      <c r="F193" s="21">
        <f t="shared" ref="F193" si="176">F194+F195+F198</f>
        <v>3000</v>
      </c>
      <c r="G193" s="21">
        <f t="shared" ref="G193" si="177">G194+G195+G198</f>
        <v>2700</v>
      </c>
      <c r="H193" s="21">
        <f t="shared" ref="H193" si="178">H194+H195+H198</f>
        <v>438</v>
      </c>
      <c r="I193" s="21">
        <f t="shared" ref="I193" si="179">I194+I195+I198</f>
        <v>438</v>
      </c>
      <c r="J193" s="94">
        <f t="shared" si="136"/>
        <v>0.14599999999999999</v>
      </c>
      <c r="K193" s="94">
        <f t="shared" si="137"/>
        <v>0.14599999999999999</v>
      </c>
      <c r="L193" s="6"/>
    </row>
    <row r="194" spans="1:12">
      <c r="A194" s="34"/>
      <c r="B194" s="45"/>
      <c r="C194" s="34"/>
      <c r="D194" s="6" t="s">
        <v>9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94" t="e">
        <f t="shared" si="136"/>
        <v>#DIV/0!</v>
      </c>
      <c r="K194" s="94" t="e">
        <f t="shared" si="137"/>
        <v>#DIV/0!</v>
      </c>
      <c r="L194" s="6"/>
    </row>
    <row r="195" spans="1:12" ht="56.25">
      <c r="A195" s="34"/>
      <c r="B195" s="45"/>
      <c r="C195" s="34"/>
      <c r="D195" s="6" t="s">
        <v>10</v>
      </c>
      <c r="E195" s="21">
        <f>E196+E197</f>
        <v>3000</v>
      </c>
      <c r="F195" s="21">
        <f t="shared" ref="F195" si="180">F196+F197</f>
        <v>3000</v>
      </c>
      <c r="G195" s="21">
        <f t="shared" ref="G195" si="181">G196+G197</f>
        <v>2700</v>
      </c>
      <c r="H195" s="21">
        <f t="shared" ref="H195" si="182">H196+H197</f>
        <v>438</v>
      </c>
      <c r="I195" s="21">
        <f t="shared" ref="I195" si="183">I196+I197</f>
        <v>438</v>
      </c>
      <c r="J195" s="94">
        <f t="shared" si="136"/>
        <v>0.14599999999999999</v>
      </c>
      <c r="K195" s="94">
        <f t="shared" si="137"/>
        <v>0.14599999999999999</v>
      </c>
      <c r="L195" s="6"/>
    </row>
    <row r="196" spans="1:12">
      <c r="A196" s="34"/>
      <c r="B196" s="45"/>
      <c r="C196" s="34"/>
      <c r="D196" s="6" t="s">
        <v>11</v>
      </c>
      <c r="E196" s="21">
        <v>3000</v>
      </c>
      <c r="F196" s="21">
        <v>3000</v>
      </c>
      <c r="G196" s="21">
        <v>2700</v>
      </c>
      <c r="H196" s="21">
        <v>438</v>
      </c>
      <c r="I196" s="21">
        <v>438</v>
      </c>
      <c r="J196" s="94">
        <f t="shared" si="136"/>
        <v>0.14599999999999999</v>
      </c>
      <c r="K196" s="94">
        <f t="shared" si="137"/>
        <v>0.14599999999999999</v>
      </c>
      <c r="L196" s="6"/>
    </row>
    <row r="197" spans="1:12">
      <c r="A197" s="34"/>
      <c r="B197" s="45"/>
      <c r="C197" s="34"/>
      <c r="D197" s="6" t="s">
        <v>12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94" t="e">
        <f t="shared" si="136"/>
        <v>#DIV/0!</v>
      </c>
      <c r="K197" s="94" t="e">
        <f t="shared" si="137"/>
        <v>#DIV/0!</v>
      </c>
      <c r="L197" s="6"/>
    </row>
    <row r="198" spans="1:12">
      <c r="A198" s="34"/>
      <c r="B198" s="45"/>
      <c r="C198" s="34"/>
      <c r="D198" s="6" t="s">
        <v>13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94" t="e">
        <f t="shared" si="136"/>
        <v>#DIV/0!</v>
      </c>
      <c r="K198" s="94" t="e">
        <f t="shared" si="137"/>
        <v>#DIV/0!</v>
      </c>
      <c r="L198" s="6"/>
    </row>
    <row r="199" spans="1:12">
      <c r="A199" s="47" t="s">
        <v>160</v>
      </c>
      <c r="B199" s="44" t="s">
        <v>161</v>
      </c>
      <c r="C199" s="33" t="s">
        <v>81</v>
      </c>
      <c r="D199" s="6" t="s">
        <v>3</v>
      </c>
      <c r="E199" s="21">
        <f>E200+E201+E204</f>
        <v>0</v>
      </c>
      <c r="F199" s="21">
        <f t="shared" ref="F199:I199" si="184">F200+F201+F204</f>
        <v>500</v>
      </c>
      <c r="G199" s="21">
        <f t="shared" si="184"/>
        <v>0</v>
      </c>
      <c r="H199" s="21">
        <f t="shared" si="184"/>
        <v>0</v>
      </c>
      <c r="I199" s="21">
        <f t="shared" si="184"/>
        <v>0</v>
      </c>
      <c r="J199" s="94">
        <f t="shared" si="136"/>
        <v>0</v>
      </c>
      <c r="K199" s="94">
        <f t="shared" si="137"/>
        <v>0</v>
      </c>
      <c r="L199" s="6"/>
    </row>
    <row r="200" spans="1:12">
      <c r="A200" s="47"/>
      <c r="B200" s="45"/>
      <c r="C200" s="34"/>
      <c r="D200" s="6" t="s">
        <v>9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94" t="e">
        <f t="shared" si="136"/>
        <v>#DIV/0!</v>
      </c>
      <c r="K200" s="94" t="e">
        <f t="shared" si="137"/>
        <v>#DIV/0!</v>
      </c>
      <c r="L200" s="6"/>
    </row>
    <row r="201" spans="1:12" ht="56.25">
      <c r="A201" s="47"/>
      <c r="B201" s="45"/>
      <c r="C201" s="34"/>
      <c r="D201" s="6" t="s">
        <v>10</v>
      </c>
      <c r="E201" s="21">
        <f>E202+E203</f>
        <v>0</v>
      </c>
      <c r="F201" s="21">
        <f t="shared" ref="F201:I201" si="185">F202+F203</f>
        <v>500</v>
      </c>
      <c r="G201" s="21">
        <f t="shared" si="185"/>
        <v>0</v>
      </c>
      <c r="H201" s="21">
        <f t="shared" si="185"/>
        <v>0</v>
      </c>
      <c r="I201" s="21">
        <f t="shared" si="185"/>
        <v>0</v>
      </c>
      <c r="J201" s="94">
        <f t="shared" si="136"/>
        <v>0</v>
      </c>
      <c r="K201" s="94">
        <f t="shared" si="137"/>
        <v>0</v>
      </c>
      <c r="L201" s="6"/>
    </row>
    <row r="202" spans="1:12">
      <c r="A202" s="47"/>
      <c r="B202" s="45"/>
      <c r="C202" s="34"/>
      <c r="D202" s="6" t="s">
        <v>11</v>
      </c>
      <c r="E202" s="21">
        <v>0</v>
      </c>
      <c r="F202" s="21">
        <v>500</v>
      </c>
      <c r="G202" s="21">
        <v>0</v>
      </c>
      <c r="H202" s="21">
        <v>0</v>
      </c>
      <c r="I202" s="21">
        <v>0</v>
      </c>
      <c r="J202" s="94">
        <f t="shared" si="136"/>
        <v>0</v>
      </c>
      <c r="K202" s="94">
        <f t="shared" si="137"/>
        <v>0</v>
      </c>
      <c r="L202" s="6"/>
    </row>
    <row r="203" spans="1:12">
      <c r="A203" s="47"/>
      <c r="B203" s="45"/>
      <c r="C203" s="34"/>
      <c r="D203" s="6" t="s">
        <v>12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94" t="e">
        <f t="shared" si="136"/>
        <v>#DIV/0!</v>
      </c>
      <c r="K203" s="94" t="e">
        <f t="shared" si="137"/>
        <v>#DIV/0!</v>
      </c>
      <c r="L203" s="6"/>
    </row>
    <row r="204" spans="1:12">
      <c r="A204" s="47"/>
      <c r="B204" s="46"/>
      <c r="C204" s="35"/>
      <c r="D204" s="6" t="s">
        <v>13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94" t="e">
        <f t="shared" si="136"/>
        <v>#DIV/0!</v>
      </c>
      <c r="K204" s="94" t="e">
        <f t="shared" si="137"/>
        <v>#DIV/0!</v>
      </c>
      <c r="L204" s="6"/>
    </row>
    <row r="205" spans="1:12">
      <c r="A205" s="24">
        <v>2</v>
      </c>
      <c r="B205" s="82" t="s">
        <v>108</v>
      </c>
      <c r="C205" s="83"/>
      <c r="D205" s="83"/>
      <c r="E205" s="83"/>
      <c r="F205" s="83"/>
      <c r="G205" s="83"/>
      <c r="H205" s="83"/>
      <c r="I205" s="83"/>
      <c r="J205" s="83"/>
      <c r="K205" s="83"/>
      <c r="L205" s="84"/>
    </row>
    <row r="206" spans="1:12" ht="18.75" customHeight="1">
      <c r="A206" s="36" t="s">
        <v>66</v>
      </c>
      <c r="B206" s="42" t="s">
        <v>109</v>
      </c>
      <c r="C206" s="50" t="s">
        <v>111</v>
      </c>
      <c r="D206" s="9" t="s">
        <v>3</v>
      </c>
      <c r="E206" s="10">
        <f>E207+E208+E211</f>
        <v>9452.2000000000007</v>
      </c>
      <c r="F206" s="10">
        <f t="shared" ref="F206:H206" si="186">F207+F208+F211</f>
        <v>9452.2000000000007</v>
      </c>
      <c r="G206" s="10">
        <f t="shared" si="186"/>
        <v>9452.2000000000007</v>
      </c>
      <c r="H206" s="10">
        <f t="shared" si="186"/>
        <v>3089.9</v>
      </c>
      <c r="I206" s="10">
        <f t="shared" ref="I206" si="187">I207+I208+I211</f>
        <v>3089.9</v>
      </c>
      <c r="J206" s="93">
        <f t="shared" ref="J206:J217" si="188">I206/F206</f>
        <v>0.32689744186538583</v>
      </c>
      <c r="K206" s="93">
        <f t="shared" ref="K206:K217" si="189">H206/F206</f>
        <v>0.32689744186538583</v>
      </c>
      <c r="L206" s="8"/>
    </row>
    <row r="207" spans="1:12">
      <c r="A207" s="37"/>
      <c r="B207" s="42"/>
      <c r="C207" s="51"/>
      <c r="D207" s="9" t="s">
        <v>9</v>
      </c>
      <c r="E207" s="10">
        <f>E213</f>
        <v>0</v>
      </c>
      <c r="F207" s="10">
        <f t="shared" ref="F207:H207" si="190">F213</f>
        <v>0</v>
      </c>
      <c r="G207" s="10">
        <f t="shared" si="190"/>
        <v>0</v>
      </c>
      <c r="H207" s="10">
        <f t="shared" si="190"/>
        <v>0</v>
      </c>
      <c r="I207" s="10">
        <f t="shared" ref="I207" si="191">I213</f>
        <v>0</v>
      </c>
      <c r="J207" s="93" t="e">
        <f t="shared" si="188"/>
        <v>#DIV/0!</v>
      </c>
      <c r="K207" s="93" t="e">
        <f t="shared" si="189"/>
        <v>#DIV/0!</v>
      </c>
      <c r="L207" s="8"/>
    </row>
    <row r="208" spans="1:12" ht="56.25">
      <c r="A208" s="37"/>
      <c r="B208" s="42"/>
      <c r="C208" s="51"/>
      <c r="D208" s="9" t="s">
        <v>10</v>
      </c>
      <c r="E208" s="10">
        <f>E209</f>
        <v>9452.2000000000007</v>
      </c>
      <c r="F208" s="10">
        <f t="shared" ref="F208:I208" si="192">F209</f>
        <v>9452.2000000000007</v>
      </c>
      <c r="G208" s="10">
        <f t="shared" si="192"/>
        <v>9452.2000000000007</v>
      </c>
      <c r="H208" s="10">
        <f t="shared" si="192"/>
        <v>3089.9</v>
      </c>
      <c r="I208" s="10">
        <f t="shared" si="192"/>
        <v>3089.9</v>
      </c>
      <c r="J208" s="93">
        <f t="shared" si="188"/>
        <v>0.32689744186538583</v>
      </c>
      <c r="K208" s="93">
        <f t="shared" si="189"/>
        <v>0.32689744186538583</v>
      </c>
      <c r="L208" s="8"/>
    </row>
    <row r="209" spans="1:12">
      <c r="A209" s="37"/>
      <c r="B209" s="42"/>
      <c r="C209" s="51"/>
      <c r="D209" s="9" t="s">
        <v>11</v>
      </c>
      <c r="E209" s="10">
        <f>E215</f>
        <v>9452.2000000000007</v>
      </c>
      <c r="F209" s="10">
        <f t="shared" ref="F209:H211" si="193">F215</f>
        <v>9452.2000000000007</v>
      </c>
      <c r="G209" s="10">
        <f t="shared" si="193"/>
        <v>9452.2000000000007</v>
      </c>
      <c r="H209" s="10">
        <f t="shared" si="193"/>
        <v>3089.9</v>
      </c>
      <c r="I209" s="10">
        <f t="shared" ref="I209" si="194">I215</f>
        <v>3089.9</v>
      </c>
      <c r="J209" s="93">
        <f t="shared" si="188"/>
        <v>0.32689744186538583</v>
      </c>
      <c r="K209" s="93">
        <f t="shared" si="189"/>
        <v>0.32689744186538583</v>
      </c>
      <c r="L209" s="8"/>
    </row>
    <row r="210" spans="1:12">
      <c r="A210" s="37"/>
      <c r="B210" s="42"/>
      <c r="C210" s="51"/>
      <c r="D210" s="9" t="s">
        <v>12</v>
      </c>
      <c r="E210" s="10">
        <f>E216</f>
        <v>0</v>
      </c>
      <c r="F210" s="10">
        <f t="shared" si="193"/>
        <v>0</v>
      </c>
      <c r="G210" s="10">
        <f t="shared" si="193"/>
        <v>0</v>
      </c>
      <c r="H210" s="10">
        <f t="shared" si="193"/>
        <v>0</v>
      </c>
      <c r="I210" s="10">
        <f t="shared" ref="I210" si="195">I216</f>
        <v>0</v>
      </c>
      <c r="J210" s="93" t="e">
        <f t="shared" si="188"/>
        <v>#DIV/0!</v>
      </c>
      <c r="K210" s="93" t="e">
        <f t="shared" si="189"/>
        <v>#DIV/0!</v>
      </c>
      <c r="L210" s="8"/>
    </row>
    <row r="211" spans="1:12">
      <c r="A211" s="38"/>
      <c r="B211" s="42"/>
      <c r="C211" s="52"/>
      <c r="D211" s="9" t="s">
        <v>13</v>
      </c>
      <c r="E211" s="10">
        <f>E217</f>
        <v>0</v>
      </c>
      <c r="F211" s="10">
        <f t="shared" si="193"/>
        <v>0</v>
      </c>
      <c r="G211" s="10">
        <f t="shared" si="193"/>
        <v>0</v>
      </c>
      <c r="H211" s="10">
        <f t="shared" si="193"/>
        <v>0</v>
      </c>
      <c r="I211" s="10">
        <f t="shared" ref="I211" si="196">I217</f>
        <v>0</v>
      </c>
      <c r="J211" s="93" t="e">
        <f t="shared" si="188"/>
        <v>#DIV/0!</v>
      </c>
      <c r="K211" s="93" t="e">
        <f t="shared" si="189"/>
        <v>#DIV/0!</v>
      </c>
      <c r="L211" s="9"/>
    </row>
    <row r="212" spans="1:12">
      <c r="A212" s="33" t="s">
        <v>67</v>
      </c>
      <c r="B212" s="44" t="s">
        <v>110</v>
      </c>
      <c r="C212" s="33" t="s">
        <v>111</v>
      </c>
      <c r="D212" s="6" t="s">
        <v>3</v>
      </c>
      <c r="E212" s="21">
        <f>E213+E214+E217</f>
        <v>9452.2000000000007</v>
      </c>
      <c r="F212" s="21">
        <f t="shared" ref="F212:H212" si="197">F213+F214+F217</f>
        <v>9452.2000000000007</v>
      </c>
      <c r="G212" s="21">
        <f t="shared" si="197"/>
        <v>9452.2000000000007</v>
      </c>
      <c r="H212" s="21">
        <f t="shared" si="197"/>
        <v>3089.9</v>
      </c>
      <c r="I212" s="21">
        <f t="shared" ref="I212" si="198">I213+I214+I217</f>
        <v>3089.9</v>
      </c>
      <c r="J212" s="93">
        <f t="shared" si="188"/>
        <v>0.32689744186538583</v>
      </c>
      <c r="K212" s="93">
        <f t="shared" si="189"/>
        <v>0.32689744186538583</v>
      </c>
      <c r="L212" s="6"/>
    </row>
    <row r="213" spans="1:12">
      <c r="A213" s="34"/>
      <c r="B213" s="45"/>
      <c r="C213" s="34"/>
      <c r="D213" s="6" t="s">
        <v>9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93" t="e">
        <f t="shared" si="188"/>
        <v>#DIV/0!</v>
      </c>
      <c r="K213" s="93" t="e">
        <f t="shared" si="189"/>
        <v>#DIV/0!</v>
      </c>
      <c r="L213" s="6"/>
    </row>
    <row r="214" spans="1:12" ht="56.25">
      <c r="A214" s="34"/>
      <c r="B214" s="45"/>
      <c r="C214" s="34"/>
      <c r="D214" s="6" t="s">
        <v>10</v>
      </c>
      <c r="E214" s="21">
        <f>E215+E216</f>
        <v>9452.2000000000007</v>
      </c>
      <c r="F214" s="21">
        <f t="shared" ref="F214:H214" si="199">F215+F216</f>
        <v>9452.2000000000007</v>
      </c>
      <c r="G214" s="21">
        <f t="shared" si="199"/>
        <v>9452.2000000000007</v>
      </c>
      <c r="H214" s="21">
        <f t="shared" si="199"/>
        <v>3089.9</v>
      </c>
      <c r="I214" s="21">
        <f t="shared" ref="I214" si="200">I215+I216</f>
        <v>3089.9</v>
      </c>
      <c r="J214" s="93">
        <f t="shared" si="188"/>
        <v>0.32689744186538583</v>
      </c>
      <c r="K214" s="93">
        <f t="shared" si="189"/>
        <v>0.32689744186538583</v>
      </c>
      <c r="L214" s="6"/>
    </row>
    <row r="215" spans="1:12">
      <c r="A215" s="34"/>
      <c r="B215" s="45"/>
      <c r="C215" s="34"/>
      <c r="D215" s="6" t="s">
        <v>11</v>
      </c>
      <c r="E215" s="21">
        <v>9452.2000000000007</v>
      </c>
      <c r="F215" s="21">
        <v>9452.2000000000007</v>
      </c>
      <c r="G215" s="21">
        <v>9452.2000000000007</v>
      </c>
      <c r="H215" s="21">
        <v>3089.9</v>
      </c>
      <c r="I215" s="21">
        <v>3089.9</v>
      </c>
      <c r="J215" s="93">
        <f t="shared" si="188"/>
        <v>0.32689744186538583</v>
      </c>
      <c r="K215" s="93">
        <f t="shared" si="189"/>
        <v>0.32689744186538583</v>
      </c>
      <c r="L215" s="6"/>
    </row>
    <row r="216" spans="1:12">
      <c r="A216" s="34"/>
      <c r="B216" s="45"/>
      <c r="C216" s="34"/>
      <c r="D216" s="6" t="s">
        <v>12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93" t="e">
        <f t="shared" si="188"/>
        <v>#DIV/0!</v>
      </c>
      <c r="K216" s="93" t="e">
        <f t="shared" si="189"/>
        <v>#DIV/0!</v>
      </c>
      <c r="L216" s="6"/>
    </row>
    <row r="217" spans="1:12">
      <c r="A217" s="35"/>
      <c r="B217" s="46"/>
      <c r="C217" s="35"/>
      <c r="D217" s="6" t="s">
        <v>13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93" t="e">
        <f t="shared" si="188"/>
        <v>#DIV/0!</v>
      </c>
      <c r="K217" s="93" t="e">
        <f t="shared" si="189"/>
        <v>#DIV/0!</v>
      </c>
      <c r="L217" s="6"/>
    </row>
    <row r="218" spans="1:12">
      <c r="A218" s="28">
        <v>3</v>
      </c>
      <c r="B218" s="82" t="s">
        <v>112</v>
      </c>
      <c r="C218" s="83"/>
      <c r="D218" s="83"/>
      <c r="E218" s="83"/>
      <c r="F218" s="83"/>
      <c r="G218" s="83"/>
      <c r="H218" s="83"/>
      <c r="I218" s="83"/>
      <c r="J218" s="83"/>
      <c r="K218" s="83"/>
      <c r="L218" s="84"/>
    </row>
    <row r="219" spans="1:12">
      <c r="A219" s="36" t="s">
        <v>60</v>
      </c>
      <c r="B219" s="42" t="s">
        <v>114</v>
      </c>
      <c r="C219" s="36" t="s">
        <v>113</v>
      </c>
      <c r="D219" s="9" t="s">
        <v>3</v>
      </c>
      <c r="E219" s="10">
        <f>E220+E221+E224</f>
        <v>1760</v>
      </c>
      <c r="F219" s="10">
        <f t="shared" ref="F219:I219" si="201">F220+F221+F224</f>
        <v>1760</v>
      </c>
      <c r="G219" s="10">
        <f t="shared" si="201"/>
        <v>1210</v>
      </c>
      <c r="H219" s="10">
        <f t="shared" si="201"/>
        <v>0</v>
      </c>
      <c r="I219" s="10">
        <f t="shared" si="201"/>
        <v>0</v>
      </c>
      <c r="J219" s="93">
        <f t="shared" ref="J219" si="202">I219/F219</f>
        <v>0</v>
      </c>
      <c r="K219" s="93">
        <f t="shared" ref="K219" si="203">H219/F219</f>
        <v>0</v>
      </c>
      <c r="L219" s="8"/>
    </row>
    <row r="220" spans="1:12">
      <c r="A220" s="37"/>
      <c r="B220" s="42"/>
      <c r="C220" s="37"/>
      <c r="D220" s="9" t="s">
        <v>9</v>
      </c>
      <c r="E220" s="10">
        <f>E226+E232+E238+E244</f>
        <v>0</v>
      </c>
      <c r="F220" s="10">
        <f t="shared" ref="F220:I220" si="204">F226+F232+F238+F244</f>
        <v>0</v>
      </c>
      <c r="G220" s="10">
        <f t="shared" si="204"/>
        <v>0</v>
      </c>
      <c r="H220" s="10">
        <f t="shared" si="204"/>
        <v>0</v>
      </c>
      <c r="I220" s="10">
        <f t="shared" si="204"/>
        <v>0</v>
      </c>
      <c r="J220" s="93" t="e">
        <f t="shared" ref="J220:J283" si="205">I220/F220</f>
        <v>#DIV/0!</v>
      </c>
      <c r="K220" s="93" t="e">
        <f t="shared" ref="K220:K283" si="206">H220/F220</f>
        <v>#DIV/0!</v>
      </c>
      <c r="L220" s="8"/>
    </row>
    <row r="221" spans="1:12" ht="42" customHeight="1">
      <c r="A221" s="37"/>
      <c r="B221" s="42"/>
      <c r="C221" s="37"/>
      <c r="D221" s="9" t="s">
        <v>10</v>
      </c>
      <c r="E221" s="10">
        <f>E222</f>
        <v>1760</v>
      </c>
      <c r="F221" s="10">
        <f t="shared" ref="F221:I221" si="207">F222</f>
        <v>1760</v>
      </c>
      <c r="G221" s="10">
        <f t="shared" si="207"/>
        <v>1210</v>
      </c>
      <c r="H221" s="10">
        <f t="shared" si="207"/>
        <v>0</v>
      </c>
      <c r="I221" s="10">
        <f t="shared" si="207"/>
        <v>0</v>
      </c>
      <c r="J221" s="93">
        <f t="shared" si="205"/>
        <v>0</v>
      </c>
      <c r="K221" s="93">
        <f t="shared" si="206"/>
        <v>0</v>
      </c>
      <c r="L221" s="8"/>
    </row>
    <row r="222" spans="1:12">
      <c r="A222" s="37"/>
      <c r="B222" s="42"/>
      <c r="C222" s="37"/>
      <c r="D222" s="9" t="s">
        <v>11</v>
      </c>
      <c r="E222" s="10">
        <f>E228+E234+E240+E246</f>
        <v>1760</v>
      </c>
      <c r="F222" s="10">
        <f t="shared" ref="F222:I222" si="208">F228+F234+F240+F246</f>
        <v>1760</v>
      </c>
      <c r="G222" s="10">
        <f t="shared" si="208"/>
        <v>1210</v>
      </c>
      <c r="H222" s="10">
        <f t="shared" si="208"/>
        <v>0</v>
      </c>
      <c r="I222" s="10">
        <f t="shared" si="208"/>
        <v>0</v>
      </c>
      <c r="J222" s="93">
        <f t="shared" si="205"/>
        <v>0</v>
      </c>
      <c r="K222" s="93">
        <f t="shared" si="206"/>
        <v>0</v>
      </c>
      <c r="L222" s="8"/>
    </row>
    <row r="223" spans="1:12">
      <c r="A223" s="37"/>
      <c r="B223" s="42"/>
      <c r="C223" s="37"/>
      <c r="D223" s="9" t="s">
        <v>12</v>
      </c>
      <c r="E223" s="10">
        <f>E229+E235+E241+E247</f>
        <v>0</v>
      </c>
      <c r="F223" s="10">
        <f t="shared" ref="F223:I223" si="209">F229+F235+F241+F247</f>
        <v>0</v>
      </c>
      <c r="G223" s="10">
        <f t="shared" si="209"/>
        <v>0</v>
      </c>
      <c r="H223" s="10">
        <f t="shared" si="209"/>
        <v>0</v>
      </c>
      <c r="I223" s="10">
        <f t="shared" si="209"/>
        <v>0</v>
      </c>
      <c r="J223" s="93" t="e">
        <f t="shared" si="205"/>
        <v>#DIV/0!</v>
      </c>
      <c r="K223" s="93" t="e">
        <f t="shared" si="206"/>
        <v>#DIV/0!</v>
      </c>
      <c r="L223" s="8"/>
    </row>
    <row r="224" spans="1:12">
      <c r="A224" s="38"/>
      <c r="B224" s="42"/>
      <c r="C224" s="38"/>
      <c r="D224" s="9" t="s">
        <v>13</v>
      </c>
      <c r="E224" s="10">
        <f>E230+E236+E242+E248</f>
        <v>0</v>
      </c>
      <c r="F224" s="10">
        <f t="shared" ref="F224:I224" si="210">F230+F236+F242+F248</f>
        <v>0</v>
      </c>
      <c r="G224" s="10">
        <f t="shared" si="210"/>
        <v>0</v>
      </c>
      <c r="H224" s="10">
        <f t="shared" si="210"/>
        <v>0</v>
      </c>
      <c r="I224" s="10">
        <f t="shared" si="210"/>
        <v>0</v>
      </c>
      <c r="J224" s="93" t="e">
        <f t="shared" si="205"/>
        <v>#DIV/0!</v>
      </c>
      <c r="K224" s="93" t="e">
        <f t="shared" si="206"/>
        <v>#DIV/0!</v>
      </c>
      <c r="L224" s="8"/>
    </row>
    <row r="225" spans="1:12">
      <c r="A225" s="33" t="s">
        <v>61</v>
      </c>
      <c r="B225" s="32" t="s">
        <v>115</v>
      </c>
      <c r="C225" s="79" t="s">
        <v>113</v>
      </c>
      <c r="D225" s="6" t="s">
        <v>3</v>
      </c>
      <c r="E225" s="21">
        <f>E226+E227+E230</f>
        <v>500</v>
      </c>
      <c r="F225" s="21">
        <f t="shared" ref="F225:G225" si="211">F226+F227+F230</f>
        <v>500</v>
      </c>
      <c r="G225" s="21">
        <f t="shared" si="211"/>
        <v>450</v>
      </c>
      <c r="H225" s="21">
        <f t="shared" ref="H225" si="212">H226+H227+H230</f>
        <v>0</v>
      </c>
      <c r="I225" s="21">
        <f t="shared" ref="I225" si="213">I226+I227+I230</f>
        <v>0</v>
      </c>
      <c r="J225" s="94">
        <f t="shared" si="205"/>
        <v>0</v>
      </c>
      <c r="K225" s="94">
        <f t="shared" si="206"/>
        <v>0</v>
      </c>
      <c r="L225" s="6"/>
    </row>
    <row r="226" spans="1:12">
      <c r="A226" s="34"/>
      <c r="B226" s="32"/>
      <c r="C226" s="80"/>
      <c r="D226" s="6" t="s">
        <v>9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94" t="e">
        <f t="shared" si="205"/>
        <v>#DIV/0!</v>
      </c>
      <c r="K226" s="94" t="e">
        <f t="shared" si="206"/>
        <v>#DIV/0!</v>
      </c>
      <c r="L226" s="6"/>
    </row>
    <row r="227" spans="1:12" ht="56.25">
      <c r="A227" s="34"/>
      <c r="B227" s="32"/>
      <c r="C227" s="80"/>
      <c r="D227" s="6" t="s">
        <v>10</v>
      </c>
      <c r="E227" s="21">
        <f>E228+E229</f>
        <v>500</v>
      </c>
      <c r="F227" s="21">
        <f t="shared" ref="F227:G227" si="214">F228+F229</f>
        <v>500</v>
      </c>
      <c r="G227" s="21">
        <f t="shared" si="214"/>
        <v>450</v>
      </c>
      <c r="H227" s="21">
        <f t="shared" ref="H227" si="215">H228+H229</f>
        <v>0</v>
      </c>
      <c r="I227" s="21">
        <f t="shared" ref="I227" si="216">I228+I229</f>
        <v>0</v>
      </c>
      <c r="J227" s="94">
        <f t="shared" si="205"/>
        <v>0</v>
      </c>
      <c r="K227" s="94">
        <f t="shared" si="206"/>
        <v>0</v>
      </c>
      <c r="L227" s="6"/>
    </row>
    <row r="228" spans="1:12">
      <c r="A228" s="34"/>
      <c r="B228" s="32"/>
      <c r="C228" s="80"/>
      <c r="D228" s="6" t="s">
        <v>11</v>
      </c>
      <c r="E228" s="21">
        <v>500</v>
      </c>
      <c r="F228" s="21">
        <v>500</v>
      </c>
      <c r="G228" s="21">
        <v>450</v>
      </c>
      <c r="H228" s="21">
        <v>0</v>
      </c>
      <c r="I228" s="21">
        <v>0</v>
      </c>
      <c r="J228" s="94">
        <f t="shared" si="205"/>
        <v>0</v>
      </c>
      <c r="K228" s="94">
        <f t="shared" si="206"/>
        <v>0</v>
      </c>
      <c r="L228" s="6"/>
    </row>
    <row r="229" spans="1:12">
      <c r="A229" s="34"/>
      <c r="B229" s="32"/>
      <c r="C229" s="80"/>
      <c r="D229" s="6" t="s">
        <v>12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94" t="e">
        <f t="shared" si="205"/>
        <v>#DIV/0!</v>
      </c>
      <c r="K229" s="94" t="e">
        <f t="shared" si="206"/>
        <v>#DIV/0!</v>
      </c>
      <c r="L229" s="6"/>
    </row>
    <row r="230" spans="1:12">
      <c r="A230" s="35"/>
      <c r="B230" s="32"/>
      <c r="C230" s="81"/>
      <c r="D230" s="6" t="s">
        <v>13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94" t="e">
        <f t="shared" si="205"/>
        <v>#DIV/0!</v>
      </c>
      <c r="K230" s="94" t="e">
        <f t="shared" si="206"/>
        <v>#DIV/0!</v>
      </c>
      <c r="L230" s="6"/>
    </row>
    <row r="231" spans="1:12">
      <c r="A231" s="33" t="s">
        <v>62</v>
      </c>
      <c r="B231" s="32" t="s">
        <v>116</v>
      </c>
      <c r="C231" s="79" t="s">
        <v>113</v>
      </c>
      <c r="D231" s="6" t="s">
        <v>3</v>
      </c>
      <c r="E231" s="21">
        <f>E232+E233+E236</f>
        <v>500</v>
      </c>
      <c r="F231" s="21">
        <f t="shared" ref="F231:H231" si="217">F232+F233+F236</f>
        <v>500</v>
      </c>
      <c r="G231" s="21">
        <f t="shared" si="217"/>
        <v>0</v>
      </c>
      <c r="H231" s="21">
        <f t="shared" si="217"/>
        <v>0</v>
      </c>
      <c r="I231" s="21">
        <f t="shared" ref="I231" si="218">I232+I233+I236</f>
        <v>0</v>
      </c>
      <c r="J231" s="94">
        <f t="shared" si="205"/>
        <v>0</v>
      </c>
      <c r="K231" s="94">
        <f t="shared" si="206"/>
        <v>0</v>
      </c>
      <c r="L231" s="6"/>
    </row>
    <row r="232" spans="1:12">
      <c r="A232" s="34"/>
      <c r="B232" s="32"/>
      <c r="C232" s="80"/>
      <c r="D232" s="6" t="s">
        <v>9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94" t="e">
        <f t="shared" si="205"/>
        <v>#DIV/0!</v>
      </c>
      <c r="K232" s="94" t="e">
        <f t="shared" si="206"/>
        <v>#DIV/0!</v>
      </c>
      <c r="L232" s="6"/>
    </row>
    <row r="233" spans="1:12" ht="56.25">
      <c r="A233" s="34"/>
      <c r="B233" s="32"/>
      <c r="C233" s="80"/>
      <c r="D233" s="6" t="s">
        <v>10</v>
      </c>
      <c r="E233" s="21">
        <f>E234+E235</f>
        <v>500</v>
      </c>
      <c r="F233" s="21">
        <f t="shared" ref="F233:H233" si="219">F234+F235</f>
        <v>500</v>
      </c>
      <c r="G233" s="21">
        <f t="shared" si="219"/>
        <v>0</v>
      </c>
      <c r="H233" s="21">
        <f t="shared" si="219"/>
        <v>0</v>
      </c>
      <c r="I233" s="21">
        <f t="shared" ref="I233" si="220">I234+I235</f>
        <v>0</v>
      </c>
      <c r="J233" s="94">
        <f t="shared" si="205"/>
        <v>0</v>
      </c>
      <c r="K233" s="94">
        <f t="shared" si="206"/>
        <v>0</v>
      </c>
      <c r="L233" s="6"/>
    </row>
    <row r="234" spans="1:12">
      <c r="A234" s="34"/>
      <c r="B234" s="32"/>
      <c r="C234" s="80"/>
      <c r="D234" s="6" t="s">
        <v>11</v>
      </c>
      <c r="E234" s="21">
        <v>500</v>
      </c>
      <c r="F234" s="21">
        <v>500</v>
      </c>
      <c r="G234" s="21">
        <v>0</v>
      </c>
      <c r="H234" s="21">
        <v>0</v>
      </c>
      <c r="I234" s="21">
        <v>0</v>
      </c>
      <c r="J234" s="94">
        <f t="shared" si="205"/>
        <v>0</v>
      </c>
      <c r="K234" s="94">
        <f t="shared" si="206"/>
        <v>0</v>
      </c>
      <c r="L234" s="6"/>
    </row>
    <row r="235" spans="1:12">
      <c r="A235" s="34"/>
      <c r="B235" s="32"/>
      <c r="C235" s="80"/>
      <c r="D235" s="6" t="s">
        <v>12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94" t="e">
        <f t="shared" si="205"/>
        <v>#DIV/0!</v>
      </c>
      <c r="K235" s="94" t="e">
        <f t="shared" si="206"/>
        <v>#DIV/0!</v>
      </c>
      <c r="L235" s="6"/>
    </row>
    <row r="236" spans="1:12">
      <c r="A236" s="35"/>
      <c r="B236" s="32"/>
      <c r="C236" s="81"/>
      <c r="D236" s="6" t="s">
        <v>13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94" t="e">
        <f t="shared" si="205"/>
        <v>#DIV/0!</v>
      </c>
      <c r="K236" s="94" t="e">
        <f t="shared" si="206"/>
        <v>#DIV/0!</v>
      </c>
      <c r="L236" s="6"/>
    </row>
    <row r="237" spans="1:12">
      <c r="A237" s="33" t="s">
        <v>119</v>
      </c>
      <c r="B237" s="32" t="s">
        <v>117</v>
      </c>
      <c r="C237" s="79" t="s">
        <v>113</v>
      </c>
      <c r="D237" s="6" t="s">
        <v>3</v>
      </c>
      <c r="E237" s="21">
        <f>E238+E239+E242</f>
        <v>400</v>
      </c>
      <c r="F237" s="21">
        <f t="shared" ref="F237:H237" si="221">F238+F239+F242</f>
        <v>400</v>
      </c>
      <c r="G237" s="21">
        <f t="shared" si="221"/>
        <v>400</v>
      </c>
      <c r="H237" s="21">
        <f t="shared" si="221"/>
        <v>0</v>
      </c>
      <c r="I237" s="21">
        <f t="shared" ref="I237" si="222">I238+I239+I242</f>
        <v>0</v>
      </c>
      <c r="J237" s="94">
        <f t="shared" si="205"/>
        <v>0</v>
      </c>
      <c r="K237" s="94">
        <f t="shared" si="206"/>
        <v>0</v>
      </c>
      <c r="L237" s="6"/>
    </row>
    <row r="238" spans="1:12">
      <c r="A238" s="34"/>
      <c r="B238" s="32"/>
      <c r="C238" s="80"/>
      <c r="D238" s="6" t="s">
        <v>9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94" t="e">
        <f t="shared" si="205"/>
        <v>#DIV/0!</v>
      </c>
      <c r="K238" s="94" t="e">
        <f t="shared" si="206"/>
        <v>#DIV/0!</v>
      </c>
      <c r="L238" s="6"/>
    </row>
    <row r="239" spans="1:12" ht="56.25">
      <c r="A239" s="34"/>
      <c r="B239" s="32"/>
      <c r="C239" s="80"/>
      <c r="D239" s="6" t="s">
        <v>10</v>
      </c>
      <c r="E239" s="21">
        <f>E240+E241</f>
        <v>400</v>
      </c>
      <c r="F239" s="21">
        <f t="shared" ref="F239:H239" si="223">F240+F241</f>
        <v>400</v>
      </c>
      <c r="G239" s="21">
        <f t="shared" si="223"/>
        <v>400</v>
      </c>
      <c r="H239" s="21">
        <f t="shared" si="223"/>
        <v>0</v>
      </c>
      <c r="I239" s="21">
        <f t="shared" ref="I239" si="224">I240+I241</f>
        <v>0</v>
      </c>
      <c r="J239" s="94">
        <f t="shared" si="205"/>
        <v>0</v>
      </c>
      <c r="K239" s="94">
        <f t="shared" si="206"/>
        <v>0</v>
      </c>
      <c r="L239" s="6"/>
    </row>
    <row r="240" spans="1:12">
      <c r="A240" s="34"/>
      <c r="B240" s="32"/>
      <c r="C240" s="80"/>
      <c r="D240" s="6" t="s">
        <v>11</v>
      </c>
      <c r="E240" s="21">
        <v>400</v>
      </c>
      <c r="F240" s="21">
        <v>400</v>
      </c>
      <c r="G240" s="21">
        <v>400</v>
      </c>
      <c r="H240" s="21">
        <v>0</v>
      </c>
      <c r="I240" s="21">
        <v>0</v>
      </c>
      <c r="J240" s="94">
        <f t="shared" si="205"/>
        <v>0</v>
      </c>
      <c r="K240" s="94">
        <f t="shared" si="206"/>
        <v>0</v>
      </c>
      <c r="L240" s="6"/>
    </row>
    <row r="241" spans="1:12">
      <c r="A241" s="34"/>
      <c r="B241" s="32"/>
      <c r="C241" s="80"/>
      <c r="D241" s="6" t="s">
        <v>12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94" t="e">
        <f t="shared" si="205"/>
        <v>#DIV/0!</v>
      </c>
      <c r="K241" s="94" t="e">
        <f t="shared" si="206"/>
        <v>#DIV/0!</v>
      </c>
      <c r="L241" s="6"/>
    </row>
    <row r="242" spans="1:12">
      <c r="A242" s="35"/>
      <c r="B242" s="32"/>
      <c r="C242" s="81"/>
      <c r="D242" s="6" t="s">
        <v>13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94" t="e">
        <f t="shared" si="205"/>
        <v>#DIV/0!</v>
      </c>
      <c r="K242" s="94" t="e">
        <f t="shared" si="206"/>
        <v>#DIV/0!</v>
      </c>
      <c r="L242" s="6"/>
    </row>
    <row r="243" spans="1:12">
      <c r="A243" s="33" t="s">
        <v>120</v>
      </c>
      <c r="B243" s="32" t="s">
        <v>118</v>
      </c>
      <c r="C243" s="79" t="s">
        <v>113</v>
      </c>
      <c r="D243" s="6" t="s">
        <v>3</v>
      </c>
      <c r="E243" s="21">
        <f>E244+E245+E248</f>
        <v>360</v>
      </c>
      <c r="F243" s="21">
        <f t="shared" ref="F243:H243" si="225">F244+F245+F248</f>
        <v>360</v>
      </c>
      <c r="G243" s="21">
        <f t="shared" si="225"/>
        <v>360</v>
      </c>
      <c r="H243" s="21">
        <f t="shared" si="225"/>
        <v>0</v>
      </c>
      <c r="I243" s="21">
        <f t="shared" ref="I243" si="226">I244+I245+I248</f>
        <v>0</v>
      </c>
      <c r="J243" s="94">
        <f t="shared" si="205"/>
        <v>0</v>
      </c>
      <c r="K243" s="94">
        <f t="shared" si="206"/>
        <v>0</v>
      </c>
      <c r="L243" s="6"/>
    </row>
    <row r="244" spans="1:12">
      <c r="A244" s="34"/>
      <c r="B244" s="32"/>
      <c r="C244" s="80"/>
      <c r="D244" s="6" t="s">
        <v>9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94" t="e">
        <f t="shared" si="205"/>
        <v>#DIV/0!</v>
      </c>
      <c r="K244" s="94" t="e">
        <f t="shared" si="206"/>
        <v>#DIV/0!</v>
      </c>
      <c r="L244" s="6"/>
    </row>
    <row r="245" spans="1:12" ht="56.25">
      <c r="A245" s="34"/>
      <c r="B245" s="32"/>
      <c r="C245" s="80"/>
      <c r="D245" s="6" t="s">
        <v>10</v>
      </c>
      <c r="E245" s="21">
        <f>E246+E247</f>
        <v>360</v>
      </c>
      <c r="F245" s="21">
        <f t="shared" ref="F245:H245" si="227">F246+F247</f>
        <v>360</v>
      </c>
      <c r="G245" s="21">
        <f t="shared" si="227"/>
        <v>360</v>
      </c>
      <c r="H245" s="21">
        <f t="shared" si="227"/>
        <v>0</v>
      </c>
      <c r="I245" s="21">
        <f t="shared" ref="I245" si="228">I246+I247</f>
        <v>0</v>
      </c>
      <c r="J245" s="94">
        <f t="shared" si="205"/>
        <v>0</v>
      </c>
      <c r="K245" s="94">
        <f t="shared" si="206"/>
        <v>0</v>
      </c>
      <c r="L245" s="6"/>
    </row>
    <row r="246" spans="1:12">
      <c r="A246" s="34"/>
      <c r="B246" s="32"/>
      <c r="C246" s="80"/>
      <c r="D246" s="6" t="s">
        <v>11</v>
      </c>
      <c r="E246" s="21">
        <v>360</v>
      </c>
      <c r="F246" s="21">
        <v>360</v>
      </c>
      <c r="G246" s="21">
        <v>360</v>
      </c>
      <c r="H246" s="21">
        <v>0</v>
      </c>
      <c r="I246" s="21">
        <v>0</v>
      </c>
      <c r="J246" s="94">
        <f t="shared" si="205"/>
        <v>0</v>
      </c>
      <c r="K246" s="94">
        <f t="shared" si="206"/>
        <v>0</v>
      </c>
      <c r="L246" s="6"/>
    </row>
    <row r="247" spans="1:12">
      <c r="A247" s="34"/>
      <c r="B247" s="32"/>
      <c r="C247" s="80"/>
      <c r="D247" s="6" t="s">
        <v>12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94" t="e">
        <f t="shared" si="205"/>
        <v>#DIV/0!</v>
      </c>
      <c r="K247" s="94" t="e">
        <f t="shared" si="206"/>
        <v>#DIV/0!</v>
      </c>
      <c r="L247" s="6"/>
    </row>
    <row r="248" spans="1:12">
      <c r="A248" s="35"/>
      <c r="B248" s="32"/>
      <c r="C248" s="81"/>
      <c r="D248" s="6" t="s">
        <v>13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94" t="e">
        <f t="shared" si="205"/>
        <v>#DIV/0!</v>
      </c>
      <c r="K248" s="94" t="e">
        <f t="shared" si="206"/>
        <v>#DIV/0!</v>
      </c>
      <c r="L248" s="6"/>
    </row>
    <row r="249" spans="1:12">
      <c r="A249" s="36" t="s">
        <v>121</v>
      </c>
      <c r="B249" s="42" t="s">
        <v>158</v>
      </c>
      <c r="C249" s="36" t="s">
        <v>113</v>
      </c>
      <c r="D249" s="9" t="s">
        <v>179</v>
      </c>
      <c r="E249" s="10">
        <f>E250+E251+E254</f>
        <v>40259.5</v>
      </c>
      <c r="F249" s="10">
        <f t="shared" ref="F249:I249" si="229">F250+F251+F254</f>
        <v>240259.49999999997</v>
      </c>
      <c r="G249" s="10">
        <f t="shared" si="229"/>
        <v>238877.10000000003</v>
      </c>
      <c r="H249" s="10">
        <f t="shared" si="229"/>
        <v>8645.4</v>
      </c>
      <c r="I249" s="10">
        <f t="shared" si="229"/>
        <v>8645.4</v>
      </c>
      <c r="J249" s="93">
        <f t="shared" si="205"/>
        <v>3.5983592740349499E-2</v>
      </c>
      <c r="K249" s="93">
        <f t="shared" si="206"/>
        <v>3.5983592740349499E-2</v>
      </c>
      <c r="L249" s="8"/>
    </row>
    <row r="250" spans="1:12">
      <c r="A250" s="37"/>
      <c r="B250" s="42"/>
      <c r="C250" s="37"/>
      <c r="D250" s="9" t="s">
        <v>9</v>
      </c>
      <c r="E250" s="10">
        <f>E256+E262+E268+E274+E280</f>
        <v>0</v>
      </c>
      <c r="F250" s="10">
        <f t="shared" ref="F250:I250" si="230">F256+F262+F268+F274+F280</f>
        <v>0</v>
      </c>
      <c r="G250" s="10">
        <f t="shared" si="230"/>
        <v>0</v>
      </c>
      <c r="H250" s="10">
        <f t="shared" si="230"/>
        <v>0</v>
      </c>
      <c r="I250" s="10">
        <f t="shared" si="230"/>
        <v>0</v>
      </c>
      <c r="J250" s="93" t="e">
        <f t="shared" si="205"/>
        <v>#DIV/0!</v>
      </c>
      <c r="K250" s="93" t="e">
        <f t="shared" si="206"/>
        <v>#DIV/0!</v>
      </c>
      <c r="L250" s="8"/>
    </row>
    <row r="251" spans="1:12" ht="56.25">
      <c r="A251" s="37"/>
      <c r="B251" s="42"/>
      <c r="C251" s="37"/>
      <c r="D251" s="9" t="s">
        <v>10</v>
      </c>
      <c r="E251" s="10">
        <f>E252</f>
        <v>40259.5</v>
      </c>
      <c r="F251" s="10">
        <f t="shared" ref="F251:I251" si="231">F252</f>
        <v>240259.49999999997</v>
      </c>
      <c r="G251" s="10">
        <f t="shared" si="231"/>
        <v>238877.10000000003</v>
      </c>
      <c r="H251" s="10">
        <f t="shared" si="231"/>
        <v>8645.4</v>
      </c>
      <c r="I251" s="10">
        <f t="shared" si="231"/>
        <v>8645.4</v>
      </c>
      <c r="J251" s="93">
        <f t="shared" si="205"/>
        <v>3.5983592740349499E-2</v>
      </c>
      <c r="K251" s="93">
        <f t="shared" si="206"/>
        <v>3.5983592740349499E-2</v>
      </c>
      <c r="L251" s="8"/>
    </row>
    <row r="252" spans="1:12">
      <c r="A252" s="37"/>
      <c r="B252" s="42"/>
      <c r="C252" s="37"/>
      <c r="D252" s="9" t="s">
        <v>11</v>
      </c>
      <c r="E252" s="10">
        <f>E258+E264+E270+E276+E282</f>
        <v>40259.5</v>
      </c>
      <c r="F252" s="10">
        <f t="shared" ref="F252:I252" si="232">F258+F264+F270+F276+F282</f>
        <v>240259.49999999997</v>
      </c>
      <c r="G252" s="10">
        <f t="shared" si="232"/>
        <v>238877.10000000003</v>
      </c>
      <c r="H252" s="10">
        <f t="shared" si="232"/>
        <v>8645.4</v>
      </c>
      <c r="I252" s="10">
        <f t="shared" si="232"/>
        <v>8645.4</v>
      </c>
      <c r="J252" s="93">
        <f t="shared" si="205"/>
        <v>3.5983592740349499E-2</v>
      </c>
      <c r="K252" s="93">
        <f t="shared" si="206"/>
        <v>3.5983592740349499E-2</v>
      </c>
      <c r="L252" s="8"/>
    </row>
    <row r="253" spans="1:12">
      <c r="A253" s="37"/>
      <c r="B253" s="42"/>
      <c r="C253" s="37"/>
      <c r="D253" s="9" t="s">
        <v>12</v>
      </c>
      <c r="E253" s="10">
        <f>E259+E265+E271+E277+E283</f>
        <v>0</v>
      </c>
      <c r="F253" s="10">
        <f t="shared" ref="F253:I253" si="233">F259+F265+F271+F277+F283</f>
        <v>0</v>
      </c>
      <c r="G253" s="10">
        <f t="shared" si="233"/>
        <v>0</v>
      </c>
      <c r="H253" s="10">
        <f t="shared" si="233"/>
        <v>0</v>
      </c>
      <c r="I253" s="10">
        <f t="shared" si="233"/>
        <v>0</v>
      </c>
      <c r="J253" s="93" t="e">
        <f t="shared" si="205"/>
        <v>#DIV/0!</v>
      </c>
      <c r="K253" s="93" t="e">
        <f t="shared" si="206"/>
        <v>#DIV/0!</v>
      </c>
      <c r="L253" s="8"/>
    </row>
    <row r="254" spans="1:12">
      <c r="A254" s="38"/>
      <c r="B254" s="42"/>
      <c r="C254" s="38"/>
      <c r="D254" s="9" t="s">
        <v>13</v>
      </c>
      <c r="E254" s="10">
        <f>E260+E266+E272+E278+E284</f>
        <v>0</v>
      </c>
      <c r="F254" s="10">
        <f t="shared" ref="F254:I254" si="234">F260+F266+F272+F278+F284</f>
        <v>0</v>
      </c>
      <c r="G254" s="10">
        <f t="shared" si="234"/>
        <v>0</v>
      </c>
      <c r="H254" s="10">
        <f t="shared" si="234"/>
        <v>0</v>
      </c>
      <c r="I254" s="10">
        <f t="shared" si="234"/>
        <v>0</v>
      </c>
      <c r="J254" s="93" t="e">
        <f t="shared" si="205"/>
        <v>#DIV/0!</v>
      </c>
      <c r="K254" s="93" t="e">
        <f t="shared" si="206"/>
        <v>#DIV/0!</v>
      </c>
      <c r="L254" s="8"/>
    </row>
    <row r="255" spans="1:12">
      <c r="A255" s="33" t="s">
        <v>122</v>
      </c>
      <c r="B255" s="32" t="s">
        <v>123</v>
      </c>
      <c r="C255" s="79" t="s">
        <v>113</v>
      </c>
      <c r="D255" s="6" t="s">
        <v>3</v>
      </c>
      <c r="E255" s="21">
        <f>E256+E257+E260</f>
        <v>4600.8</v>
      </c>
      <c r="F255" s="21">
        <f t="shared" ref="F255:H255" si="235">F256+F257+F260</f>
        <v>204600.8</v>
      </c>
      <c r="G255" s="21">
        <f t="shared" si="235"/>
        <v>204140.7</v>
      </c>
      <c r="H255" s="21">
        <f t="shared" si="235"/>
        <v>111</v>
      </c>
      <c r="I255" s="21">
        <f t="shared" ref="I255" si="236">I256+I257+I260</f>
        <v>111</v>
      </c>
      <c r="J255" s="94">
        <f t="shared" si="205"/>
        <v>5.4251987284507203E-4</v>
      </c>
      <c r="K255" s="94">
        <f t="shared" si="206"/>
        <v>5.4251987284507203E-4</v>
      </c>
      <c r="L255" s="6"/>
    </row>
    <row r="256" spans="1:12">
      <c r="A256" s="34"/>
      <c r="B256" s="32"/>
      <c r="C256" s="80"/>
      <c r="D256" s="6" t="s">
        <v>9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94" t="e">
        <f t="shared" si="205"/>
        <v>#DIV/0!</v>
      </c>
      <c r="K256" s="94" t="e">
        <f t="shared" si="206"/>
        <v>#DIV/0!</v>
      </c>
      <c r="L256" s="6"/>
    </row>
    <row r="257" spans="1:12" ht="56.25">
      <c r="A257" s="34"/>
      <c r="B257" s="32"/>
      <c r="C257" s="80"/>
      <c r="D257" s="6" t="s">
        <v>10</v>
      </c>
      <c r="E257" s="21">
        <f>E258+E259</f>
        <v>4600.8</v>
      </c>
      <c r="F257" s="21">
        <f t="shared" ref="F257:H257" si="237">F258+F259</f>
        <v>204600.8</v>
      </c>
      <c r="G257" s="21">
        <f t="shared" si="237"/>
        <v>204140.7</v>
      </c>
      <c r="H257" s="21">
        <f t="shared" si="237"/>
        <v>111</v>
      </c>
      <c r="I257" s="21">
        <f t="shared" ref="I257" si="238">I258+I259</f>
        <v>111</v>
      </c>
      <c r="J257" s="94">
        <f t="shared" si="205"/>
        <v>5.4251987284507203E-4</v>
      </c>
      <c r="K257" s="94">
        <f t="shared" si="206"/>
        <v>5.4251987284507203E-4</v>
      </c>
      <c r="L257" s="6"/>
    </row>
    <row r="258" spans="1:12">
      <c r="A258" s="34"/>
      <c r="B258" s="32"/>
      <c r="C258" s="80"/>
      <c r="D258" s="6" t="s">
        <v>11</v>
      </c>
      <c r="E258" s="21">
        <v>4600.8</v>
      </c>
      <c r="F258" s="21">
        <f>4600.8+200000</f>
        <v>204600.8</v>
      </c>
      <c r="G258" s="21">
        <f>4140.7+200000</f>
        <v>204140.7</v>
      </c>
      <c r="H258" s="21">
        <v>111</v>
      </c>
      <c r="I258" s="21">
        <v>111</v>
      </c>
      <c r="J258" s="94">
        <f t="shared" si="205"/>
        <v>5.4251987284507203E-4</v>
      </c>
      <c r="K258" s="94">
        <f t="shared" si="206"/>
        <v>5.4251987284507203E-4</v>
      </c>
      <c r="L258" s="6"/>
    </row>
    <row r="259" spans="1:12">
      <c r="A259" s="34"/>
      <c r="B259" s="32"/>
      <c r="C259" s="80"/>
      <c r="D259" s="6" t="s">
        <v>12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94" t="e">
        <f t="shared" si="205"/>
        <v>#DIV/0!</v>
      </c>
      <c r="K259" s="94" t="e">
        <f t="shared" si="206"/>
        <v>#DIV/0!</v>
      </c>
      <c r="L259" s="6"/>
    </row>
    <row r="260" spans="1:12">
      <c r="A260" s="35"/>
      <c r="B260" s="32"/>
      <c r="C260" s="81"/>
      <c r="D260" s="6" t="s">
        <v>13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94" t="e">
        <f t="shared" si="205"/>
        <v>#DIV/0!</v>
      </c>
      <c r="K260" s="94" t="e">
        <f t="shared" si="206"/>
        <v>#DIV/0!</v>
      </c>
      <c r="L260" s="6"/>
    </row>
    <row r="261" spans="1:12">
      <c r="A261" s="33" t="s">
        <v>122</v>
      </c>
      <c r="B261" s="32" t="s">
        <v>124</v>
      </c>
      <c r="C261" s="79" t="s">
        <v>113</v>
      </c>
      <c r="D261" s="6" t="s">
        <v>3</v>
      </c>
      <c r="E261" s="21">
        <f>E262+E263+E266</f>
        <v>3000</v>
      </c>
      <c r="F261" s="21">
        <f t="shared" ref="F261:H261" si="239">F262+F263+F266</f>
        <v>3000</v>
      </c>
      <c r="G261" s="21">
        <f t="shared" si="239"/>
        <v>2700</v>
      </c>
      <c r="H261" s="21">
        <f t="shared" si="239"/>
        <v>1508.6</v>
      </c>
      <c r="I261" s="21">
        <f t="shared" ref="I261" si="240">I262+I263+I266</f>
        <v>1508.6</v>
      </c>
      <c r="J261" s="94">
        <f t="shared" si="205"/>
        <v>0.50286666666666668</v>
      </c>
      <c r="K261" s="94">
        <f t="shared" si="206"/>
        <v>0.50286666666666668</v>
      </c>
      <c r="L261" s="6"/>
    </row>
    <row r="262" spans="1:12">
      <c r="A262" s="34"/>
      <c r="B262" s="32"/>
      <c r="C262" s="80"/>
      <c r="D262" s="6" t="s">
        <v>9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94" t="e">
        <f t="shared" si="205"/>
        <v>#DIV/0!</v>
      </c>
      <c r="K262" s="94" t="e">
        <f t="shared" si="206"/>
        <v>#DIV/0!</v>
      </c>
      <c r="L262" s="6"/>
    </row>
    <row r="263" spans="1:12" ht="56.25">
      <c r="A263" s="34"/>
      <c r="B263" s="32"/>
      <c r="C263" s="80"/>
      <c r="D263" s="6" t="s">
        <v>10</v>
      </c>
      <c r="E263" s="21">
        <f>E264+E265</f>
        <v>3000</v>
      </c>
      <c r="F263" s="21">
        <f t="shared" ref="F263:H263" si="241">F264+F265</f>
        <v>3000</v>
      </c>
      <c r="G263" s="21">
        <f t="shared" si="241"/>
        <v>2700</v>
      </c>
      <c r="H263" s="21">
        <f t="shared" si="241"/>
        <v>1508.6</v>
      </c>
      <c r="I263" s="21">
        <f t="shared" ref="I263" si="242">I264+I265</f>
        <v>1508.6</v>
      </c>
      <c r="J263" s="94">
        <f t="shared" si="205"/>
        <v>0.50286666666666668</v>
      </c>
      <c r="K263" s="94">
        <f t="shared" si="206"/>
        <v>0.50286666666666668</v>
      </c>
      <c r="L263" s="6"/>
    </row>
    <row r="264" spans="1:12">
      <c r="A264" s="34"/>
      <c r="B264" s="32"/>
      <c r="C264" s="80"/>
      <c r="D264" s="6" t="s">
        <v>11</v>
      </c>
      <c r="E264" s="21">
        <v>3000</v>
      </c>
      <c r="F264" s="21">
        <v>3000</v>
      </c>
      <c r="G264" s="21">
        <v>2700</v>
      </c>
      <c r="H264" s="21">
        <v>1508.6</v>
      </c>
      <c r="I264" s="21">
        <v>1508.6</v>
      </c>
      <c r="J264" s="94">
        <f t="shared" si="205"/>
        <v>0.50286666666666668</v>
      </c>
      <c r="K264" s="94">
        <f t="shared" si="206"/>
        <v>0.50286666666666668</v>
      </c>
      <c r="L264" s="6"/>
    </row>
    <row r="265" spans="1:12">
      <c r="A265" s="34"/>
      <c r="B265" s="32"/>
      <c r="C265" s="80"/>
      <c r="D265" s="6" t="s">
        <v>12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94" t="e">
        <f t="shared" si="205"/>
        <v>#DIV/0!</v>
      </c>
      <c r="K265" s="94" t="e">
        <f t="shared" si="206"/>
        <v>#DIV/0!</v>
      </c>
      <c r="L265" s="6"/>
    </row>
    <row r="266" spans="1:12">
      <c r="A266" s="35"/>
      <c r="B266" s="32"/>
      <c r="C266" s="81"/>
      <c r="D266" s="6" t="s">
        <v>13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94" t="e">
        <f t="shared" si="205"/>
        <v>#DIV/0!</v>
      </c>
      <c r="K266" s="94" t="e">
        <f t="shared" si="206"/>
        <v>#DIV/0!</v>
      </c>
      <c r="L266" s="6"/>
    </row>
    <row r="267" spans="1:12">
      <c r="A267" s="33" t="s">
        <v>122</v>
      </c>
      <c r="B267" s="32" t="s">
        <v>125</v>
      </c>
      <c r="C267" s="79" t="s">
        <v>113</v>
      </c>
      <c r="D267" s="6" t="s">
        <v>3</v>
      </c>
      <c r="E267" s="21">
        <f>E268+E269+E272</f>
        <v>100</v>
      </c>
      <c r="F267" s="21">
        <f t="shared" ref="F267:H267" si="243">F268+F269+F272</f>
        <v>100</v>
      </c>
      <c r="G267" s="21">
        <f t="shared" si="243"/>
        <v>90</v>
      </c>
      <c r="H267" s="21">
        <f t="shared" si="243"/>
        <v>0</v>
      </c>
      <c r="I267" s="21">
        <f t="shared" ref="I267" si="244">I268+I269+I272</f>
        <v>0</v>
      </c>
      <c r="J267" s="94">
        <f t="shared" si="205"/>
        <v>0</v>
      </c>
      <c r="K267" s="94">
        <f t="shared" si="206"/>
        <v>0</v>
      </c>
      <c r="L267" s="6"/>
    </row>
    <row r="268" spans="1:12">
      <c r="A268" s="34"/>
      <c r="B268" s="32"/>
      <c r="C268" s="80"/>
      <c r="D268" s="6" t="s">
        <v>9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94" t="e">
        <f t="shared" si="205"/>
        <v>#DIV/0!</v>
      </c>
      <c r="K268" s="94" t="e">
        <f t="shared" si="206"/>
        <v>#DIV/0!</v>
      </c>
      <c r="L268" s="6"/>
    </row>
    <row r="269" spans="1:12" ht="56.25">
      <c r="A269" s="34"/>
      <c r="B269" s="32"/>
      <c r="C269" s="80"/>
      <c r="D269" s="6" t="s">
        <v>10</v>
      </c>
      <c r="E269" s="21">
        <f>E270+E271</f>
        <v>100</v>
      </c>
      <c r="F269" s="21">
        <f t="shared" ref="F269:H269" si="245">F270+F271</f>
        <v>100</v>
      </c>
      <c r="G269" s="21">
        <f t="shared" si="245"/>
        <v>90</v>
      </c>
      <c r="H269" s="21">
        <f t="shared" si="245"/>
        <v>0</v>
      </c>
      <c r="I269" s="21">
        <f t="shared" ref="I269" si="246">I270+I271</f>
        <v>0</v>
      </c>
      <c r="J269" s="94">
        <f t="shared" si="205"/>
        <v>0</v>
      </c>
      <c r="K269" s="94">
        <f t="shared" si="206"/>
        <v>0</v>
      </c>
      <c r="L269" s="6"/>
    </row>
    <row r="270" spans="1:12">
      <c r="A270" s="34"/>
      <c r="B270" s="32"/>
      <c r="C270" s="80"/>
      <c r="D270" s="6" t="s">
        <v>11</v>
      </c>
      <c r="E270" s="21">
        <v>100</v>
      </c>
      <c r="F270" s="21">
        <v>100</v>
      </c>
      <c r="G270" s="21">
        <v>90</v>
      </c>
      <c r="H270" s="21">
        <v>0</v>
      </c>
      <c r="I270" s="21">
        <v>0</v>
      </c>
      <c r="J270" s="94">
        <f t="shared" si="205"/>
        <v>0</v>
      </c>
      <c r="K270" s="94">
        <f t="shared" si="206"/>
        <v>0</v>
      </c>
      <c r="L270" s="6"/>
    </row>
    <row r="271" spans="1:12">
      <c r="A271" s="34"/>
      <c r="B271" s="32"/>
      <c r="C271" s="80"/>
      <c r="D271" s="6" t="s">
        <v>12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94" t="e">
        <f t="shared" si="205"/>
        <v>#DIV/0!</v>
      </c>
      <c r="K271" s="94" t="e">
        <f t="shared" si="206"/>
        <v>#DIV/0!</v>
      </c>
      <c r="L271" s="6"/>
    </row>
    <row r="272" spans="1:12">
      <c r="A272" s="35"/>
      <c r="B272" s="32"/>
      <c r="C272" s="81"/>
      <c r="D272" s="6" t="s">
        <v>13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94" t="e">
        <f t="shared" si="205"/>
        <v>#DIV/0!</v>
      </c>
      <c r="K272" s="94" t="e">
        <f t="shared" si="206"/>
        <v>#DIV/0!</v>
      </c>
      <c r="L272" s="6"/>
    </row>
    <row r="273" spans="1:12">
      <c r="A273" s="33" t="s">
        <v>122</v>
      </c>
      <c r="B273" s="32" t="s">
        <v>126</v>
      </c>
      <c r="C273" s="79" t="s">
        <v>113</v>
      </c>
      <c r="D273" s="6" t="s">
        <v>3</v>
      </c>
      <c r="E273" s="21">
        <f>E274+E275+E278</f>
        <v>29251.3</v>
      </c>
      <c r="F273" s="21">
        <f t="shared" ref="F273:H273" si="247">F274+F275+F278</f>
        <v>29251.3</v>
      </c>
      <c r="G273" s="21">
        <f t="shared" si="247"/>
        <v>28926.2</v>
      </c>
      <c r="H273" s="21">
        <f t="shared" si="247"/>
        <v>6095.8</v>
      </c>
      <c r="I273" s="21">
        <f t="shared" ref="I273" si="248">I274+I275+I278</f>
        <v>6095.8</v>
      </c>
      <c r="J273" s="94">
        <f t="shared" si="205"/>
        <v>0.20839415684089255</v>
      </c>
      <c r="K273" s="94">
        <f t="shared" si="206"/>
        <v>0.20839415684089255</v>
      </c>
      <c r="L273" s="6"/>
    </row>
    <row r="274" spans="1:12">
      <c r="A274" s="34"/>
      <c r="B274" s="32"/>
      <c r="C274" s="80"/>
      <c r="D274" s="6" t="s">
        <v>9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94" t="e">
        <f t="shared" si="205"/>
        <v>#DIV/0!</v>
      </c>
      <c r="K274" s="94" t="e">
        <f t="shared" si="206"/>
        <v>#DIV/0!</v>
      </c>
      <c r="L274" s="6"/>
    </row>
    <row r="275" spans="1:12" ht="56.25">
      <c r="A275" s="34"/>
      <c r="B275" s="32"/>
      <c r="C275" s="80"/>
      <c r="D275" s="6" t="s">
        <v>10</v>
      </c>
      <c r="E275" s="21">
        <f>E276+E277</f>
        <v>29251.3</v>
      </c>
      <c r="F275" s="21">
        <f t="shared" ref="F275:H275" si="249">F276+F277</f>
        <v>29251.3</v>
      </c>
      <c r="G275" s="21">
        <f t="shared" si="249"/>
        <v>28926.2</v>
      </c>
      <c r="H275" s="21">
        <f t="shared" si="249"/>
        <v>6095.8</v>
      </c>
      <c r="I275" s="21">
        <f t="shared" ref="I275" si="250">I276+I277</f>
        <v>6095.8</v>
      </c>
      <c r="J275" s="94">
        <f t="shared" si="205"/>
        <v>0.20839415684089255</v>
      </c>
      <c r="K275" s="94">
        <f t="shared" si="206"/>
        <v>0.20839415684089255</v>
      </c>
      <c r="L275" s="6"/>
    </row>
    <row r="276" spans="1:12">
      <c r="A276" s="34"/>
      <c r="B276" s="32"/>
      <c r="C276" s="80"/>
      <c r="D276" s="6" t="s">
        <v>11</v>
      </c>
      <c r="E276" s="21">
        <v>29251.3</v>
      </c>
      <c r="F276" s="21">
        <v>29251.3</v>
      </c>
      <c r="G276" s="21">
        <v>28926.2</v>
      </c>
      <c r="H276" s="21">
        <v>6095.8</v>
      </c>
      <c r="I276" s="21">
        <v>6095.8</v>
      </c>
      <c r="J276" s="94">
        <f t="shared" si="205"/>
        <v>0.20839415684089255</v>
      </c>
      <c r="K276" s="94">
        <f t="shared" si="206"/>
        <v>0.20839415684089255</v>
      </c>
      <c r="L276" s="6"/>
    </row>
    <row r="277" spans="1:12">
      <c r="A277" s="34"/>
      <c r="B277" s="32"/>
      <c r="C277" s="80"/>
      <c r="D277" s="6" t="s">
        <v>12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94" t="e">
        <f t="shared" si="205"/>
        <v>#DIV/0!</v>
      </c>
      <c r="K277" s="94" t="e">
        <f t="shared" si="206"/>
        <v>#DIV/0!</v>
      </c>
      <c r="L277" s="6"/>
    </row>
    <row r="278" spans="1:12">
      <c r="A278" s="35"/>
      <c r="B278" s="32"/>
      <c r="C278" s="81"/>
      <c r="D278" s="6" t="s">
        <v>13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94" t="e">
        <f t="shared" si="205"/>
        <v>#DIV/0!</v>
      </c>
      <c r="K278" s="94" t="e">
        <f t="shared" si="206"/>
        <v>#DIV/0!</v>
      </c>
      <c r="L278" s="6"/>
    </row>
    <row r="279" spans="1:12" ht="30" customHeight="1">
      <c r="A279" s="33" t="s">
        <v>122</v>
      </c>
      <c r="B279" s="32" t="s">
        <v>127</v>
      </c>
      <c r="C279" s="79" t="s">
        <v>113</v>
      </c>
      <c r="D279" s="6" t="s">
        <v>3</v>
      </c>
      <c r="E279" s="21">
        <f>E280+E281+E284</f>
        <v>3307.4</v>
      </c>
      <c r="F279" s="21">
        <f t="shared" ref="F279:H279" si="251">F280+F281+F284</f>
        <v>3307.4</v>
      </c>
      <c r="G279" s="21">
        <f t="shared" si="251"/>
        <v>3020.2</v>
      </c>
      <c r="H279" s="21">
        <f t="shared" si="251"/>
        <v>930</v>
      </c>
      <c r="I279" s="21">
        <f t="shared" ref="I279" si="252">I280+I281+I284</f>
        <v>930</v>
      </c>
      <c r="J279" s="94">
        <f t="shared" si="205"/>
        <v>0.28118763983793915</v>
      </c>
      <c r="K279" s="94">
        <f t="shared" si="206"/>
        <v>0.28118763983793915</v>
      </c>
      <c r="L279" s="6"/>
    </row>
    <row r="280" spans="1:12" ht="30" customHeight="1">
      <c r="A280" s="34"/>
      <c r="B280" s="32"/>
      <c r="C280" s="80"/>
      <c r="D280" s="6" t="s">
        <v>9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94" t="e">
        <f t="shared" si="205"/>
        <v>#DIV/0!</v>
      </c>
      <c r="K280" s="94" t="e">
        <f t="shared" si="206"/>
        <v>#DIV/0!</v>
      </c>
      <c r="L280" s="6"/>
    </row>
    <row r="281" spans="1:12" ht="56.25">
      <c r="A281" s="34"/>
      <c r="B281" s="32"/>
      <c r="C281" s="80"/>
      <c r="D281" s="6" t="s">
        <v>10</v>
      </c>
      <c r="E281" s="21">
        <f>E282+E283</f>
        <v>3307.4</v>
      </c>
      <c r="F281" s="21">
        <f t="shared" ref="F281:H281" si="253">F282+F283</f>
        <v>3307.4</v>
      </c>
      <c r="G281" s="21">
        <f t="shared" si="253"/>
        <v>3020.2</v>
      </c>
      <c r="H281" s="21">
        <f t="shared" si="253"/>
        <v>930</v>
      </c>
      <c r="I281" s="21">
        <f t="shared" ref="I281" si="254">I282+I283</f>
        <v>930</v>
      </c>
      <c r="J281" s="94">
        <f t="shared" si="205"/>
        <v>0.28118763983793915</v>
      </c>
      <c r="K281" s="94">
        <f t="shared" si="206"/>
        <v>0.28118763983793915</v>
      </c>
      <c r="L281" s="6"/>
    </row>
    <row r="282" spans="1:12" ht="30" customHeight="1">
      <c r="A282" s="34"/>
      <c r="B282" s="32"/>
      <c r="C282" s="80"/>
      <c r="D282" s="6" t="s">
        <v>11</v>
      </c>
      <c r="E282" s="21">
        <v>3307.4</v>
      </c>
      <c r="F282" s="21">
        <v>3307.4</v>
      </c>
      <c r="G282" s="21">
        <v>3020.2</v>
      </c>
      <c r="H282" s="21">
        <v>930</v>
      </c>
      <c r="I282" s="21">
        <v>930</v>
      </c>
      <c r="J282" s="94">
        <f t="shared" si="205"/>
        <v>0.28118763983793915</v>
      </c>
      <c r="K282" s="94">
        <f t="shared" si="206"/>
        <v>0.28118763983793915</v>
      </c>
      <c r="L282" s="6"/>
    </row>
    <row r="283" spans="1:12" ht="30" customHeight="1">
      <c r="A283" s="34"/>
      <c r="B283" s="32"/>
      <c r="C283" s="80"/>
      <c r="D283" s="6" t="s">
        <v>12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94" t="e">
        <f t="shared" si="205"/>
        <v>#DIV/0!</v>
      </c>
      <c r="K283" s="94" t="e">
        <f t="shared" si="206"/>
        <v>#DIV/0!</v>
      </c>
      <c r="L283" s="6"/>
    </row>
    <row r="284" spans="1:12" ht="30" customHeight="1">
      <c r="A284" s="35"/>
      <c r="B284" s="32"/>
      <c r="C284" s="81"/>
      <c r="D284" s="6" t="s">
        <v>13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94" t="e">
        <f t="shared" ref="J284" si="255">I284/F284</f>
        <v>#DIV/0!</v>
      </c>
      <c r="K284" s="94" t="e">
        <f t="shared" ref="K284" si="256">H284/F284</f>
        <v>#DIV/0!</v>
      </c>
      <c r="L284" s="6"/>
    </row>
  </sheetData>
  <mergeCells count="138">
    <mergeCell ref="C29:C34"/>
    <mergeCell ref="C17:C22"/>
    <mergeCell ref="C199:C204"/>
    <mergeCell ref="B199:B204"/>
    <mergeCell ref="A199:A204"/>
    <mergeCell ref="A47:A52"/>
    <mergeCell ref="B47:B52"/>
    <mergeCell ref="A53:A58"/>
    <mergeCell ref="B53:B58"/>
    <mergeCell ref="A59:A64"/>
    <mergeCell ref="B59:B64"/>
    <mergeCell ref="C41:C46"/>
    <mergeCell ref="C77:C82"/>
    <mergeCell ref="C23:C28"/>
    <mergeCell ref="C47:C52"/>
    <mergeCell ref="C53:C58"/>
    <mergeCell ref="C65:C70"/>
    <mergeCell ref="C71:C76"/>
    <mergeCell ref="A77:A82"/>
    <mergeCell ref="B17:B28"/>
    <mergeCell ref="B77:B82"/>
    <mergeCell ref="A35:A40"/>
    <mergeCell ref="B35:B40"/>
    <mergeCell ref="A41:A46"/>
    <mergeCell ref="E7:E8"/>
    <mergeCell ref="A1:L1"/>
    <mergeCell ref="A2:L2"/>
    <mergeCell ref="A3:L3"/>
    <mergeCell ref="A4:L4"/>
    <mergeCell ref="A5:L5"/>
    <mergeCell ref="F7:F8"/>
    <mergeCell ref="G7:G8"/>
    <mergeCell ref="J7:K7"/>
    <mergeCell ref="L7:L8"/>
    <mergeCell ref="H7:I7"/>
    <mergeCell ref="A7:A8"/>
    <mergeCell ref="B7:B8"/>
    <mergeCell ref="C7:C8"/>
    <mergeCell ref="D7:D8"/>
    <mergeCell ref="B41:B46"/>
    <mergeCell ref="A29:A34"/>
    <mergeCell ref="B29:B34"/>
    <mergeCell ref="A107:A112"/>
    <mergeCell ref="B107:B112"/>
    <mergeCell ref="A113:A118"/>
    <mergeCell ref="B113:B118"/>
    <mergeCell ref="A83:A88"/>
    <mergeCell ref="B83:B88"/>
    <mergeCell ref="A89:A94"/>
    <mergeCell ref="B89:B94"/>
    <mergeCell ref="A95:A100"/>
    <mergeCell ref="B95:B100"/>
    <mergeCell ref="B10:L10"/>
    <mergeCell ref="C11:C16"/>
    <mergeCell ref="C35:C40"/>
    <mergeCell ref="C59:C64"/>
    <mergeCell ref="C89:C94"/>
    <mergeCell ref="C125:C130"/>
    <mergeCell ref="B205:L205"/>
    <mergeCell ref="A219:A224"/>
    <mergeCell ref="B219:B224"/>
    <mergeCell ref="A206:A211"/>
    <mergeCell ref="B206:B211"/>
    <mergeCell ref="A212:A217"/>
    <mergeCell ref="B212:B217"/>
    <mergeCell ref="B181:B186"/>
    <mergeCell ref="C83:C88"/>
    <mergeCell ref="C95:C100"/>
    <mergeCell ref="C101:C106"/>
    <mergeCell ref="C107:C112"/>
    <mergeCell ref="C113:C118"/>
    <mergeCell ref="B65:B76"/>
    <mergeCell ref="A11:A16"/>
    <mergeCell ref="B11:B16"/>
    <mergeCell ref="A101:A106"/>
    <mergeCell ref="B101:B106"/>
    <mergeCell ref="B131:B143"/>
    <mergeCell ref="C131:C136"/>
    <mergeCell ref="C137:C143"/>
    <mergeCell ref="A125:A143"/>
    <mergeCell ref="C119:C124"/>
    <mergeCell ref="C144:C149"/>
    <mergeCell ref="C150:C155"/>
    <mergeCell ref="C156:C161"/>
    <mergeCell ref="C162:C167"/>
    <mergeCell ref="A162:A180"/>
    <mergeCell ref="B168:B180"/>
    <mergeCell ref="C168:C173"/>
    <mergeCell ref="C174:C180"/>
    <mergeCell ref="A150:A155"/>
    <mergeCell ref="B150:B155"/>
    <mergeCell ref="A156:A161"/>
    <mergeCell ref="B156:B161"/>
    <mergeCell ref="B162:B167"/>
    <mergeCell ref="A119:A124"/>
    <mergeCell ref="B119:B124"/>
    <mergeCell ref="B125:B130"/>
    <mergeCell ref="A144:A149"/>
    <mergeCell ref="B144:B149"/>
    <mergeCell ref="C212:C217"/>
    <mergeCell ref="C206:C211"/>
    <mergeCell ref="B218:L218"/>
    <mergeCell ref="C219:C224"/>
    <mergeCell ref="A237:A242"/>
    <mergeCell ref="B237:B242"/>
    <mergeCell ref="C187:C192"/>
    <mergeCell ref="C193:C198"/>
    <mergeCell ref="C181:C186"/>
    <mergeCell ref="A181:A198"/>
    <mergeCell ref="B187:B198"/>
    <mergeCell ref="A231:A236"/>
    <mergeCell ref="B231:B236"/>
    <mergeCell ref="A225:A230"/>
    <mergeCell ref="B225:B230"/>
    <mergeCell ref="A255:A260"/>
    <mergeCell ref="B255:B260"/>
    <mergeCell ref="C255:C260"/>
    <mergeCell ref="A261:A266"/>
    <mergeCell ref="B261:B266"/>
    <mergeCell ref="C261:C266"/>
    <mergeCell ref="C249:C254"/>
    <mergeCell ref="C225:C230"/>
    <mergeCell ref="C231:C236"/>
    <mergeCell ref="C237:C242"/>
    <mergeCell ref="C243:C248"/>
    <mergeCell ref="A243:A248"/>
    <mergeCell ref="B243:B248"/>
    <mergeCell ref="A249:A254"/>
    <mergeCell ref="B249:B254"/>
    <mergeCell ref="A279:A284"/>
    <mergeCell ref="B279:B284"/>
    <mergeCell ref="C279:C284"/>
    <mergeCell ref="A267:A272"/>
    <mergeCell ref="B267:B272"/>
    <mergeCell ref="C267:C272"/>
    <mergeCell ref="A273:A278"/>
    <mergeCell ref="B273:B278"/>
    <mergeCell ref="C273:C278"/>
  </mergeCells>
  <pageMargins left="0.19685039370078741" right="0.19685039370078741" top="0.35433070866141736" bottom="0.35433070866141736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 15 (1кв 2024)</vt:lpstr>
      <vt:lpstr>прилож 16 (1кв2024)</vt:lpstr>
      <vt:lpstr>'прилож 15 (1кв 2024)'!Область_печати</vt:lpstr>
      <vt:lpstr>'прилож 16 (1кв2024)'!Область_печати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2024-04-11T13:34:14Z</dcterms:modified>
</cp:coreProperties>
</file>