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ФКС-1кв." sheetId="1" r:id="rId1"/>
    <sheet name="ПАТР.-1кв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562" i="2" l="1"/>
  <c r="H561" i="2"/>
  <c r="G561" i="2"/>
  <c r="F561" i="2"/>
  <c r="E561" i="2"/>
  <c r="D561" i="2"/>
  <c r="H557" i="2"/>
  <c r="G557" i="2"/>
  <c r="F557" i="2"/>
  <c r="E557" i="2"/>
  <c r="E556" i="2" s="1"/>
  <c r="D557" i="2"/>
  <c r="H556" i="2"/>
  <c r="F556" i="2"/>
  <c r="D556" i="2"/>
  <c r="H554" i="2"/>
  <c r="G554" i="2"/>
  <c r="F554" i="2"/>
  <c r="E554" i="2"/>
  <c r="D554" i="2"/>
  <c r="H553" i="2"/>
  <c r="G553" i="2"/>
  <c r="F553" i="2"/>
  <c r="E553" i="2"/>
  <c r="D553" i="2"/>
  <c r="H552" i="2"/>
  <c r="G552" i="2"/>
  <c r="F552" i="2"/>
  <c r="E552" i="2"/>
  <c r="D552" i="2"/>
  <c r="H551" i="2"/>
  <c r="H550" i="2" s="1"/>
  <c r="F551" i="2"/>
  <c r="F550" i="2" s="1"/>
  <c r="D551" i="2"/>
  <c r="D550" i="2" s="1"/>
  <c r="K546" i="2"/>
  <c r="J546" i="2"/>
  <c r="I546" i="2"/>
  <c r="J545" i="2"/>
  <c r="H545" i="2"/>
  <c r="G545" i="2"/>
  <c r="K545" i="2" s="1"/>
  <c r="F545" i="2"/>
  <c r="E545" i="2"/>
  <c r="D545" i="2"/>
  <c r="K541" i="2"/>
  <c r="J541" i="2"/>
  <c r="I541" i="2"/>
  <c r="K540" i="2"/>
  <c r="I540" i="2"/>
  <c r="H540" i="2"/>
  <c r="G540" i="2"/>
  <c r="J540" i="2" s="1"/>
  <c r="F540" i="2"/>
  <c r="E540" i="2"/>
  <c r="D540" i="2"/>
  <c r="H539" i="2"/>
  <c r="G539" i="2"/>
  <c r="F539" i="2"/>
  <c r="F533" i="2" s="1"/>
  <c r="E539" i="2"/>
  <c r="D539" i="2"/>
  <c r="H538" i="2"/>
  <c r="G538" i="2"/>
  <c r="G532" i="2" s="1"/>
  <c r="G529" i="2" s="1"/>
  <c r="F538" i="2"/>
  <c r="E538" i="2"/>
  <c r="D538" i="2"/>
  <c r="H537" i="2"/>
  <c r="H531" i="2" s="1"/>
  <c r="G537" i="2"/>
  <c r="F537" i="2"/>
  <c r="F531" i="2" s="1"/>
  <c r="E537" i="2"/>
  <c r="D537" i="2"/>
  <c r="D531" i="2" s="1"/>
  <c r="J536" i="2"/>
  <c r="H536" i="2"/>
  <c r="I536" i="2" s="1"/>
  <c r="G536" i="2"/>
  <c r="F536" i="2"/>
  <c r="F530" i="2" s="1"/>
  <c r="F529" i="2" s="1"/>
  <c r="E536" i="2"/>
  <c r="D536" i="2"/>
  <c r="D530" i="2" s="1"/>
  <c r="G533" i="2"/>
  <c r="E533" i="2"/>
  <c r="H532" i="2"/>
  <c r="F532" i="2"/>
  <c r="D532" i="2"/>
  <c r="G531" i="2"/>
  <c r="E531" i="2"/>
  <c r="G530" i="2"/>
  <c r="E530" i="2"/>
  <c r="K525" i="2"/>
  <c r="J525" i="2"/>
  <c r="I525" i="2"/>
  <c r="J524" i="2"/>
  <c r="H524" i="2"/>
  <c r="G524" i="2"/>
  <c r="K524" i="2" s="1"/>
  <c r="F524" i="2"/>
  <c r="E524" i="2"/>
  <c r="D524" i="2"/>
  <c r="H519" i="2"/>
  <c r="G519" i="2"/>
  <c r="F519" i="2"/>
  <c r="E519" i="2"/>
  <c r="D519" i="2"/>
  <c r="H514" i="2"/>
  <c r="G514" i="2"/>
  <c r="F514" i="2"/>
  <c r="E514" i="2"/>
  <c r="D514" i="2"/>
  <c r="K510" i="2"/>
  <c r="J510" i="2"/>
  <c r="I510" i="2"/>
  <c r="I509" i="2"/>
  <c r="H509" i="2"/>
  <c r="G509" i="2"/>
  <c r="K509" i="2" s="1"/>
  <c r="F509" i="2"/>
  <c r="E509" i="2"/>
  <c r="D509" i="2"/>
  <c r="K505" i="2"/>
  <c r="J505" i="2"/>
  <c r="I505" i="2"/>
  <c r="J504" i="2"/>
  <c r="H504" i="2"/>
  <c r="G504" i="2"/>
  <c r="F504" i="2"/>
  <c r="E504" i="2"/>
  <c r="D504" i="2"/>
  <c r="H500" i="2"/>
  <c r="G500" i="2"/>
  <c r="G499" i="2" s="1"/>
  <c r="F500" i="2"/>
  <c r="H499" i="2"/>
  <c r="F499" i="2"/>
  <c r="E499" i="2"/>
  <c r="D499" i="2"/>
  <c r="H495" i="2"/>
  <c r="G495" i="2"/>
  <c r="G494" i="2" s="1"/>
  <c r="F495" i="2"/>
  <c r="H494" i="2"/>
  <c r="F494" i="2"/>
  <c r="E494" i="2"/>
  <c r="D494" i="2"/>
  <c r="H489" i="2"/>
  <c r="G489" i="2"/>
  <c r="F489" i="2"/>
  <c r="E489" i="2"/>
  <c r="D489" i="2"/>
  <c r="K485" i="2"/>
  <c r="J485" i="2"/>
  <c r="I485" i="2"/>
  <c r="J484" i="2"/>
  <c r="H484" i="2"/>
  <c r="G484" i="2"/>
  <c r="F484" i="2"/>
  <c r="E484" i="2"/>
  <c r="D484" i="2"/>
  <c r="H479" i="2"/>
  <c r="G479" i="2"/>
  <c r="F479" i="2"/>
  <c r="E479" i="2"/>
  <c r="D479" i="2"/>
  <c r="K475" i="2"/>
  <c r="J475" i="2"/>
  <c r="I475" i="2"/>
  <c r="J474" i="2"/>
  <c r="H474" i="2"/>
  <c r="G474" i="2"/>
  <c r="K474" i="2" s="1"/>
  <c r="F474" i="2"/>
  <c r="E474" i="2"/>
  <c r="D474" i="2"/>
  <c r="K470" i="2"/>
  <c r="J470" i="2"/>
  <c r="I470" i="2"/>
  <c r="K469" i="2"/>
  <c r="I469" i="2"/>
  <c r="H469" i="2"/>
  <c r="G469" i="2"/>
  <c r="F469" i="2"/>
  <c r="E469" i="2"/>
  <c r="D469" i="2"/>
  <c r="K465" i="2"/>
  <c r="J465" i="2"/>
  <c r="I465" i="2"/>
  <c r="J464" i="2"/>
  <c r="H464" i="2"/>
  <c r="I464" i="2" s="1"/>
  <c r="G464" i="2"/>
  <c r="K464" i="2" s="1"/>
  <c r="F464" i="2"/>
  <c r="E464" i="2"/>
  <c r="D464" i="2"/>
  <c r="K460" i="2"/>
  <c r="J460" i="2"/>
  <c r="I460" i="2"/>
  <c r="K459" i="2"/>
  <c r="I459" i="2"/>
  <c r="H459" i="2"/>
  <c r="G459" i="2"/>
  <c r="F459" i="2"/>
  <c r="E459" i="2"/>
  <c r="D459" i="2"/>
  <c r="K455" i="2"/>
  <c r="J455" i="2"/>
  <c r="I455" i="2"/>
  <c r="H454" i="2"/>
  <c r="G454" i="2"/>
  <c r="F454" i="2"/>
  <c r="E454" i="2"/>
  <c r="D454" i="2"/>
  <c r="H453" i="2"/>
  <c r="G453" i="2"/>
  <c r="F453" i="2"/>
  <c r="E453" i="2"/>
  <c r="D453" i="2"/>
  <c r="D449" i="2" s="1"/>
  <c r="H452" i="2"/>
  <c r="G452" i="2"/>
  <c r="F452" i="2"/>
  <c r="E452" i="2"/>
  <c r="D452" i="2"/>
  <c r="H451" i="2"/>
  <c r="G451" i="2"/>
  <c r="F451" i="2"/>
  <c r="E451" i="2"/>
  <c r="E449" i="2" s="1"/>
  <c r="D451" i="2"/>
  <c r="H450" i="2"/>
  <c r="G450" i="2"/>
  <c r="G449" i="2" s="1"/>
  <c r="F450" i="2"/>
  <c r="E450" i="2"/>
  <c r="D450" i="2"/>
  <c r="H449" i="2"/>
  <c r="H448" i="2"/>
  <c r="H422" i="2" s="1"/>
  <c r="G448" i="2"/>
  <c r="F448" i="2"/>
  <c r="E448" i="2"/>
  <c r="D448" i="2"/>
  <c r="H447" i="2"/>
  <c r="G447" i="2"/>
  <c r="F447" i="2"/>
  <c r="E447" i="2"/>
  <c r="D447" i="2"/>
  <c r="H446" i="2"/>
  <c r="G446" i="2"/>
  <c r="F446" i="2"/>
  <c r="E446" i="2"/>
  <c r="D446" i="2"/>
  <c r="H445" i="2"/>
  <c r="G445" i="2"/>
  <c r="F445" i="2"/>
  <c r="E445" i="2"/>
  <c r="D445" i="2"/>
  <c r="H444" i="2"/>
  <c r="H443" i="2"/>
  <c r="G443" i="2"/>
  <c r="F443" i="2"/>
  <c r="E443" i="2"/>
  <c r="E417" i="2" s="1"/>
  <c r="D443" i="2"/>
  <c r="H442" i="2"/>
  <c r="G442" i="2"/>
  <c r="F442" i="2"/>
  <c r="F416" i="2" s="1"/>
  <c r="E442" i="2"/>
  <c r="D442" i="2"/>
  <c r="H441" i="2"/>
  <c r="G441" i="2"/>
  <c r="G415" i="2" s="1"/>
  <c r="F441" i="2"/>
  <c r="E441" i="2"/>
  <c r="D441" i="2"/>
  <c r="K440" i="2"/>
  <c r="I440" i="2"/>
  <c r="H440" i="2"/>
  <c r="H429" i="2" s="1"/>
  <c r="I429" i="2" s="1"/>
  <c r="G440" i="2"/>
  <c r="F440" i="2"/>
  <c r="E440" i="2"/>
  <c r="D440" i="2"/>
  <c r="D439" i="2" s="1"/>
  <c r="H439" i="2"/>
  <c r="G439" i="2"/>
  <c r="H438" i="2"/>
  <c r="H412" i="2" s="1"/>
  <c r="G438" i="2"/>
  <c r="F438" i="2"/>
  <c r="E438" i="2"/>
  <c r="D438" i="2"/>
  <c r="D412" i="2" s="1"/>
  <c r="H437" i="2"/>
  <c r="H434" i="2" s="1"/>
  <c r="G437" i="2"/>
  <c r="F437" i="2"/>
  <c r="E437" i="2"/>
  <c r="E411" i="2" s="1"/>
  <c r="D437" i="2"/>
  <c r="H436" i="2"/>
  <c r="G436" i="2"/>
  <c r="F436" i="2"/>
  <c r="F410" i="2" s="1"/>
  <c r="E436" i="2"/>
  <c r="D436" i="2"/>
  <c r="I435" i="2"/>
  <c r="H435" i="2"/>
  <c r="G435" i="2"/>
  <c r="F435" i="2"/>
  <c r="F409" i="2" s="1"/>
  <c r="F408" i="2" s="1"/>
  <c r="E435" i="2"/>
  <c r="D435" i="2"/>
  <c r="F432" i="2"/>
  <c r="H431" i="2"/>
  <c r="G431" i="2"/>
  <c r="H430" i="2"/>
  <c r="D430" i="2"/>
  <c r="F429" i="2"/>
  <c r="D429" i="2"/>
  <c r="H427" i="2"/>
  <c r="G427" i="2"/>
  <c r="F427" i="2"/>
  <c r="E427" i="2"/>
  <c r="E423" i="2" s="1"/>
  <c r="D427" i="2"/>
  <c r="H426" i="2"/>
  <c r="G426" i="2"/>
  <c r="F426" i="2"/>
  <c r="E426" i="2"/>
  <c r="D426" i="2"/>
  <c r="D423" i="2" s="1"/>
  <c r="H425" i="2"/>
  <c r="G425" i="2"/>
  <c r="G423" i="2" s="1"/>
  <c r="F425" i="2"/>
  <c r="E425" i="2"/>
  <c r="D425" i="2"/>
  <c r="H423" i="2"/>
  <c r="F423" i="2"/>
  <c r="G422" i="2"/>
  <c r="F422" i="2"/>
  <c r="E422" i="2"/>
  <c r="H421" i="2"/>
  <c r="G421" i="2"/>
  <c r="F421" i="2"/>
  <c r="F405" i="2" s="1"/>
  <c r="D421" i="2"/>
  <c r="H420" i="2"/>
  <c r="G420" i="2"/>
  <c r="E420" i="2"/>
  <c r="D420" i="2"/>
  <c r="H419" i="2"/>
  <c r="F419" i="2"/>
  <c r="E419" i="2"/>
  <c r="D419" i="2"/>
  <c r="H417" i="2"/>
  <c r="G417" i="2"/>
  <c r="F417" i="2"/>
  <c r="F406" i="2" s="1"/>
  <c r="D417" i="2"/>
  <c r="H416" i="2"/>
  <c r="G416" i="2"/>
  <c r="E416" i="2"/>
  <c r="D416" i="2"/>
  <c r="H415" i="2"/>
  <c r="F415" i="2"/>
  <c r="E415" i="2"/>
  <c r="D415" i="2"/>
  <c r="D413" i="2" s="1"/>
  <c r="H414" i="2"/>
  <c r="I414" i="2" s="1"/>
  <c r="F414" i="2"/>
  <c r="D414" i="2"/>
  <c r="F412" i="2"/>
  <c r="E412" i="2"/>
  <c r="E406" i="2" s="1"/>
  <c r="H411" i="2"/>
  <c r="H405" i="2" s="1"/>
  <c r="G411" i="2"/>
  <c r="F411" i="2"/>
  <c r="H410" i="2"/>
  <c r="H404" i="2" s="1"/>
  <c r="G410" i="2"/>
  <c r="D410" i="2"/>
  <c r="K409" i="2"/>
  <c r="H409" i="2"/>
  <c r="G409" i="2"/>
  <c r="D409" i="2"/>
  <c r="I409" i="2" s="1"/>
  <c r="H406" i="2"/>
  <c r="G405" i="2"/>
  <c r="G404" i="2"/>
  <c r="D403" i="2"/>
  <c r="K398" i="2"/>
  <c r="J398" i="2"/>
  <c r="I398" i="2"/>
  <c r="I397" i="2"/>
  <c r="H397" i="2"/>
  <c r="G397" i="2"/>
  <c r="K397" i="2" s="1"/>
  <c r="F397" i="2"/>
  <c r="E397" i="2"/>
  <c r="J397" i="2" s="1"/>
  <c r="D397" i="2"/>
  <c r="K393" i="2"/>
  <c r="J393" i="2"/>
  <c r="I393" i="2"/>
  <c r="J392" i="2"/>
  <c r="H392" i="2"/>
  <c r="I392" i="2" s="1"/>
  <c r="G392" i="2"/>
  <c r="K392" i="2" s="1"/>
  <c r="F392" i="2"/>
  <c r="E392" i="2"/>
  <c r="D392" i="2"/>
  <c r="K388" i="2"/>
  <c r="J388" i="2"/>
  <c r="I388" i="2"/>
  <c r="K387" i="2"/>
  <c r="I387" i="2"/>
  <c r="H387" i="2"/>
  <c r="G387" i="2"/>
  <c r="F387" i="2"/>
  <c r="E387" i="2"/>
  <c r="D387" i="2"/>
  <c r="H384" i="2"/>
  <c r="H374" i="2" s="1"/>
  <c r="G384" i="2"/>
  <c r="F384" i="2"/>
  <c r="E384" i="2"/>
  <c r="E382" i="2" s="1"/>
  <c r="D384" i="2"/>
  <c r="H383" i="2"/>
  <c r="H382" i="2" s="1"/>
  <c r="G383" i="2"/>
  <c r="F383" i="2"/>
  <c r="E383" i="2"/>
  <c r="D383" i="2"/>
  <c r="I383" i="2" s="1"/>
  <c r="F382" i="2"/>
  <c r="K378" i="2"/>
  <c r="I378" i="2"/>
  <c r="H378" i="2"/>
  <c r="G378" i="2"/>
  <c r="F378" i="2"/>
  <c r="E378" i="2"/>
  <c r="D378" i="2"/>
  <c r="H377" i="2"/>
  <c r="G377" i="2"/>
  <c r="F377" i="2"/>
  <c r="D377" i="2"/>
  <c r="H376" i="2"/>
  <c r="G376" i="2"/>
  <c r="F376" i="2"/>
  <c r="E376" i="2"/>
  <c r="D376" i="2"/>
  <c r="H375" i="2"/>
  <c r="G375" i="2"/>
  <c r="F375" i="2"/>
  <c r="F372" i="2" s="1"/>
  <c r="E375" i="2"/>
  <c r="D375" i="2"/>
  <c r="J374" i="2"/>
  <c r="G374" i="2"/>
  <c r="F374" i="2"/>
  <c r="K374" i="2" s="1"/>
  <c r="E374" i="2"/>
  <c r="G373" i="2"/>
  <c r="F373" i="2"/>
  <c r="H367" i="2"/>
  <c r="G367" i="2"/>
  <c r="F367" i="2"/>
  <c r="E367" i="2"/>
  <c r="D367" i="2"/>
  <c r="H363" i="2"/>
  <c r="H343" i="2" s="1"/>
  <c r="G363" i="2"/>
  <c r="G362" i="2" s="1"/>
  <c r="F363" i="2"/>
  <c r="H362" i="2"/>
  <c r="F362" i="2"/>
  <c r="E362" i="2"/>
  <c r="D362" i="2"/>
  <c r="H357" i="2"/>
  <c r="G357" i="2"/>
  <c r="F357" i="2"/>
  <c r="E357" i="2"/>
  <c r="D357" i="2"/>
  <c r="H356" i="2"/>
  <c r="H340" i="2" s="1"/>
  <c r="G356" i="2"/>
  <c r="F356" i="2"/>
  <c r="E356" i="2"/>
  <c r="D356" i="2"/>
  <c r="D340" i="2" s="1"/>
  <c r="H355" i="2"/>
  <c r="G355" i="2"/>
  <c r="F355" i="2"/>
  <c r="E355" i="2"/>
  <c r="E339" i="2" s="1"/>
  <c r="D355" i="2"/>
  <c r="H354" i="2"/>
  <c r="G354" i="2"/>
  <c r="F354" i="2"/>
  <c r="F338" i="2" s="1"/>
  <c r="E354" i="2"/>
  <c r="D354" i="2"/>
  <c r="D352" i="2" s="1"/>
  <c r="H353" i="2"/>
  <c r="G353" i="2"/>
  <c r="G352" i="2" s="1"/>
  <c r="F353" i="2"/>
  <c r="E353" i="2"/>
  <c r="D353" i="2"/>
  <c r="H352" i="2"/>
  <c r="F352" i="2"/>
  <c r="H351" i="2"/>
  <c r="G351" i="2"/>
  <c r="F351" i="2"/>
  <c r="E351" i="2"/>
  <c r="D351" i="2"/>
  <c r="H350" i="2"/>
  <c r="H339" i="2" s="1"/>
  <c r="G350" i="2"/>
  <c r="F350" i="2"/>
  <c r="E350" i="2"/>
  <c r="D350" i="2"/>
  <c r="D339" i="2" s="1"/>
  <c r="H349" i="2"/>
  <c r="G349" i="2"/>
  <c r="F349" i="2"/>
  <c r="E349" i="2"/>
  <c r="D349" i="2"/>
  <c r="H348" i="2"/>
  <c r="G348" i="2"/>
  <c r="F348" i="2"/>
  <c r="E348" i="2"/>
  <c r="D348" i="2"/>
  <c r="H346" i="2"/>
  <c r="G346" i="2"/>
  <c r="F346" i="2"/>
  <c r="F342" i="2" s="1"/>
  <c r="E346" i="2"/>
  <c r="D346" i="2"/>
  <c r="H345" i="2"/>
  <c r="G345" i="2"/>
  <c r="F345" i="2"/>
  <c r="E345" i="2"/>
  <c r="D345" i="2"/>
  <c r="H344" i="2"/>
  <c r="H342" i="2" s="1"/>
  <c r="G344" i="2"/>
  <c r="F344" i="2"/>
  <c r="E344" i="2"/>
  <c r="D344" i="2"/>
  <c r="F343" i="2"/>
  <c r="E343" i="2"/>
  <c r="D343" i="2"/>
  <c r="E342" i="2"/>
  <c r="F340" i="2"/>
  <c r="E340" i="2"/>
  <c r="G339" i="2"/>
  <c r="F339" i="2"/>
  <c r="H338" i="2"/>
  <c r="G338" i="2"/>
  <c r="D338" i="2"/>
  <c r="H337" i="2"/>
  <c r="E337" i="2"/>
  <c r="H331" i="2"/>
  <c r="G331" i="2"/>
  <c r="F331" i="2"/>
  <c r="E331" i="2"/>
  <c r="D331" i="2"/>
  <c r="H326" i="2"/>
  <c r="G326" i="2"/>
  <c r="F326" i="2"/>
  <c r="E326" i="2"/>
  <c r="D326" i="2"/>
  <c r="H322" i="2"/>
  <c r="H321" i="2" s="1"/>
  <c r="G322" i="2"/>
  <c r="G321" i="2" s="1"/>
  <c r="F322" i="2"/>
  <c r="F321" i="2" s="1"/>
  <c r="E321" i="2"/>
  <c r="D321" i="2"/>
  <c r="H316" i="2"/>
  <c r="G316" i="2"/>
  <c r="F316" i="2"/>
  <c r="E316" i="2"/>
  <c r="D316" i="2"/>
  <c r="H315" i="2"/>
  <c r="G315" i="2"/>
  <c r="G299" i="2" s="1"/>
  <c r="F315" i="2"/>
  <c r="E315" i="2"/>
  <c r="D315" i="2"/>
  <c r="H314" i="2"/>
  <c r="G314" i="2"/>
  <c r="F314" i="2"/>
  <c r="E314" i="2"/>
  <c r="D314" i="2"/>
  <c r="H313" i="2"/>
  <c r="G313" i="2"/>
  <c r="F313" i="2"/>
  <c r="E313" i="2"/>
  <c r="D313" i="2"/>
  <c r="H312" i="2"/>
  <c r="G312" i="2"/>
  <c r="F312" i="2"/>
  <c r="F311" i="2" s="1"/>
  <c r="E312" i="2"/>
  <c r="D312" i="2"/>
  <c r="G311" i="2"/>
  <c r="H310" i="2"/>
  <c r="H299" i="2" s="1"/>
  <c r="G310" i="2"/>
  <c r="F310" i="2"/>
  <c r="E310" i="2"/>
  <c r="D310" i="2"/>
  <c r="D299" i="2" s="1"/>
  <c r="H309" i="2"/>
  <c r="G309" i="2"/>
  <c r="F309" i="2"/>
  <c r="E309" i="2"/>
  <c r="E298" i="2" s="1"/>
  <c r="D309" i="2"/>
  <c r="H308" i="2"/>
  <c r="G308" i="2"/>
  <c r="F308" i="2"/>
  <c r="E308" i="2"/>
  <c r="D308" i="2"/>
  <c r="H307" i="2"/>
  <c r="H306" i="2" s="1"/>
  <c r="G307" i="2"/>
  <c r="G306" i="2" s="1"/>
  <c r="F307" i="2"/>
  <c r="E307" i="2"/>
  <c r="D307" i="2"/>
  <c r="D306" i="2" s="1"/>
  <c r="I306" i="2"/>
  <c r="E306" i="2"/>
  <c r="H302" i="2"/>
  <c r="G302" i="2"/>
  <c r="G296" i="2" s="1"/>
  <c r="F302" i="2"/>
  <c r="E302" i="2"/>
  <c r="D302" i="2"/>
  <c r="H301" i="2"/>
  <c r="G301" i="2"/>
  <c r="E301" i="2"/>
  <c r="D301" i="2"/>
  <c r="I299" i="2"/>
  <c r="F299" i="2"/>
  <c r="E299" i="2"/>
  <c r="G298" i="2"/>
  <c r="F298" i="2"/>
  <c r="H297" i="2"/>
  <c r="G297" i="2"/>
  <c r="D297" i="2"/>
  <c r="H296" i="2"/>
  <c r="E296" i="2"/>
  <c r="D296" i="2"/>
  <c r="K291" i="2"/>
  <c r="J291" i="2"/>
  <c r="I291" i="2"/>
  <c r="I290" i="2"/>
  <c r="H290" i="2"/>
  <c r="G290" i="2"/>
  <c r="F290" i="2"/>
  <c r="E290" i="2"/>
  <c r="J290" i="2" s="1"/>
  <c r="D290" i="2"/>
  <c r="F286" i="2"/>
  <c r="F285" i="2" s="1"/>
  <c r="H285" i="2"/>
  <c r="G285" i="2"/>
  <c r="E285" i="2"/>
  <c r="D285" i="2"/>
  <c r="F281" i="2"/>
  <c r="F280" i="2" s="1"/>
  <c r="H280" i="2"/>
  <c r="G280" i="2"/>
  <c r="E280" i="2"/>
  <c r="D280" i="2"/>
  <c r="F276" i="2"/>
  <c r="F275" i="2" s="1"/>
  <c r="H275" i="2"/>
  <c r="G275" i="2"/>
  <c r="E275" i="2"/>
  <c r="D275" i="2"/>
  <c r="H270" i="2"/>
  <c r="G270" i="2"/>
  <c r="F270" i="2"/>
  <c r="E270" i="2"/>
  <c r="D270" i="2"/>
  <c r="K266" i="2"/>
  <c r="J266" i="2"/>
  <c r="I266" i="2"/>
  <c r="H265" i="2"/>
  <c r="G265" i="2"/>
  <c r="F265" i="2"/>
  <c r="E265" i="2"/>
  <c r="D265" i="2"/>
  <c r="K261" i="2"/>
  <c r="J261" i="2"/>
  <c r="I261" i="2"/>
  <c r="J260" i="2"/>
  <c r="H260" i="2"/>
  <c r="I260" i="2" s="1"/>
  <c r="G260" i="2"/>
  <c r="F260" i="2"/>
  <c r="K260" i="2" s="1"/>
  <c r="E260" i="2"/>
  <c r="D260" i="2"/>
  <c r="K256" i="2"/>
  <c r="J256" i="2"/>
  <c r="I256" i="2"/>
  <c r="H255" i="2"/>
  <c r="F255" i="2"/>
  <c r="K255" i="2" s="1"/>
  <c r="E255" i="2"/>
  <c r="J255" i="2" s="1"/>
  <c r="D255" i="2"/>
  <c r="I255" i="2" s="1"/>
  <c r="K251" i="2"/>
  <c r="J251" i="2"/>
  <c r="I251" i="2"/>
  <c r="H250" i="2"/>
  <c r="G250" i="2"/>
  <c r="F250" i="2"/>
  <c r="E250" i="2"/>
  <c r="D250" i="2"/>
  <c r="H245" i="2"/>
  <c r="G245" i="2"/>
  <c r="F245" i="2"/>
  <c r="E245" i="2"/>
  <c r="D245" i="2"/>
  <c r="H240" i="2"/>
  <c r="G240" i="2"/>
  <c r="F240" i="2"/>
  <c r="E240" i="2"/>
  <c r="D240" i="2"/>
  <c r="K236" i="2"/>
  <c r="J236" i="2"/>
  <c r="I236" i="2"/>
  <c r="H235" i="2"/>
  <c r="I235" i="2" s="1"/>
  <c r="G235" i="2"/>
  <c r="K235" i="2" s="1"/>
  <c r="F235" i="2"/>
  <c r="E235" i="2"/>
  <c r="J235" i="2" s="1"/>
  <c r="D235" i="2"/>
  <c r="H234" i="2"/>
  <c r="G234" i="2"/>
  <c r="F234" i="2"/>
  <c r="E234" i="2"/>
  <c r="D234" i="2"/>
  <c r="H233" i="2"/>
  <c r="G233" i="2"/>
  <c r="F233" i="2"/>
  <c r="E233" i="2"/>
  <c r="D233" i="2"/>
  <c r="H232" i="2"/>
  <c r="G232" i="2"/>
  <c r="G230" i="2" s="1"/>
  <c r="F232" i="2"/>
  <c r="E232" i="2"/>
  <c r="D232" i="2"/>
  <c r="H231" i="2"/>
  <c r="H230" i="2" s="1"/>
  <c r="G231" i="2"/>
  <c r="F231" i="2"/>
  <c r="E231" i="2"/>
  <c r="D231" i="2"/>
  <c r="D230" i="2" s="1"/>
  <c r="F230" i="2"/>
  <c r="E230" i="2"/>
  <c r="H229" i="2"/>
  <c r="G229" i="2"/>
  <c r="F229" i="2"/>
  <c r="E229" i="2"/>
  <c r="D229" i="2"/>
  <c r="H228" i="2"/>
  <c r="G228" i="2"/>
  <c r="G225" i="2" s="1"/>
  <c r="F228" i="2"/>
  <c r="E228" i="2"/>
  <c r="D228" i="2"/>
  <c r="H227" i="2"/>
  <c r="H225" i="2" s="1"/>
  <c r="G227" i="2"/>
  <c r="F227" i="2"/>
  <c r="E227" i="2"/>
  <c r="D227" i="2"/>
  <c r="D225" i="2" s="1"/>
  <c r="H226" i="2"/>
  <c r="G226" i="2"/>
  <c r="F226" i="2"/>
  <c r="E226" i="2"/>
  <c r="E225" i="2" s="1"/>
  <c r="D226" i="2"/>
  <c r="F225" i="2"/>
  <c r="H224" i="2"/>
  <c r="G224" i="2"/>
  <c r="G220" i="2" s="1"/>
  <c r="F224" i="2"/>
  <c r="E224" i="2"/>
  <c r="D224" i="2"/>
  <c r="H223" i="2"/>
  <c r="G223" i="2"/>
  <c r="F223" i="2"/>
  <c r="E223" i="2"/>
  <c r="D223" i="2"/>
  <c r="H222" i="2"/>
  <c r="G222" i="2"/>
  <c r="F222" i="2"/>
  <c r="E222" i="2"/>
  <c r="E220" i="2" s="1"/>
  <c r="D222" i="2"/>
  <c r="I221" i="2"/>
  <c r="H221" i="2"/>
  <c r="G221" i="2"/>
  <c r="F221" i="2"/>
  <c r="E221" i="2"/>
  <c r="J221" i="2" s="1"/>
  <c r="D221" i="2"/>
  <c r="F220" i="2"/>
  <c r="H219" i="2"/>
  <c r="G219" i="2"/>
  <c r="F219" i="2"/>
  <c r="F213" i="2" s="1"/>
  <c r="E219" i="2"/>
  <c r="D219" i="2"/>
  <c r="H218" i="2"/>
  <c r="G218" i="2"/>
  <c r="G215" i="2" s="1"/>
  <c r="F218" i="2"/>
  <c r="E218" i="2"/>
  <c r="D218" i="2"/>
  <c r="H217" i="2"/>
  <c r="G217" i="2"/>
  <c r="F217" i="2"/>
  <c r="E217" i="2"/>
  <c r="D217" i="2"/>
  <c r="D211" i="2" s="1"/>
  <c r="I216" i="2"/>
  <c r="H216" i="2"/>
  <c r="G216" i="2"/>
  <c r="F216" i="2"/>
  <c r="F210" i="2" s="1"/>
  <c r="E216" i="2"/>
  <c r="D216" i="2"/>
  <c r="H215" i="2"/>
  <c r="I215" i="2" s="1"/>
  <c r="D215" i="2"/>
  <c r="E213" i="2"/>
  <c r="G212" i="2"/>
  <c r="F212" i="2"/>
  <c r="H211" i="2"/>
  <c r="G211" i="2"/>
  <c r="K210" i="2"/>
  <c r="I210" i="2"/>
  <c r="H210" i="2"/>
  <c r="G210" i="2"/>
  <c r="D210" i="2"/>
  <c r="H204" i="2"/>
  <c r="G204" i="2"/>
  <c r="F204" i="2"/>
  <c r="E204" i="2"/>
  <c r="D204" i="2"/>
  <c r="H199" i="2"/>
  <c r="G199" i="2"/>
  <c r="F199" i="2"/>
  <c r="E199" i="2"/>
  <c r="D199" i="2"/>
  <c r="I198" i="2"/>
  <c r="H194" i="2"/>
  <c r="I194" i="2" s="1"/>
  <c r="G194" i="2"/>
  <c r="F194" i="2"/>
  <c r="E194" i="2"/>
  <c r="D194" i="2"/>
  <c r="K190" i="2"/>
  <c r="J190" i="2"/>
  <c r="I190" i="2"/>
  <c r="K189" i="2"/>
  <c r="I189" i="2"/>
  <c r="H189" i="2"/>
  <c r="G189" i="2"/>
  <c r="F189" i="2"/>
  <c r="E189" i="2"/>
  <c r="D189" i="2"/>
  <c r="K185" i="2"/>
  <c r="J185" i="2"/>
  <c r="I185" i="2"/>
  <c r="H184" i="2"/>
  <c r="G184" i="2"/>
  <c r="F184" i="2"/>
  <c r="E184" i="2"/>
  <c r="D184" i="2"/>
  <c r="H180" i="2"/>
  <c r="I180" i="2" s="1"/>
  <c r="G180" i="2"/>
  <c r="J180" i="2" s="1"/>
  <c r="F180" i="2"/>
  <c r="E180" i="2"/>
  <c r="D180" i="2"/>
  <c r="H179" i="2"/>
  <c r="I179" i="2" s="1"/>
  <c r="F179" i="2"/>
  <c r="E179" i="2"/>
  <c r="D179" i="2"/>
  <c r="H175" i="2"/>
  <c r="H174" i="2" s="1"/>
  <c r="G175" i="2"/>
  <c r="F175" i="2"/>
  <c r="F174" i="2" s="1"/>
  <c r="G174" i="2"/>
  <c r="E174" i="2"/>
  <c r="D174" i="2"/>
  <c r="H170" i="2"/>
  <c r="H169" i="2" s="1"/>
  <c r="G170" i="2"/>
  <c r="F170" i="2"/>
  <c r="F169" i="2" s="1"/>
  <c r="G169" i="2"/>
  <c r="E169" i="2"/>
  <c r="D169" i="2"/>
  <c r="H165" i="2"/>
  <c r="G165" i="2"/>
  <c r="F165" i="2"/>
  <c r="F164" i="2" s="1"/>
  <c r="G164" i="2"/>
  <c r="E164" i="2"/>
  <c r="D164" i="2"/>
  <c r="H159" i="2"/>
  <c r="G159" i="2"/>
  <c r="F159" i="2"/>
  <c r="E159" i="2"/>
  <c r="D159" i="2"/>
  <c r="H154" i="2"/>
  <c r="G154" i="2"/>
  <c r="F154" i="2"/>
  <c r="E154" i="2"/>
  <c r="D154" i="2"/>
  <c r="H149" i="2"/>
  <c r="G149" i="2"/>
  <c r="F149" i="2"/>
  <c r="E149" i="2"/>
  <c r="D149" i="2"/>
  <c r="K145" i="2"/>
  <c r="J145" i="2"/>
  <c r="F145" i="2"/>
  <c r="E145" i="2"/>
  <c r="D145" i="2"/>
  <c r="I145" i="2" s="1"/>
  <c r="H144" i="2"/>
  <c r="G144" i="2"/>
  <c r="K144" i="2" s="1"/>
  <c r="F144" i="2"/>
  <c r="E144" i="2"/>
  <c r="J144" i="2" s="1"/>
  <c r="H139" i="2"/>
  <c r="G139" i="2"/>
  <c r="F139" i="2"/>
  <c r="E139" i="2"/>
  <c r="D139" i="2"/>
  <c r="H138" i="2"/>
  <c r="G138" i="2"/>
  <c r="G60" i="2" s="1"/>
  <c r="G34" i="2" s="1"/>
  <c r="I34" i="2" s="1"/>
  <c r="F138" i="2"/>
  <c r="E138" i="2"/>
  <c r="E117" i="2" s="1"/>
  <c r="D138" i="2"/>
  <c r="D117" i="2" s="1"/>
  <c r="H137" i="2"/>
  <c r="H59" i="2" s="1"/>
  <c r="H33" i="2" s="1"/>
  <c r="G137" i="2"/>
  <c r="F137" i="2"/>
  <c r="F116" i="2" s="1"/>
  <c r="E137" i="2"/>
  <c r="E116" i="2" s="1"/>
  <c r="D137" i="2"/>
  <c r="D59" i="2" s="1"/>
  <c r="D33" i="2" s="1"/>
  <c r="H136" i="2"/>
  <c r="G136" i="2"/>
  <c r="G115" i="2" s="1"/>
  <c r="F136" i="2"/>
  <c r="F115" i="2" s="1"/>
  <c r="E136" i="2"/>
  <c r="E58" i="2" s="1"/>
  <c r="E32" i="2" s="1"/>
  <c r="D136" i="2"/>
  <c r="H135" i="2"/>
  <c r="G135" i="2"/>
  <c r="F135" i="2"/>
  <c r="E135" i="2"/>
  <c r="D135" i="2"/>
  <c r="H134" i="2"/>
  <c r="G130" i="2"/>
  <c r="F130" i="2"/>
  <c r="F129" i="2" s="1"/>
  <c r="E130" i="2"/>
  <c r="E129" i="2" s="1"/>
  <c r="D130" i="2"/>
  <c r="G129" i="2"/>
  <c r="D129" i="2"/>
  <c r="H125" i="2"/>
  <c r="I125" i="2" s="1"/>
  <c r="G125" i="2"/>
  <c r="K125" i="2" s="1"/>
  <c r="F125" i="2"/>
  <c r="E125" i="2"/>
  <c r="D125" i="2"/>
  <c r="H124" i="2"/>
  <c r="I124" i="2" s="1"/>
  <c r="G124" i="2"/>
  <c r="K124" i="2" s="1"/>
  <c r="F124" i="2"/>
  <c r="E124" i="2"/>
  <c r="D124" i="2"/>
  <c r="J120" i="2"/>
  <c r="H120" i="2"/>
  <c r="I120" i="2" s="1"/>
  <c r="G120" i="2"/>
  <c r="F120" i="2"/>
  <c r="F114" i="2" s="1"/>
  <c r="F113" i="2" s="1"/>
  <c r="E120" i="2"/>
  <c r="D120" i="2"/>
  <c r="J119" i="2"/>
  <c r="H119" i="2"/>
  <c r="I119" i="2" s="1"/>
  <c r="G119" i="2"/>
  <c r="E119" i="2"/>
  <c r="D119" i="2"/>
  <c r="I117" i="2"/>
  <c r="F117" i="2"/>
  <c r="H116" i="2"/>
  <c r="H81" i="2" s="1"/>
  <c r="H78" i="2" s="1"/>
  <c r="G116" i="2"/>
  <c r="H115" i="2"/>
  <c r="E115" i="2"/>
  <c r="D115" i="2"/>
  <c r="D80" i="2" s="1"/>
  <c r="E114" i="2"/>
  <c r="D114" i="2"/>
  <c r="E113" i="2"/>
  <c r="H109" i="2"/>
  <c r="G109" i="2"/>
  <c r="G108" i="2" s="1"/>
  <c r="F109" i="2"/>
  <c r="F108" i="2" s="1"/>
  <c r="H108" i="2"/>
  <c r="E108" i="2"/>
  <c r="D108" i="2"/>
  <c r="H103" i="2"/>
  <c r="G103" i="2"/>
  <c r="F103" i="2"/>
  <c r="E103" i="2"/>
  <c r="D103" i="2"/>
  <c r="H98" i="2"/>
  <c r="G98" i="2"/>
  <c r="F98" i="2"/>
  <c r="E98" i="2"/>
  <c r="D98" i="2"/>
  <c r="H93" i="2"/>
  <c r="G93" i="2"/>
  <c r="F93" i="2"/>
  <c r="E93" i="2"/>
  <c r="D93" i="2"/>
  <c r="H89" i="2"/>
  <c r="H88" i="2" s="1"/>
  <c r="G89" i="2"/>
  <c r="F89" i="2"/>
  <c r="F88" i="2" s="1"/>
  <c r="G88" i="2"/>
  <c r="E88" i="2"/>
  <c r="D88" i="2"/>
  <c r="K84" i="2"/>
  <c r="J84" i="2"/>
  <c r="I84" i="2"/>
  <c r="H83" i="2"/>
  <c r="I83" i="2" s="1"/>
  <c r="G83" i="2"/>
  <c r="J83" i="2" s="1"/>
  <c r="F83" i="2"/>
  <c r="K83" i="2" s="1"/>
  <c r="E83" i="2"/>
  <c r="D83" i="2"/>
  <c r="F82" i="2"/>
  <c r="E82" i="2"/>
  <c r="G81" i="2"/>
  <c r="F81" i="2"/>
  <c r="F78" i="2" s="1"/>
  <c r="E81" i="2"/>
  <c r="G80" i="2"/>
  <c r="F80" i="2"/>
  <c r="E80" i="2"/>
  <c r="E78" i="2" s="1"/>
  <c r="G78" i="2"/>
  <c r="H77" i="2"/>
  <c r="G77" i="2"/>
  <c r="G66" i="2" s="1"/>
  <c r="F77" i="2"/>
  <c r="E77" i="2"/>
  <c r="E55" i="2" s="1"/>
  <c r="E29" i="2" s="1"/>
  <c r="D77" i="2"/>
  <c r="H76" i="2"/>
  <c r="H65" i="2" s="1"/>
  <c r="G76" i="2"/>
  <c r="F76" i="2"/>
  <c r="F54" i="2" s="1"/>
  <c r="F28" i="2" s="1"/>
  <c r="F12" i="2" s="1"/>
  <c r="E76" i="2"/>
  <c r="D76" i="2"/>
  <c r="D65" i="2" s="1"/>
  <c r="H75" i="2"/>
  <c r="G75" i="2"/>
  <c r="G53" i="2" s="1"/>
  <c r="G27" i="2" s="1"/>
  <c r="F75" i="2"/>
  <c r="E75" i="2"/>
  <c r="E64" i="2" s="1"/>
  <c r="D75" i="2"/>
  <c r="H74" i="2"/>
  <c r="G74" i="2"/>
  <c r="E74" i="2"/>
  <c r="D74" i="2"/>
  <c r="D52" i="2" s="1"/>
  <c r="D26" i="2" s="1"/>
  <c r="I69" i="2"/>
  <c r="H69" i="2"/>
  <c r="H47" i="2" s="1"/>
  <c r="G69" i="2"/>
  <c r="J69" i="2" s="1"/>
  <c r="F69" i="2"/>
  <c r="E69" i="2"/>
  <c r="E63" i="2" s="1"/>
  <c r="D69" i="2"/>
  <c r="D47" i="2" s="1"/>
  <c r="H68" i="2"/>
  <c r="I68" i="2" s="1"/>
  <c r="F68" i="2"/>
  <c r="D68" i="2"/>
  <c r="H66" i="2"/>
  <c r="F66" i="2"/>
  <c r="D66" i="2"/>
  <c r="G65" i="2"/>
  <c r="F65" i="2"/>
  <c r="E65" i="2"/>
  <c r="H64" i="2"/>
  <c r="F64" i="2"/>
  <c r="D64" i="2"/>
  <c r="H63" i="2"/>
  <c r="H60" i="2"/>
  <c r="F60" i="2"/>
  <c r="F34" i="2" s="1"/>
  <c r="D60" i="2"/>
  <c r="G59" i="2"/>
  <c r="F59" i="2"/>
  <c r="F33" i="2" s="1"/>
  <c r="E59" i="2"/>
  <c r="H58" i="2"/>
  <c r="G58" i="2"/>
  <c r="F58" i="2"/>
  <c r="D58" i="2"/>
  <c r="H57" i="2"/>
  <c r="G57" i="2"/>
  <c r="E57" i="2"/>
  <c r="D57" i="2"/>
  <c r="H55" i="2"/>
  <c r="G55" i="2"/>
  <c r="F55" i="2"/>
  <c r="F39" i="2" s="1"/>
  <c r="D55" i="2"/>
  <c r="H54" i="2"/>
  <c r="G54" i="2"/>
  <c r="E54" i="2"/>
  <c r="D54" i="2"/>
  <c r="H53" i="2"/>
  <c r="F53" i="2"/>
  <c r="E53" i="2"/>
  <c r="E27" i="2" s="1"/>
  <c r="D53" i="2"/>
  <c r="E52" i="2"/>
  <c r="E51" i="2" s="1"/>
  <c r="D51" i="2"/>
  <c r="H50" i="2"/>
  <c r="F50" i="2"/>
  <c r="E50" i="2"/>
  <c r="D50" i="2"/>
  <c r="G49" i="2"/>
  <c r="F49" i="2"/>
  <c r="F38" i="2" s="1"/>
  <c r="E49" i="2"/>
  <c r="H48" i="2"/>
  <c r="G48" i="2"/>
  <c r="G22" i="2" s="1"/>
  <c r="F48" i="2"/>
  <c r="D48" i="2"/>
  <c r="I47" i="2"/>
  <c r="F47" i="2"/>
  <c r="F46" i="2" s="1"/>
  <c r="E47" i="2"/>
  <c r="H45" i="2"/>
  <c r="H19" i="2" s="1"/>
  <c r="H13" i="2" s="1"/>
  <c r="G45" i="2"/>
  <c r="F45" i="2"/>
  <c r="F19" i="2" s="1"/>
  <c r="E45" i="2"/>
  <c r="D45" i="2"/>
  <c r="D19" i="2" s="1"/>
  <c r="H44" i="2"/>
  <c r="G44" i="2"/>
  <c r="G41" i="2" s="1"/>
  <c r="F44" i="2"/>
  <c r="E44" i="2"/>
  <c r="E41" i="2" s="1"/>
  <c r="D44" i="2"/>
  <c r="H43" i="2"/>
  <c r="H17" i="2" s="1"/>
  <c r="H11" i="2" s="1"/>
  <c r="G43" i="2"/>
  <c r="F43" i="2"/>
  <c r="F17" i="2" s="1"/>
  <c r="E43" i="2"/>
  <c r="D43" i="2"/>
  <c r="D17" i="2" s="1"/>
  <c r="D11" i="2" s="1"/>
  <c r="J42" i="2"/>
  <c r="H42" i="2"/>
  <c r="I42" i="2" s="1"/>
  <c r="G42" i="2"/>
  <c r="K42" i="2" s="1"/>
  <c r="F42" i="2"/>
  <c r="F16" i="2" s="1"/>
  <c r="E42" i="2"/>
  <c r="D42" i="2"/>
  <c r="D16" i="2" s="1"/>
  <c r="H39" i="2"/>
  <c r="D39" i="2"/>
  <c r="G38" i="2"/>
  <c r="E38" i="2"/>
  <c r="H37" i="2"/>
  <c r="F37" i="2"/>
  <c r="D37" i="2"/>
  <c r="H34" i="2"/>
  <c r="D34" i="2"/>
  <c r="G33" i="2"/>
  <c r="E33" i="2"/>
  <c r="H32" i="2"/>
  <c r="G32" i="2"/>
  <c r="F32" i="2"/>
  <c r="D32" i="2"/>
  <c r="D30" i="2" s="1"/>
  <c r="H31" i="2"/>
  <c r="G31" i="2"/>
  <c r="D31" i="2"/>
  <c r="H29" i="2"/>
  <c r="G29" i="2"/>
  <c r="F29" i="2"/>
  <c r="H28" i="2"/>
  <c r="G28" i="2"/>
  <c r="D28" i="2"/>
  <c r="H27" i="2"/>
  <c r="D27" i="2"/>
  <c r="E26" i="2"/>
  <c r="H24" i="2"/>
  <c r="G24" i="2"/>
  <c r="F24" i="2"/>
  <c r="E24" i="2"/>
  <c r="D24" i="2"/>
  <c r="H23" i="2"/>
  <c r="G23" i="2"/>
  <c r="F23" i="2"/>
  <c r="E23" i="2"/>
  <c r="D23" i="2"/>
  <c r="H22" i="2"/>
  <c r="I22" i="2" s="1"/>
  <c r="F22" i="2"/>
  <c r="D22" i="2"/>
  <c r="H21" i="2"/>
  <c r="I21" i="2" s="1"/>
  <c r="D21" i="2"/>
  <c r="D20" i="2"/>
  <c r="E19" i="2"/>
  <c r="H18" i="2"/>
  <c r="F18" i="2"/>
  <c r="G17" i="2"/>
  <c r="G11" i="2" s="1"/>
  <c r="G16" i="2"/>
  <c r="E813" i="1"/>
  <c r="H812" i="1"/>
  <c r="G812" i="1"/>
  <c r="F812" i="1"/>
  <c r="E812" i="1"/>
  <c r="D812" i="1"/>
  <c r="H809" i="1"/>
  <c r="G809" i="1"/>
  <c r="K808" i="1"/>
  <c r="J808" i="1"/>
  <c r="I808" i="1"/>
  <c r="F808" i="1"/>
  <c r="E808" i="1"/>
  <c r="E807" i="1" s="1"/>
  <c r="J807" i="1"/>
  <c r="H807" i="1"/>
  <c r="G807" i="1"/>
  <c r="I807" i="1" s="1"/>
  <c r="F807" i="1"/>
  <c r="K807" i="1" s="1"/>
  <c r="D807" i="1"/>
  <c r="H805" i="1"/>
  <c r="H649" i="1" s="1"/>
  <c r="G805" i="1"/>
  <c r="G800" i="1" s="1"/>
  <c r="F805" i="1"/>
  <c r="E805" i="1"/>
  <c r="D805" i="1"/>
  <c r="D649" i="1" s="1"/>
  <c r="H804" i="1"/>
  <c r="G804" i="1"/>
  <c r="E804" i="1"/>
  <c r="D804" i="1"/>
  <c r="J803" i="1"/>
  <c r="I803" i="1"/>
  <c r="F803" i="1"/>
  <c r="E803" i="1"/>
  <c r="D803" i="1"/>
  <c r="H802" i="1"/>
  <c r="G802" i="1"/>
  <c r="I801" i="1"/>
  <c r="H801" i="1"/>
  <c r="G801" i="1"/>
  <c r="K801" i="1" s="1"/>
  <c r="F801" i="1"/>
  <c r="E801" i="1"/>
  <c r="J801" i="1" s="1"/>
  <c r="D801" i="1"/>
  <c r="E800" i="1"/>
  <c r="H797" i="1"/>
  <c r="G797" i="1"/>
  <c r="F797" i="1"/>
  <c r="E797" i="1"/>
  <c r="D797" i="1"/>
  <c r="H795" i="1"/>
  <c r="G795" i="1"/>
  <c r="F795" i="1"/>
  <c r="E795" i="1"/>
  <c r="D795" i="1"/>
  <c r="K794" i="1"/>
  <c r="J794" i="1"/>
  <c r="I794" i="1"/>
  <c r="I793" i="1"/>
  <c r="H793" i="1"/>
  <c r="G793" i="1"/>
  <c r="K793" i="1" s="1"/>
  <c r="F793" i="1"/>
  <c r="E793" i="1"/>
  <c r="J793" i="1" s="1"/>
  <c r="D793" i="1"/>
  <c r="H790" i="1"/>
  <c r="G790" i="1"/>
  <c r="F790" i="1"/>
  <c r="E790" i="1"/>
  <c r="D790" i="1"/>
  <c r="K789" i="1"/>
  <c r="J789" i="1"/>
  <c r="I789" i="1"/>
  <c r="H788" i="1"/>
  <c r="G788" i="1"/>
  <c r="F788" i="1"/>
  <c r="E788" i="1"/>
  <c r="D788" i="1"/>
  <c r="K787" i="1"/>
  <c r="J787" i="1"/>
  <c r="I787" i="1"/>
  <c r="J786" i="1"/>
  <c r="I786" i="1"/>
  <c r="H786" i="1"/>
  <c r="G786" i="1"/>
  <c r="F786" i="1"/>
  <c r="E786" i="1"/>
  <c r="D786" i="1"/>
  <c r="F783" i="1"/>
  <c r="H782" i="1"/>
  <c r="G782" i="1"/>
  <c r="G779" i="1" s="1"/>
  <c r="F782" i="1"/>
  <c r="E782" i="1"/>
  <c r="E783" i="1" s="1"/>
  <c r="D782" i="1"/>
  <c r="H780" i="1"/>
  <c r="H779" i="1" s="1"/>
  <c r="G780" i="1"/>
  <c r="G781" i="1" s="1"/>
  <c r="F780" i="1"/>
  <c r="F781" i="1" s="1"/>
  <c r="E780" i="1"/>
  <c r="D780" i="1"/>
  <c r="D779" i="1" s="1"/>
  <c r="F779" i="1"/>
  <c r="E779" i="1"/>
  <c r="H776" i="1"/>
  <c r="G776" i="1"/>
  <c r="F776" i="1"/>
  <c r="E776" i="1"/>
  <c r="D776" i="1"/>
  <c r="H774" i="1"/>
  <c r="G774" i="1"/>
  <c r="F774" i="1"/>
  <c r="E774" i="1"/>
  <c r="D774" i="1"/>
  <c r="K773" i="1"/>
  <c r="J773" i="1"/>
  <c r="I773" i="1"/>
  <c r="I772" i="1"/>
  <c r="H772" i="1"/>
  <c r="G772" i="1"/>
  <c r="K772" i="1" s="1"/>
  <c r="F772" i="1"/>
  <c r="E772" i="1"/>
  <c r="J772" i="1" s="1"/>
  <c r="D772" i="1"/>
  <c r="H769" i="1"/>
  <c r="G769" i="1"/>
  <c r="F769" i="1"/>
  <c r="E769" i="1"/>
  <c r="D769" i="1"/>
  <c r="H767" i="1"/>
  <c r="G767" i="1"/>
  <c r="F767" i="1"/>
  <c r="E767" i="1"/>
  <c r="D767" i="1"/>
  <c r="H765" i="1"/>
  <c r="G765" i="1"/>
  <c r="F765" i="1"/>
  <c r="E765" i="1"/>
  <c r="D765" i="1"/>
  <c r="E762" i="1"/>
  <c r="H761" i="1"/>
  <c r="H762" i="1" s="1"/>
  <c r="G761" i="1"/>
  <c r="G762" i="1" s="1"/>
  <c r="F761" i="1"/>
  <c r="F758" i="1" s="1"/>
  <c r="E761" i="1"/>
  <c r="D761" i="1"/>
  <c r="D762" i="1" s="1"/>
  <c r="K759" i="1"/>
  <c r="H759" i="1"/>
  <c r="H758" i="1" s="1"/>
  <c r="G759" i="1"/>
  <c r="F759" i="1"/>
  <c r="F760" i="1" s="1"/>
  <c r="E759" i="1"/>
  <c r="E760" i="1" s="1"/>
  <c r="D759" i="1"/>
  <c r="D758" i="1" s="1"/>
  <c r="E758" i="1"/>
  <c r="H755" i="1"/>
  <c r="G755" i="1"/>
  <c r="F755" i="1"/>
  <c r="E755" i="1"/>
  <c r="D755" i="1"/>
  <c r="H751" i="1"/>
  <c r="G751" i="1"/>
  <c r="F751" i="1"/>
  <c r="E751" i="1"/>
  <c r="D751" i="1"/>
  <c r="G747" i="1"/>
  <c r="F747" i="1"/>
  <c r="F748" i="1" s="1"/>
  <c r="G745" i="1"/>
  <c r="D745" i="1"/>
  <c r="D731" i="1" s="1"/>
  <c r="D741" i="1"/>
  <c r="I740" i="1"/>
  <c r="H740" i="1"/>
  <c r="G740" i="1"/>
  <c r="G741" i="1" s="1"/>
  <c r="F740" i="1"/>
  <c r="F741" i="1" s="1"/>
  <c r="E740" i="1"/>
  <c r="D740" i="1"/>
  <c r="E739" i="1"/>
  <c r="J738" i="1"/>
  <c r="I738" i="1"/>
  <c r="H738" i="1"/>
  <c r="H739" i="1" s="1"/>
  <c r="G738" i="1"/>
  <c r="G739" i="1" s="1"/>
  <c r="F738" i="1"/>
  <c r="E738" i="1"/>
  <c r="D738" i="1"/>
  <c r="D739" i="1" s="1"/>
  <c r="G737" i="1"/>
  <c r="H735" i="1"/>
  <c r="G735" i="1"/>
  <c r="F735" i="1"/>
  <c r="E735" i="1"/>
  <c r="D735" i="1"/>
  <c r="F733" i="1"/>
  <c r="F734" i="1" s="1"/>
  <c r="G731" i="1"/>
  <c r="K724" i="1"/>
  <c r="J724" i="1"/>
  <c r="I724" i="1"/>
  <c r="J723" i="1"/>
  <c r="H723" i="1"/>
  <c r="G723" i="1"/>
  <c r="I723" i="1" s="1"/>
  <c r="F723" i="1"/>
  <c r="E723" i="1"/>
  <c r="D723" i="1"/>
  <c r="H720" i="1"/>
  <c r="G720" i="1"/>
  <c r="F720" i="1"/>
  <c r="E720" i="1"/>
  <c r="D720" i="1"/>
  <c r="H716" i="1"/>
  <c r="G716" i="1"/>
  <c r="F716" i="1"/>
  <c r="E716" i="1"/>
  <c r="D716" i="1"/>
  <c r="H713" i="1"/>
  <c r="G713" i="1"/>
  <c r="F713" i="1"/>
  <c r="E713" i="1"/>
  <c r="D713" i="1"/>
  <c r="H711" i="1"/>
  <c r="G711" i="1"/>
  <c r="G632" i="1" s="1"/>
  <c r="F711" i="1"/>
  <c r="E711" i="1"/>
  <c r="D711" i="1"/>
  <c r="K710" i="1"/>
  <c r="J710" i="1"/>
  <c r="I710" i="1"/>
  <c r="J709" i="1"/>
  <c r="I709" i="1"/>
  <c r="H709" i="1"/>
  <c r="G709" i="1"/>
  <c r="K709" i="1" s="1"/>
  <c r="F709" i="1"/>
  <c r="E709" i="1"/>
  <c r="D709" i="1"/>
  <c r="K703" i="1"/>
  <c r="J703" i="1"/>
  <c r="I703" i="1"/>
  <c r="J702" i="1"/>
  <c r="H702" i="1"/>
  <c r="G702" i="1"/>
  <c r="F702" i="1"/>
  <c r="E702" i="1"/>
  <c r="D702" i="1"/>
  <c r="I702" i="1" s="1"/>
  <c r="I696" i="1"/>
  <c r="H696" i="1"/>
  <c r="G696" i="1"/>
  <c r="K696" i="1" s="1"/>
  <c r="F696" i="1"/>
  <c r="E696" i="1"/>
  <c r="J696" i="1" s="1"/>
  <c r="D696" i="1"/>
  <c r="H695" i="1"/>
  <c r="G695" i="1"/>
  <c r="F695" i="1"/>
  <c r="D695" i="1"/>
  <c r="I695" i="1" s="1"/>
  <c r="H693" i="1"/>
  <c r="G693" i="1"/>
  <c r="G688" i="1" s="1"/>
  <c r="F693" i="1"/>
  <c r="E693" i="1"/>
  <c r="E688" i="1" s="1"/>
  <c r="D693" i="1"/>
  <c r="K689" i="1"/>
  <c r="J689" i="1"/>
  <c r="I689" i="1"/>
  <c r="H688" i="1"/>
  <c r="F688" i="1"/>
  <c r="D688" i="1"/>
  <c r="I688" i="1" s="1"/>
  <c r="H686" i="1"/>
  <c r="G686" i="1"/>
  <c r="G681" i="1" s="1"/>
  <c r="K681" i="1" s="1"/>
  <c r="F686" i="1"/>
  <c r="E686" i="1"/>
  <c r="E681" i="1" s="1"/>
  <c r="J681" i="1" s="1"/>
  <c r="D686" i="1"/>
  <c r="K682" i="1"/>
  <c r="J682" i="1"/>
  <c r="I682" i="1"/>
  <c r="H681" i="1"/>
  <c r="F681" i="1"/>
  <c r="D681" i="1"/>
  <c r="I681" i="1" s="1"/>
  <c r="H679" i="1"/>
  <c r="G679" i="1"/>
  <c r="G674" i="1" s="1"/>
  <c r="F679" i="1"/>
  <c r="E679" i="1"/>
  <c r="E674" i="1" s="1"/>
  <c r="D679" i="1"/>
  <c r="K675" i="1"/>
  <c r="J675" i="1"/>
  <c r="I675" i="1"/>
  <c r="H674" i="1"/>
  <c r="F674" i="1"/>
  <c r="D674" i="1"/>
  <c r="I674" i="1" s="1"/>
  <c r="H670" i="1"/>
  <c r="G670" i="1"/>
  <c r="F670" i="1"/>
  <c r="E670" i="1"/>
  <c r="D670" i="1"/>
  <c r="H666" i="1"/>
  <c r="G666" i="1"/>
  <c r="G631" i="1" s="1"/>
  <c r="F666" i="1"/>
  <c r="E666" i="1"/>
  <c r="J666" i="1" s="1"/>
  <c r="D666" i="1"/>
  <c r="H665" i="1"/>
  <c r="G665" i="1"/>
  <c r="I665" i="1" s="1"/>
  <c r="F665" i="1"/>
  <c r="E665" i="1"/>
  <c r="J665" i="1" s="1"/>
  <c r="D665" i="1"/>
  <c r="H663" i="1"/>
  <c r="H658" i="1" s="1"/>
  <c r="J658" i="1" s="1"/>
  <c r="G663" i="1"/>
  <c r="F663" i="1"/>
  <c r="E663" i="1"/>
  <c r="D663" i="1"/>
  <c r="D658" i="1" s="1"/>
  <c r="J659" i="1"/>
  <c r="H659" i="1"/>
  <c r="G659" i="1"/>
  <c r="I659" i="1" s="1"/>
  <c r="F659" i="1"/>
  <c r="E659" i="1"/>
  <c r="D659" i="1"/>
  <c r="D638" i="1" s="1"/>
  <c r="F658" i="1"/>
  <c r="E658" i="1"/>
  <c r="H657" i="1"/>
  <c r="G657" i="1"/>
  <c r="G651" i="1" s="1"/>
  <c r="F657" i="1"/>
  <c r="E657" i="1"/>
  <c r="E629" i="1" s="1"/>
  <c r="D657" i="1"/>
  <c r="H651" i="1"/>
  <c r="F651" i="1"/>
  <c r="E651" i="1"/>
  <c r="D651" i="1"/>
  <c r="G649" i="1"/>
  <c r="G628" i="1" s="1"/>
  <c r="F649" i="1"/>
  <c r="E649" i="1"/>
  <c r="H644" i="1"/>
  <c r="G644" i="1"/>
  <c r="F644" i="1"/>
  <c r="D644" i="1"/>
  <c r="D643" i="1"/>
  <c r="D642" i="1"/>
  <c r="G640" i="1"/>
  <c r="G641" i="1" s="1"/>
  <c r="G627" i="1" s="1"/>
  <c r="F640" i="1"/>
  <c r="F641" i="1" s="1"/>
  <c r="H636" i="1"/>
  <c r="H629" i="1" s="1"/>
  <c r="G636" i="1"/>
  <c r="F636" i="1"/>
  <c r="E636" i="1"/>
  <c r="D636" i="1"/>
  <c r="D629" i="1" s="1"/>
  <c r="D635" i="1"/>
  <c r="G634" i="1"/>
  <c r="D634" i="1"/>
  <c r="K633" i="1"/>
  <c r="H633" i="1"/>
  <c r="G633" i="1"/>
  <c r="F633" i="1"/>
  <c r="E633" i="1"/>
  <c r="D633" i="1"/>
  <c r="I633" i="1" s="1"/>
  <c r="H632" i="1"/>
  <c r="E632" i="1"/>
  <c r="E625" i="1" s="1"/>
  <c r="D632" i="1"/>
  <c r="H631" i="1"/>
  <c r="H630" i="1" s="1"/>
  <c r="F631" i="1"/>
  <c r="F630" i="1" s="1"/>
  <c r="D631" i="1"/>
  <c r="I631" i="1" s="1"/>
  <c r="D630" i="1"/>
  <c r="F629" i="1"/>
  <c r="H628" i="1"/>
  <c r="F628" i="1"/>
  <c r="D628" i="1"/>
  <c r="G626" i="1"/>
  <c r="F626" i="1"/>
  <c r="K626" i="1" s="1"/>
  <c r="I620" i="1"/>
  <c r="H620" i="1"/>
  <c r="G620" i="1"/>
  <c r="F620" i="1"/>
  <c r="E620" i="1"/>
  <c r="D620" i="1"/>
  <c r="K617" i="1"/>
  <c r="J617" i="1"/>
  <c r="I617" i="1"/>
  <c r="J616" i="1"/>
  <c r="H616" i="1"/>
  <c r="G616" i="1"/>
  <c r="I616" i="1" s="1"/>
  <c r="F616" i="1"/>
  <c r="E616" i="1"/>
  <c r="D616" i="1"/>
  <c r="I613" i="1"/>
  <c r="H613" i="1"/>
  <c r="G613" i="1"/>
  <c r="F613" i="1"/>
  <c r="E613" i="1"/>
  <c r="D613" i="1"/>
  <c r="H610" i="1"/>
  <c r="J610" i="1" s="1"/>
  <c r="G610" i="1"/>
  <c r="K610" i="1" s="1"/>
  <c r="F610" i="1"/>
  <c r="E610" i="1"/>
  <c r="D610" i="1"/>
  <c r="I610" i="1" s="1"/>
  <c r="H609" i="1"/>
  <c r="J609" i="1" s="1"/>
  <c r="G609" i="1"/>
  <c r="K609" i="1" s="1"/>
  <c r="F609" i="1"/>
  <c r="E609" i="1"/>
  <c r="D609" i="1"/>
  <c r="I609" i="1" s="1"/>
  <c r="I606" i="1"/>
  <c r="H606" i="1"/>
  <c r="G606" i="1"/>
  <c r="F606" i="1"/>
  <c r="E606" i="1"/>
  <c r="D606" i="1"/>
  <c r="K603" i="1"/>
  <c r="J603" i="1"/>
  <c r="I603" i="1"/>
  <c r="I602" i="1"/>
  <c r="H602" i="1"/>
  <c r="G602" i="1"/>
  <c r="K602" i="1" s="1"/>
  <c r="F602" i="1"/>
  <c r="E602" i="1"/>
  <c r="J602" i="1" s="1"/>
  <c r="D602" i="1"/>
  <c r="I599" i="1"/>
  <c r="H599" i="1"/>
  <c r="G599" i="1"/>
  <c r="F599" i="1"/>
  <c r="E599" i="1"/>
  <c r="D599" i="1"/>
  <c r="H596" i="1"/>
  <c r="J596" i="1" s="1"/>
  <c r="G596" i="1"/>
  <c r="I596" i="1" s="1"/>
  <c r="F596" i="1"/>
  <c r="E596" i="1"/>
  <c r="D596" i="1"/>
  <c r="H595" i="1"/>
  <c r="J595" i="1" s="1"/>
  <c r="G595" i="1"/>
  <c r="I595" i="1" s="1"/>
  <c r="F595" i="1"/>
  <c r="E595" i="1"/>
  <c r="D595" i="1"/>
  <c r="I592" i="1"/>
  <c r="H592" i="1"/>
  <c r="G592" i="1"/>
  <c r="F592" i="1"/>
  <c r="E592" i="1"/>
  <c r="D592" i="1"/>
  <c r="K589" i="1"/>
  <c r="J589" i="1"/>
  <c r="I589" i="1"/>
  <c r="H588" i="1"/>
  <c r="J588" i="1" s="1"/>
  <c r="G588" i="1"/>
  <c r="K588" i="1" s="1"/>
  <c r="F588" i="1"/>
  <c r="E588" i="1"/>
  <c r="D588" i="1"/>
  <c r="I588" i="1" s="1"/>
  <c r="I585" i="1"/>
  <c r="H585" i="1"/>
  <c r="G585" i="1"/>
  <c r="F585" i="1"/>
  <c r="E585" i="1"/>
  <c r="D585" i="1"/>
  <c r="J582" i="1"/>
  <c r="I582" i="1"/>
  <c r="F582" i="1"/>
  <c r="F581" i="1" s="1"/>
  <c r="E582" i="1"/>
  <c r="H581" i="1"/>
  <c r="J581" i="1" s="1"/>
  <c r="G581" i="1"/>
  <c r="I581" i="1" s="1"/>
  <c r="E581" i="1"/>
  <c r="D581" i="1"/>
  <c r="K575" i="1"/>
  <c r="J575" i="1"/>
  <c r="I575" i="1"/>
  <c r="J574" i="1"/>
  <c r="H574" i="1"/>
  <c r="G574" i="1"/>
  <c r="I574" i="1" s="1"/>
  <c r="F574" i="1"/>
  <c r="E574" i="1"/>
  <c r="D574" i="1"/>
  <c r="H567" i="1"/>
  <c r="G567" i="1"/>
  <c r="F567" i="1"/>
  <c r="E567" i="1"/>
  <c r="D567" i="1"/>
  <c r="H560" i="1"/>
  <c r="G560" i="1"/>
  <c r="F560" i="1"/>
  <c r="E560" i="1"/>
  <c r="D560" i="1"/>
  <c r="K554" i="1"/>
  <c r="J554" i="1"/>
  <c r="I554" i="1"/>
  <c r="H553" i="1"/>
  <c r="G553" i="1"/>
  <c r="J553" i="1" s="1"/>
  <c r="F553" i="1"/>
  <c r="E553" i="1"/>
  <c r="D553" i="1"/>
  <c r="K547" i="1"/>
  <c r="J547" i="1"/>
  <c r="I547" i="1"/>
  <c r="J546" i="1"/>
  <c r="H546" i="1"/>
  <c r="G546" i="1"/>
  <c r="I546" i="1" s="1"/>
  <c r="F546" i="1"/>
  <c r="E546" i="1"/>
  <c r="D546" i="1"/>
  <c r="K545" i="1"/>
  <c r="J545" i="1"/>
  <c r="H545" i="1"/>
  <c r="G545" i="1"/>
  <c r="F545" i="1"/>
  <c r="E545" i="1"/>
  <c r="D545" i="1"/>
  <c r="K544" i="1"/>
  <c r="H544" i="1"/>
  <c r="G544" i="1"/>
  <c r="F544" i="1"/>
  <c r="E544" i="1"/>
  <c r="D544" i="1"/>
  <c r="H543" i="1"/>
  <c r="F543" i="1"/>
  <c r="D543" i="1"/>
  <c r="H542" i="1"/>
  <c r="G542" i="1"/>
  <c r="G543" i="1" s="1"/>
  <c r="F542" i="1"/>
  <c r="E542" i="1"/>
  <c r="E539" i="1" s="1"/>
  <c r="D542" i="1"/>
  <c r="H541" i="1"/>
  <c r="G541" i="1"/>
  <c r="F541" i="1"/>
  <c r="E541" i="1"/>
  <c r="D541" i="1"/>
  <c r="J540" i="1"/>
  <c r="H540" i="1"/>
  <c r="G540" i="1"/>
  <c r="I540" i="1" s="1"/>
  <c r="F540" i="1"/>
  <c r="E540" i="1"/>
  <c r="D540" i="1"/>
  <c r="H539" i="1"/>
  <c r="F539" i="1"/>
  <c r="D539" i="1"/>
  <c r="K533" i="1"/>
  <c r="J533" i="1"/>
  <c r="I533" i="1"/>
  <c r="K532" i="1"/>
  <c r="H532" i="1"/>
  <c r="G532" i="1"/>
  <c r="J532" i="1" s="1"/>
  <c r="F532" i="1"/>
  <c r="E532" i="1"/>
  <c r="D532" i="1"/>
  <c r="K531" i="1"/>
  <c r="J531" i="1"/>
  <c r="I531" i="1"/>
  <c r="H531" i="1"/>
  <c r="G531" i="1"/>
  <c r="F531" i="1"/>
  <c r="E531" i="1"/>
  <c r="D531" i="1"/>
  <c r="K530" i="1"/>
  <c r="J530" i="1"/>
  <c r="I530" i="1"/>
  <c r="H530" i="1"/>
  <c r="G530" i="1"/>
  <c r="F530" i="1"/>
  <c r="E530" i="1"/>
  <c r="E525" i="1" s="1"/>
  <c r="D530" i="1"/>
  <c r="K528" i="1"/>
  <c r="J528" i="1"/>
  <c r="I528" i="1"/>
  <c r="H528" i="1"/>
  <c r="F528" i="1"/>
  <c r="F525" i="1" s="1"/>
  <c r="E528" i="1"/>
  <c r="D528" i="1"/>
  <c r="E527" i="1"/>
  <c r="D527" i="1"/>
  <c r="J526" i="1"/>
  <c r="H526" i="1"/>
  <c r="G526" i="1"/>
  <c r="D526" i="1"/>
  <c r="H525" i="1"/>
  <c r="D525" i="1"/>
  <c r="K519" i="1"/>
  <c r="J519" i="1"/>
  <c r="I519" i="1"/>
  <c r="K518" i="1"/>
  <c r="I518" i="1"/>
  <c r="H518" i="1"/>
  <c r="G518" i="1"/>
  <c r="F518" i="1"/>
  <c r="E518" i="1"/>
  <c r="D518" i="1"/>
  <c r="K512" i="1"/>
  <c r="J512" i="1"/>
  <c r="I512" i="1"/>
  <c r="J511" i="1"/>
  <c r="H511" i="1"/>
  <c r="G511" i="1"/>
  <c r="I511" i="1" s="1"/>
  <c r="F511" i="1"/>
  <c r="E511" i="1"/>
  <c r="D511" i="1"/>
  <c r="K505" i="1"/>
  <c r="J505" i="1"/>
  <c r="I505" i="1"/>
  <c r="I504" i="1"/>
  <c r="H504" i="1"/>
  <c r="G504" i="1"/>
  <c r="F504" i="1"/>
  <c r="E504" i="1"/>
  <c r="D504" i="1"/>
  <c r="K503" i="1"/>
  <c r="J503" i="1"/>
  <c r="I503" i="1"/>
  <c r="I454" i="1" s="1"/>
  <c r="H503" i="1"/>
  <c r="G503" i="1"/>
  <c r="F503" i="1"/>
  <c r="E503" i="1"/>
  <c r="D503" i="1"/>
  <c r="K502" i="1"/>
  <c r="J502" i="1"/>
  <c r="I502" i="1"/>
  <c r="H502" i="1"/>
  <c r="G502" i="1"/>
  <c r="F502" i="1"/>
  <c r="E502" i="1"/>
  <c r="D502" i="1"/>
  <c r="K500" i="1"/>
  <c r="J500" i="1"/>
  <c r="I500" i="1"/>
  <c r="H500" i="1"/>
  <c r="G500" i="1"/>
  <c r="F500" i="1"/>
  <c r="E500" i="1"/>
  <c r="E497" i="1" s="1"/>
  <c r="D500" i="1"/>
  <c r="K499" i="1"/>
  <c r="J499" i="1"/>
  <c r="I499" i="1"/>
  <c r="H499" i="1"/>
  <c r="G499" i="1"/>
  <c r="F499" i="1"/>
  <c r="E499" i="1"/>
  <c r="D499" i="1"/>
  <c r="H498" i="1"/>
  <c r="G498" i="1"/>
  <c r="J498" i="1" s="1"/>
  <c r="F498" i="1"/>
  <c r="E498" i="1"/>
  <c r="D498" i="1"/>
  <c r="H497" i="1"/>
  <c r="G497" i="1"/>
  <c r="K497" i="1" s="1"/>
  <c r="F497" i="1"/>
  <c r="D497" i="1"/>
  <c r="K491" i="1"/>
  <c r="J491" i="1"/>
  <c r="I491" i="1"/>
  <c r="H490" i="1"/>
  <c r="J490" i="1" s="1"/>
  <c r="G490" i="1"/>
  <c r="K490" i="1" s="1"/>
  <c r="F490" i="1"/>
  <c r="E490" i="1"/>
  <c r="D490" i="1"/>
  <c r="I490" i="1" s="1"/>
  <c r="K484" i="1"/>
  <c r="J484" i="1"/>
  <c r="I484" i="1"/>
  <c r="K483" i="1"/>
  <c r="I483" i="1"/>
  <c r="H483" i="1"/>
  <c r="G483" i="1"/>
  <c r="F483" i="1"/>
  <c r="E483" i="1"/>
  <c r="D483" i="1"/>
  <c r="K477" i="1"/>
  <c r="I477" i="1"/>
  <c r="F477" i="1"/>
  <c r="E477" i="1"/>
  <c r="H476" i="1"/>
  <c r="G476" i="1"/>
  <c r="K476" i="1" s="1"/>
  <c r="F476" i="1"/>
  <c r="D476" i="1"/>
  <c r="I476" i="1" s="1"/>
  <c r="K470" i="1"/>
  <c r="J470" i="1"/>
  <c r="I470" i="1"/>
  <c r="I469" i="1"/>
  <c r="H469" i="1"/>
  <c r="G469" i="1"/>
  <c r="F469" i="1"/>
  <c r="E469" i="1"/>
  <c r="D469" i="1"/>
  <c r="K463" i="1"/>
  <c r="J463" i="1"/>
  <c r="I463" i="1"/>
  <c r="J462" i="1"/>
  <c r="H462" i="1"/>
  <c r="G462" i="1"/>
  <c r="F462" i="1"/>
  <c r="E462" i="1"/>
  <c r="D462" i="1"/>
  <c r="K461" i="1"/>
  <c r="J461" i="1"/>
  <c r="I461" i="1"/>
  <c r="H461" i="1"/>
  <c r="G461" i="1"/>
  <c r="F461" i="1"/>
  <c r="E461" i="1"/>
  <c r="D461" i="1"/>
  <c r="K460" i="1"/>
  <c r="J460" i="1"/>
  <c r="J453" i="1" s="1"/>
  <c r="I460" i="1"/>
  <c r="H460" i="1"/>
  <c r="G460" i="1"/>
  <c r="F460" i="1"/>
  <c r="E460" i="1"/>
  <c r="D460" i="1"/>
  <c r="D453" i="1" s="1"/>
  <c r="K458" i="1"/>
  <c r="J458" i="1"/>
  <c r="I458" i="1"/>
  <c r="H458" i="1"/>
  <c r="H451" i="1" s="1"/>
  <c r="G458" i="1"/>
  <c r="F458" i="1"/>
  <c r="F451" i="1" s="1"/>
  <c r="E458" i="1"/>
  <c r="D458" i="1"/>
  <c r="D451" i="1" s="1"/>
  <c r="D452" i="1" s="1"/>
  <c r="K457" i="1"/>
  <c r="J457" i="1"/>
  <c r="I457" i="1"/>
  <c r="H457" i="1"/>
  <c r="G457" i="1"/>
  <c r="F457" i="1"/>
  <c r="E457" i="1"/>
  <c r="D457" i="1"/>
  <c r="H456" i="1"/>
  <c r="H455" i="1" s="1"/>
  <c r="G456" i="1"/>
  <c r="F456" i="1"/>
  <c r="D456" i="1"/>
  <c r="D449" i="1" s="1"/>
  <c r="G455" i="1"/>
  <c r="K454" i="1"/>
  <c r="J454" i="1"/>
  <c r="K453" i="1"/>
  <c r="I453" i="1"/>
  <c r="G451" i="1"/>
  <c r="G452" i="1" s="1"/>
  <c r="E451" i="1"/>
  <c r="E452" i="1" s="1"/>
  <c r="H449" i="1"/>
  <c r="G449" i="1"/>
  <c r="F449" i="1"/>
  <c r="G448" i="1"/>
  <c r="D442" i="1"/>
  <c r="D441" i="1" s="1"/>
  <c r="H441" i="1"/>
  <c r="G441" i="1"/>
  <c r="F441" i="1"/>
  <c r="E441" i="1"/>
  <c r="H434" i="1"/>
  <c r="G434" i="1"/>
  <c r="F434" i="1"/>
  <c r="E434" i="1"/>
  <c r="D434" i="1"/>
  <c r="H433" i="1"/>
  <c r="G433" i="1"/>
  <c r="F433" i="1"/>
  <c r="E433" i="1"/>
  <c r="E405" i="1" s="1"/>
  <c r="E399" i="1" s="1"/>
  <c r="D433" i="1"/>
  <c r="H430" i="1"/>
  <c r="G430" i="1"/>
  <c r="F430" i="1"/>
  <c r="F402" i="1" s="1"/>
  <c r="E430" i="1"/>
  <c r="D430" i="1"/>
  <c r="H428" i="1"/>
  <c r="G428" i="1"/>
  <c r="G427" i="1" s="1"/>
  <c r="F428" i="1"/>
  <c r="E428" i="1"/>
  <c r="E427" i="1" s="1"/>
  <c r="H427" i="1"/>
  <c r="K421" i="1"/>
  <c r="J421" i="1"/>
  <c r="I421" i="1"/>
  <c r="H420" i="1"/>
  <c r="G420" i="1"/>
  <c r="K420" i="1" s="1"/>
  <c r="F420" i="1"/>
  <c r="E420" i="1"/>
  <c r="D420" i="1"/>
  <c r="K414" i="1"/>
  <c r="J414" i="1"/>
  <c r="I414" i="1"/>
  <c r="J413" i="1"/>
  <c r="H413" i="1"/>
  <c r="G413" i="1"/>
  <c r="K413" i="1" s="1"/>
  <c r="F413" i="1"/>
  <c r="E413" i="1"/>
  <c r="D413" i="1"/>
  <c r="J407" i="1"/>
  <c r="H407" i="1"/>
  <c r="H400" i="1" s="1"/>
  <c r="H399" i="1" s="1"/>
  <c r="G407" i="1"/>
  <c r="K407" i="1" s="1"/>
  <c r="F407" i="1"/>
  <c r="F400" i="1" s="1"/>
  <c r="F399" i="1" s="1"/>
  <c r="E407" i="1"/>
  <c r="J406" i="1"/>
  <c r="H406" i="1"/>
  <c r="G406" i="1"/>
  <c r="K406" i="1" s="1"/>
  <c r="F406" i="1"/>
  <c r="E406" i="1"/>
  <c r="H405" i="1"/>
  <c r="G405" i="1"/>
  <c r="G399" i="1" s="1"/>
  <c r="F405" i="1"/>
  <c r="D405" i="1"/>
  <c r="H404" i="1"/>
  <c r="G404" i="1"/>
  <c r="F404" i="1"/>
  <c r="E404" i="1"/>
  <c r="D404" i="1"/>
  <c r="H402" i="1"/>
  <c r="G402" i="1"/>
  <c r="E402" i="1"/>
  <c r="D402" i="1"/>
  <c r="G400" i="1"/>
  <c r="J400" i="1" s="1"/>
  <c r="E400" i="1"/>
  <c r="H396" i="1"/>
  <c r="G396" i="1"/>
  <c r="F396" i="1"/>
  <c r="E396" i="1"/>
  <c r="D396" i="1"/>
  <c r="K393" i="1"/>
  <c r="J393" i="1"/>
  <c r="I393" i="1"/>
  <c r="I392" i="1"/>
  <c r="H392" i="1"/>
  <c r="G392" i="1"/>
  <c r="J392" i="1" s="1"/>
  <c r="F392" i="1"/>
  <c r="E392" i="1"/>
  <c r="D392" i="1"/>
  <c r="H389" i="1"/>
  <c r="G389" i="1"/>
  <c r="F389" i="1"/>
  <c r="E389" i="1"/>
  <c r="D389" i="1"/>
  <c r="H387" i="1"/>
  <c r="G387" i="1"/>
  <c r="F387" i="1"/>
  <c r="E387" i="1"/>
  <c r="D387" i="1"/>
  <c r="K386" i="1"/>
  <c r="J386" i="1"/>
  <c r="I386" i="1"/>
  <c r="J385" i="1"/>
  <c r="H385" i="1"/>
  <c r="G385" i="1"/>
  <c r="K385" i="1" s="1"/>
  <c r="F385" i="1"/>
  <c r="E385" i="1"/>
  <c r="D385" i="1"/>
  <c r="H382" i="1"/>
  <c r="G382" i="1"/>
  <c r="F382" i="1"/>
  <c r="E382" i="1"/>
  <c r="D382" i="1"/>
  <c r="K379" i="1"/>
  <c r="J379" i="1"/>
  <c r="I379" i="1"/>
  <c r="J378" i="1"/>
  <c r="H378" i="1"/>
  <c r="G378" i="1"/>
  <c r="K378" i="1" s="1"/>
  <c r="F378" i="1"/>
  <c r="E378" i="1"/>
  <c r="D378" i="1"/>
  <c r="J375" i="1"/>
  <c r="H375" i="1"/>
  <c r="G375" i="1"/>
  <c r="K375" i="1" s="1"/>
  <c r="F375" i="1"/>
  <c r="E375" i="1"/>
  <c r="D375" i="1"/>
  <c r="K374" i="1"/>
  <c r="J374" i="1"/>
  <c r="I374" i="1"/>
  <c r="K373" i="1"/>
  <c r="J373" i="1"/>
  <c r="I373" i="1"/>
  <c r="K372" i="1"/>
  <c r="J372" i="1"/>
  <c r="I372" i="1"/>
  <c r="H371" i="1"/>
  <c r="G371" i="1"/>
  <c r="K371" i="1" s="1"/>
  <c r="F371" i="1"/>
  <c r="E371" i="1"/>
  <c r="D371" i="1"/>
  <c r="K368" i="1"/>
  <c r="J368" i="1"/>
  <c r="I368" i="1"/>
  <c r="K367" i="1"/>
  <c r="J367" i="1"/>
  <c r="I367" i="1"/>
  <c r="K366" i="1"/>
  <c r="J366" i="1"/>
  <c r="I366" i="1"/>
  <c r="K365" i="1"/>
  <c r="J365" i="1"/>
  <c r="D365" i="1"/>
  <c r="I365" i="1" s="1"/>
  <c r="J364" i="1"/>
  <c r="H364" i="1"/>
  <c r="G364" i="1"/>
  <c r="I364" i="1" s="1"/>
  <c r="F364" i="1"/>
  <c r="E364" i="1"/>
  <c r="D364" i="1"/>
  <c r="J360" i="1"/>
  <c r="H360" i="1"/>
  <c r="H361" i="1" s="1"/>
  <c r="H74" i="1" s="1"/>
  <c r="G360" i="1"/>
  <c r="G361" i="1" s="1"/>
  <c r="F360" i="1"/>
  <c r="F361" i="1" s="1"/>
  <c r="E360" i="1"/>
  <c r="E361" i="1" s="1"/>
  <c r="D360" i="1"/>
  <c r="I360" i="1" s="1"/>
  <c r="J359" i="1"/>
  <c r="H359" i="1"/>
  <c r="G359" i="1"/>
  <c r="K359" i="1" s="1"/>
  <c r="F359" i="1"/>
  <c r="E359" i="1"/>
  <c r="D359" i="1"/>
  <c r="I359" i="1" s="1"/>
  <c r="J358" i="1"/>
  <c r="H358" i="1"/>
  <c r="G358" i="1"/>
  <c r="K358" i="1" s="1"/>
  <c r="F358" i="1"/>
  <c r="E358" i="1"/>
  <c r="D358" i="1"/>
  <c r="I358" i="1" s="1"/>
  <c r="J357" i="1"/>
  <c r="H357" i="1"/>
  <c r="G357" i="1"/>
  <c r="K357" i="1" s="1"/>
  <c r="F357" i="1"/>
  <c r="E357" i="1"/>
  <c r="D357" i="1"/>
  <c r="I357" i="1" s="1"/>
  <c r="K351" i="1"/>
  <c r="J351" i="1"/>
  <c r="I351" i="1"/>
  <c r="H350" i="1"/>
  <c r="G350" i="1"/>
  <c r="K350" i="1" s="1"/>
  <c r="F350" i="1"/>
  <c r="E350" i="1"/>
  <c r="D350" i="1"/>
  <c r="K344" i="1"/>
  <c r="J344" i="1"/>
  <c r="I344" i="1"/>
  <c r="J343" i="1"/>
  <c r="H343" i="1"/>
  <c r="G343" i="1"/>
  <c r="K343" i="1" s="1"/>
  <c r="F343" i="1"/>
  <c r="E343" i="1"/>
  <c r="D343" i="1"/>
  <c r="H336" i="1"/>
  <c r="G336" i="1"/>
  <c r="F336" i="1"/>
  <c r="E336" i="1"/>
  <c r="D336" i="1"/>
  <c r="K330" i="1"/>
  <c r="I330" i="1"/>
  <c r="F330" i="1"/>
  <c r="E330" i="1"/>
  <c r="J330" i="1" s="1"/>
  <c r="J281" i="1" s="1"/>
  <c r="D330" i="1"/>
  <c r="I329" i="1"/>
  <c r="H329" i="1"/>
  <c r="G329" i="1"/>
  <c r="J329" i="1" s="1"/>
  <c r="F329" i="1"/>
  <c r="E329" i="1"/>
  <c r="D329" i="1"/>
  <c r="F323" i="1"/>
  <c r="F322" i="1" s="1"/>
  <c r="E323" i="1"/>
  <c r="D323" i="1"/>
  <c r="D281" i="1" s="1"/>
  <c r="D280" i="1" s="1"/>
  <c r="H322" i="1"/>
  <c r="G322" i="1"/>
  <c r="E322" i="1"/>
  <c r="K316" i="1"/>
  <c r="J316" i="1"/>
  <c r="I316" i="1"/>
  <c r="J315" i="1"/>
  <c r="H315" i="1"/>
  <c r="G315" i="1"/>
  <c r="K315" i="1" s="1"/>
  <c r="F315" i="1"/>
  <c r="E315" i="1"/>
  <c r="D315" i="1"/>
  <c r="I315" i="1" s="1"/>
  <c r="K309" i="1"/>
  <c r="J309" i="1"/>
  <c r="I309" i="1"/>
  <c r="H308" i="1"/>
  <c r="G308" i="1"/>
  <c r="K308" i="1" s="1"/>
  <c r="F308" i="1"/>
  <c r="E308" i="1"/>
  <c r="D308" i="1"/>
  <c r="K301" i="1"/>
  <c r="J301" i="1"/>
  <c r="I301" i="1"/>
  <c r="H301" i="1"/>
  <c r="G301" i="1"/>
  <c r="F301" i="1"/>
  <c r="E301" i="1"/>
  <c r="D301" i="1"/>
  <c r="K295" i="1"/>
  <c r="J295" i="1"/>
  <c r="I295" i="1"/>
  <c r="J294" i="1"/>
  <c r="H294" i="1"/>
  <c r="G294" i="1"/>
  <c r="K294" i="1" s="1"/>
  <c r="F294" i="1"/>
  <c r="E294" i="1"/>
  <c r="D294" i="1"/>
  <c r="H293" i="1"/>
  <c r="G293" i="1"/>
  <c r="F293" i="1"/>
  <c r="E293" i="1"/>
  <c r="D293" i="1"/>
  <c r="H292" i="1"/>
  <c r="H287" i="1" s="1"/>
  <c r="G292" i="1"/>
  <c r="F292" i="1"/>
  <c r="E292" i="1"/>
  <c r="D292" i="1"/>
  <c r="D287" i="1" s="1"/>
  <c r="H290" i="1"/>
  <c r="G290" i="1"/>
  <c r="G287" i="1" s="1"/>
  <c r="F290" i="1"/>
  <c r="E290" i="1"/>
  <c r="E287" i="1" s="1"/>
  <c r="D290" i="1"/>
  <c r="H289" i="1"/>
  <c r="G289" i="1"/>
  <c r="F289" i="1"/>
  <c r="E289" i="1"/>
  <c r="D289" i="1"/>
  <c r="J288" i="1"/>
  <c r="H288" i="1"/>
  <c r="G288" i="1"/>
  <c r="K288" i="1" s="1"/>
  <c r="F288" i="1"/>
  <c r="E288" i="1"/>
  <c r="D288" i="1"/>
  <c r="F287" i="1"/>
  <c r="H282" i="1"/>
  <c r="G282" i="1"/>
  <c r="F282" i="1"/>
  <c r="E282" i="1"/>
  <c r="D282" i="1"/>
  <c r="K281" i="1"/>
  <c r="I281" i="1"/>
  <c r="H281" i="1"/>
  <c r="G281" i="1"/>
  <c r="F281" i="1"/>
  <c r="E281" i="1"/>
  <c r="H280" i="1"/>
  <c r="G280" i="1"/>
  <c r="K280" i="1" s="1"/>
  <c r="F280" i="1"/>
  <c r="E280" i="1"/>
  <c r="K274" i="1"/>
  <c r="J274" i="1"/>
  <c r="I274" i="1"/>
  <c r="J273" i="1"/>
  <c r="H273" i="1"/>
  <c r="G273" i="1"/>
  <c r="K273" i="1" s="1"/>
  <c r="F273" i="1"/>
  <c r="E273" i="1"/>
  <c r="D273" i="1"/>
  <c r="K267" i="1"/>
  <c r="J267" i="1"/>
  <c r="I267" i="1"/>
  <c r="I266" i="1"/>
  <c r="H266" i="1"/>
  <c r="G266" i="1"/>
  <c r="J266" i="1" s="1"/>
  <c r="F266" i="1"/>
  <c r="E266" i="1"/>
  <c r="D266" i="1"/>
  <c r="K260" i="1"/>
  <c r="J260" i="1"/>
  <c r="I260" i="1"/>
  <c r="J259" i="1"/>
  <c r="H259" i="1"/>
  <c r="G259" i="1"/>
  <c r="K259" i="1" s="1"/>
  <c r="F259" i="1"/>
  <c r="E259" i="1"/>
  <c r="D259" i="1"/>
  <c r="I259" i="1" s="1"/>
  <c r="J253" i="1"/>
  <c r="H253" i="1"/>
  <c r="H246" i="1" s="1"/>
  <c r="H245" i="1" s="1"/>
  <c r="G253" i="1"/>
  <c r="K253" i="1" s="1"/>
  <c r="F253" i="1"/>
  <c r="F246" i="1" s="1"/>
  <c r="F245" i="1" s="1"/>
  <c r="E253" i="1"/>
  <c r="D253" i="1"/>
  <c r="I253" i="1" s="1"/>
  <c r="J252" i="1"/>
  <c r="H252" i="1"/>
  <c r="G252" i="1"/>
  <c r="K252" i="1" s="1"/>
  <c r="F252" i="1"/>
  <c r="E252" i="1"/>
  <c r="D252" i="1"/>
  <c r="I252" i="1" s="1"/>
  <c r="H251" i="1"/>
  <c r="G251" i="1"/>
  <c r="F251" i="1"/>
  <c r="E251" i="1"/>
  <c r="D251" i="1"/>
  <c r="H250" i="1"/>
  <c r="G250" i="1"/>
  <c r="F250" i="1"/>
  <c r="E250" i="1"/>
  <c r="D250" i="1"/>
  <c r="H249" i="1"/>
  <c r="G249" i="1"/>
  <c r="F249" i="1"/>
  <c r="E249" i="1"/>
  <c r="D249" i="1"/>
  <c r="H248" i="1"/>
  <c r="G248" i="1"/>
  <c r="F248" i="1"/>
  <c r="E248" i="1"/>
  <c r="D248" i="1"/>
  <c r="H247" i="1"/>
  <c r="G247" i="1"/>
  <c r="F247" i="1"/>
  <c r="E247" i="1"/>
  <c r="D247" i="1"/>
  <c r="G246" i="1"/>
  <c r="J246" i="1" s="1"/>
  <c r="E246" i="1"/>
  <c r="G245" i="1"/>
  <c r="J245" i="1" s="1"/>
  <c r="E245" i="1"/>
  <c r="K239" i="1"/>
  <c r="K238" i="1" s="1"/>
  <c r="J239" i="1"/>
  <c r="I239" i="1"/>
  <c r="I238" i="1" s="1"/>
  <c r="J238" i="1"/>
  <c r="H238" i="1"/>
  <c r="G238" i="1"/>
  <c r="F238" i="1"/>
  <c r="E238" i="1"/>
  <c r="D238" i="1"/>
  <c r="H231" i="1"/>
  <c r="G231" i="1"/>
  <c r="F231" i="1"/>
  <c r="E231" i="1"/>
  <c r="D231" i="1"/>
  <c r="K224" i="1"/>
  <c r="J224" i="1"/>
  <c r="I224" i="1"/>
  <c r="H224" i="1"/>
  <c r="G224" i="1"/>
  <c r="F224" i="1"/>
  <c r="E224" i="1"/>
  <c r="D224" i="1"/>
  <c r="K223" i="1"/>
  <c r="J223" i="1"/>
  <c r="I223" i="1"/>
  <c r="H223" i="1"/>
  <c r="F223" i="1"/>
  <c r="E223" i="1"/>
  <c r="D223" i="1"/>
  <c r="K222" i="1"/>
  <c r="J222" i="1"/>
  <c r="J217" i="1" s="1"/>
  <c r="I222" i="1"/>
  <c r="H222" i="1"/>
  <c r="F222" i="1"/>
  <c r="E222" i="1"/>
  <c r="D222" i="1"/>
  <c r="K220" i="1"/>
  <c r="K217" i="1" s="1"/>
  <c r="J220" i="1"/>
  <c r="I220" i="1"/>
  <c r="H220" i="1"/>
  <c r="H217" i="1" s="1"/>
  <c r="F220" i="1"/>
  <c r="F217" i="1" s="1"/>
  <c r="E220" i="1"/>
  <c r="D220" i="1"/>
  <c r="D217" i="1" s="1"/>
  <c r="K219" i="1"/>
  <c r="J219" i="1"/>
  <c r="I219" i="1"/>
  <c r="H219" i="1"/>
  <c r="F219" i="1"/>
  <c r="E219" i="1"/>
  <c r="D219" i="1"/>
  <c r="K218" i="1"/>
  <c r="J218" i="1"/>
  <c r="I218" i="1"/>
  <c r="H218" i="1"/>
  <c r="G218" i="1"/>
  <c r="F218" i="1"/>
  <c r="E218" i="1"/>
  <c r="D218" i="1"/>
  <c r="I217" i="1"/>
  <c r="G217" i="1"/>
  <c r="E217" i="1"/>
  <c r="K216" i="1"/>
  <c r="J216" i="1"/>
  <c r="I216" i="1"/>
  <c r="H216" i="1"/>
  <c r="F216" i="1"/>
  <c r="E216" i="1"/>
  <c r="D216" i="1"/>
  <c r="K215" i="1"/>
  <c r="J215" i="1"/>
  <c r="I215" i="1"/>
  <c r="H215" i="1"/>
  <c r="F215" i="1"/>
  <c r="E215" i="1"/>
  <c r="D215" i="1"/>
  <c r="K213" i="1"/>
  <c r="J213" i="1"/>
  <c r="I213" i="1"/>
  <c r="H213" i="1"/>
  <c r="H210" i="1" s="1"/>
  <c r="F213" i="1"/>
  <c r="F210" i="1" s="1"/>
  <c r="E213" i="1"/>
  <c r="D213" i="1"/>
  <c r="D210" i="1" s="1"/>
  <c r="I210" i="1" s="1"/>
  <c r="K212" i="1"/>
  <c r="J212" i="1"/>
  <c r="I212" i="1"/>
  <c r="H212" i="1"/>
  <c r="F212" i="1"/>
  <c r="E212" i="1"/>
  <c r="D212" i="1"/>
  <c r="I211" i="1"/>
  <c r="H211" i="1"/>
  <c r="G211" i="1"/>
  <c r="J211" i="1" s="1"/>
  <c r="F211" i="1"/>
  <c r="E211" i="1"/>
  <c r="D211" i="1"/>
  <c r="G210" i="1"/>
  <c r="J210" i="1" s="1"/>
  <c r="E210" i="1"/>
  <c r="K203" i="1"/>
  <c r="J203" i="1"/>
  <c r="I203" i="1"/>
  <c r="H203" i="1"/>
  <c r="G203" i="1"/>
  <c r="F203" i="1"/>
  <c r="E203" i="1"/>
  <c r="D203" i="1"/>
  <c r="K197" i="1"/>
  <c r="K196" i="1" s="1"/>
  <c r="J197" i="1"/>
  <c r="I197" i="1"/>
  <c r="I196" i="1" s="1"/>
  <c r="J196" i="1"/>
  <c r="H196" i="1"/>
  <c r="G196" i="1"/>
  <c r="F196" i="1"/>
  <c r="E196" i="1"/>
  <c r="D196" i="1"/>
  <c r="K189" i="1"/>
  <c r="J189" i="1"/>
  <c r="I189" i="1"/>
  <c r="H189" i="1"/>
  <c r="G189" i="1"/>
  <c r="F189" i="1"/>
  <c r="E189" i="1"/>
  <c r="D189" i="1"/>
  <c r="K183" i="1"/>
  <c r="J183" i="1"/>
  <c r="I183" i="1"/>
  <c r="H182" i="1"/>
  <c r="G182" i="1"/>
  <c r="K182" i="1" s="1"/>
  <c r="F182" i="1"/>
  <c r="E182" i="1"/>
  <c r="D182" i="1"/>
  <c r="K176" i="1"/>
  <c r="J176" i="1"/>
  <c r="I176" i="1"/>
  <c r="J175" i="1"/>
  <c r="H175" i="1"/>
  <c r="G175" i="1"/>
  <c r="K175" i="1" s="1"/>
  <c r="F175" i="1"/>
  <c r="E175" i="1"/>
  <c r="D175" i="1"/>
  <c r="K168" i="1"/>
  <c r="J168" i="1"/>
  <c r="I168" i="1"/>
  <c r="H168" i="1"/>
  <c r="G168" i="1"/>
  <c r="F168" i="1"/>
  <c r="E168" i="1"/>
  <c r="D168" i="1"/>
  <c r="H163" i="1"/>
  <c r="G163" i="1"/>
  <c r="F163" i="1"/>
  <c r="E163" i="1"/>
  <c r="D163" i="1"/>
  <c r="H162" i="1"/>
  <c r="G162" i="1"/>
  <c r="K162" i="1" s="1"/>
  <c r="F162" i="1"/>
  <c r="E162" i="1"/>
  <c r="D162" i="1"/>
  <c r="K161" i="1"/>
  <c r="H161" i="1"/>
  <c r="G161" i="1"/>
  <c r="F161" i="1"/>
  <c r="E161" i="1"/>
  <c r="D161" i="1"/>
  <c r="H156" i="1"/>
  <c r="G156" i="1"/>
  <c r="F156" i="1"/>
  <c r="E156" i="1"/>
  <c r="D156" i="1"/>
  <c r="J155" i="1"/>
  <c r="H155" i="1"/>
  <c r="H154" i="1" s="1"/>
  <c r="G155" i="1"/>
  <c r="K155" i="1" s="1"/>
  <c r="F155" i="1"/>
  <c r="E155" i="1"/>
  <c r="D155" i="1"/>
  <c r="I155" i="1" s="1"/>
  <c r="J154" i="1"/>
  <c r="G154" i="1"/>
  <c r="K154" i="1" s="1"/>
  <c r="F154" i="1"/>
  <c r="E154" i="1"/>
  <c r="K148" i="1"/>
  <c r="J148" i="1"/>
  <c r="I148" i="1"/>
  <c r="H147" i="1"/>
  <c r="G147" i="1"/>
  <c r="F147" i="1"/>
  <c r="E147" i="1"/>
  <c r="D147" i="1"/>
  <c r="K141" i="1"/>
  <c r="H141" i="1"/>
  <c r="G141" i="1"/>
  <c r="F141" i="1"/>
  <c r="E141" i="1"/>
  <c r="D141" i="1"/>
  <c r="H140" i="1"/>
  <c r="G140" i="1"/>
  <c r="F140" i="1"/>
  <c r="E140" i="1"/>
  <c r="D140" i="1"/>
  <c r="K134" i="1"/>
  <c r="I134" i="1"/>
  <c r="F134" i="1"/>
  <c r="E134" i="1"/>
  <c r="H133" i="1"/>
  <c r="G133" i="1"/>
  <c r="K133" i="1" s="1"/>
  <c r="F133" i="1"/>
  <c r="D133" i="1"/>
  <c r="I133" i="1" s="1"/>
  <c r="K127" i="1"/>
  <c r="J127" i="1"/>
  <c r="I127" i="1"/>
  <c r="H126" i="1"/>
  <c r="G126" i="1"/>
  <c r="K126" i="1" s="1"/>
  <c r="F126" i="1"/>
  <c r="E126" i="1"/>
  <c r="D126" i="1"/>
  <c r="K120" i="1"/>
  <c r="J120" i="1"/>
  <c r="I120" i="1"/>
  <c r="J119" i="1"/>
  <c r="H119" i="1"/>
  <c r="G119" i="1"/>
  <c r="F119" i="1"/>
  <c r="E119" i="1"/>
  <c r="D119" i="1"/>
  <c r="K113" i="1"/>
  <c r="J113" i="1"/>
  <c r="I113" i="1"/>
  <c r="K112" i="1"/>
  <c r="H112" i="1"/>
  <c r="G112" i="1"/>
  <c r="J112" i="1" s="1"/>
  <c r="F112" i="1"/>
  <c r="E112" i="1"/>
  <c r="D112" i="1"/>
  <c r="K106" i="1"/>
  <c r="J106" i="1"/>
  <c r="I106" i="1"/>
  <c r="J105" i="1"/>
  <c r="H105" i="1"/>
  <c r="G105" i="1"/>
  <c r="K105" i="1" s="1"/>
  <c r="F105" i="1"/>
  <c r="E105" i="1"/>
  <c r="D105" i="1"/>
  <c r="I105" i="1" s="1"/>
  <c r="K99" i="1"/>
  <c r="J99" i="1"/>
  <c r="I99" i="1"/>
  <c r="K98" i="1"/>
  <c r="I98" i="1"/>
  <c r="H98" i="1"/>
  <c r="G98" i="1"/>
  <c r="F98" i="1"/>
  <c r="E98" i="1"/>
  <c r="D98" i="1"/>
  <c r="K92" i="1"/>
  <c r="J92" i="1"/>
  <c r="I92" i="1"/>
  <c r="J91" i="1"/>
  <c r="H91" i="1"/>
  <c r="G91" i="1"/>
  <c r="F91" i="1"/>
  <c r="E91" i="1"/>
  <c r="D91" i="1"/>
  <c r="H85" i="1"/>
  <c r="H71" i="1" s="1"/>
  <c r="H70" i="1" s="1"/>
  <c r="G85" i="1"/>
  <c r="F85" i="1"/>
  <c r="D85" i="1"/>
  <c r="G84" i="1"/>
  <c r="F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H77" i="1" s="1"/>
  <c r="G80" i="1"/>
  <c r="F80" i="1"/>
  <c r="E80" i="1"/>
  <c r="D80" i="1"/>
  <c r="D77" i="1" s="1"/>
  <c r="H79" i="1"/>
  <c r="G79" i="1"/>
  <c r="F79" i="1"/>
  <c r="E79" i="1"/>
  <c r="D79" i="1"/>
  <c r="K78" i="1"/>
  <c r="I78" i="1"/>
  <c r="H78" i="1"/>
  <c r="G78" i="1"/>
  <c r="F78" i="1"/>
  <c r="E78" i="1"/>
  <c r="D78" i="1"/>
  <c r="G77" i="1"/>
  <c r="E77" i="1"/>
  <c r="H76" i="1"/>
  <c r="G76" i="1"/>
  <c r="F76" i="1"/>
  <c r="E76" i="1"/>
  <c r="D76" i="1"/>
  <c r="F75" i="1"/>
  <c r="G74" i="1"/>
  <c r="F74" i="1"/>
  <c r="K74" i="1" s="1"/>
  <c r="E74" i="1"/>
  <c r="J74" i="1" s="1"/>
  <c r="I73" i="1"/>
  <c r="H73" i="1"/>
  <c r="G73" i="1"/>
  <c r="K73" i="1" s="1"/>
  <c r="F73" i="1"/>
  <c r="E73" i="1"/>
  <c r="J73" i="1" s="1"/>
  <c r="D73" i="1"/>
  <c r="I72" i="1"/>
  <c r="H72" i="1"/>
  <c r="G72" i="1"/>
  <c r="K72" i="1" s="1"/>
  <c r="F72" i="1"/>
  <c r="E72" i="1"/>
  <c r="J72" i="1" s="1"/>
  <c r="D72" i="1"/>
  <c r="G71" i="1"/>
  <c r="K71" i="1" s="1"/>
  <c r="F71" i="1"/>
  <c r="F70" i="1"/>
  <c r="H66" i="1"/>
  <c r="F66" i="1"/>
  <c r="H65" i="1"/>
  <c r="G65" i="1"/>
  <c r="K65" i="1" s="1"/>
  <c r="F65" i="1"/>
  <c r="E65" i="1"/>
  <c r="J65" i="1" s="1"/>
  <c r="D65" i="1"/>
  <c r="I65" i="1" s="1"/>
  <c r="H64" i="1"/>
  <c r="G64" i="1"/>
  <c r="K64" i="1" s="1"/>
  <c r="F64" i="1"/>
  <c r="E64" i="1"/>
  <c r="J64" i="1" s="1"/>
  <c r="D64" i="1"/>
  <c r="I64" i="1" s="1"/>
  <c r="H63" i="1"/>
  <c r="F63" i="1"/>
  <c r="H62" i="1"/>
  <c r="F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H55" i="1" s="1"/>
  <c r="G58" i="1"/>
  <c r="F58" i="1"/>
  <c r="F55" i="1" s="1"/>
  <c r="E58" i="1"/>
  <c r="E55" i="1" s="1"/>
  <c r="D58" i="1"/>
  <c r="D55" i="1" s="1"/>
  <c r="H57" i="1"/>
  <c r="G57" i="1"/>
  <c r="F57" i="1"/>
  <c r="E57" i="1"/>
  <c r="D57" i="1" s="1"/>
  <c r="D56" i="1"/>
  <c r="G55" i="1"/>
  <c r="D53" i="1"/>
  <c r="H52" i="1"/>
  <c r="G52" i="1"/>
  <c r="F52" i="1"/>
  <c r="E52" i="1"/>
  <c r="D52" i="1" s="1"/>
  <c r="H51" i="1"/>
  <c r="G51" i="1"/>
  <c r="G48" i="1" s="1"/>
  <c r="F51" i="1"/>
  <c r="F48" i="1" s="1"/>
  <c r="E51" i="1"/>
  <c r="H50" i="1"/>
  <c r="G50" i="1"/>
  <c r="F50" i="1"/>
  <c r="D50" i="1" s="1"/>
  <c r="E50" i="1"/>
  <c r="D49" i="1"/>
  <c r="H48" i="1"/>
  <c r="E48" i="1"/>
  <c r="D48" i="1"/>
  <c r="G45" i="1"/>
  <c r="F45" i="1"/>
  <c r="G44" i="1"/>
  <c r="F44" i="1"/>
  <c r="F43" i="1"/>
  <c r="E43" i="1"/>
  <c r="D42" i="1"/>
  <c r="H40" i="1"/>
  <c r="G40" i="1"/>
  <c r="F40" i="1"/>
  <c r="E40" i="1"/>
  <c r="D40" i="1"/>
  <c r="H39" i="1"/>
  <c r="G39" i="1"/>
  <c r="F39" i="1"/>
  <c r="E39" i="1"/>
  <c r="E34" i="1" s="1"/>
  <c r="D39" i="1"/>
  <c r="H38" i="1"/>
  <c r="G38" i="1"/>
  <c r="F38" i="1"/>
  <c r="E38" i="1"/>
  <c r="D38" i="1"/>
  <c r="H37" i="1"/>
  <c r="G37" i="1"/>
  <c r="G34" i="1" s="1"/>
  <c r="F37" i="1"/>
  <c r="E37" i="1"/>
  <c r="D37" i="1"/>
  <c r="H36" i="1"/>
  <c r="G36" i="1"/>
  <c r="F36" i="1"/>
  <c r="E36" i="1"/>
  <c r="D36" i="1"/>
  <c r="H35" i="1"/>
  <c r="G35" i="1"/>
  <c r="K35" i="1" s="1"/>
  <c r="F35" i="1"/>
  <c r="E35" i="1"/>
  <c r="J35" i="1" s="1"/>
  <c r="D35" i="1"/>
  <c r="I35" i="1" s="1"/>
  <c r="H34" i="1"/>
  <c r="F34" i="1"/>
  <c r="D34" i="1"/>
  <c r="H33" i="1"/>
  <c r="G33" i="1"/>
  <c r="F33" i="1"/>
  <c r="E33" i="1"/>
  <c r="E27" i="1" s="1"/>
  <c r="D33" i="1"/>
  <c r="F32" i="1"/>
  <c r="F27" i="1" s="1"/>
  <c r="H30" i="1"/>
  <c r="G30" i="1"/>
  <c r="F30" i="1"/>
  <c r="E30" i="1"/>
  <c r="D30" i="1"/>
  <c r="H28" i="1"/>
  <c r="G28" i="1"/>
  <c r="K28" i="1" s="1"/>
  <c r="F28" i="1"/>
  <c r="E28" i="1"/>
  <c r="H27" i="1"/>
  <c r="G27" i="1"/>
  <c r="H26" i="1"/>
  <c r="H20" i="1" s="1"/>
  <c r="G26" i="1"/>
  <c r="F26" i="1"/>
  <c r="E26" i="1"/>
  <c r="E18" i="1" s="1"/>
  <c r="D26" i="1"/>
  <c r="D18" i="1" s="1"/>
  <c r="F25" i="1"/>
  <c r="G24" i="1"/>
  <c r="I23" i="1"/>
  <c r="H23" i="1"/>
  <c r="G23" i="1"/>
  <c r="K23" i="1" s="1"/>
  <c r="F23" i="1"/>
  <c r="F15" i="1" s="1"/>
  <c r="E23" i="1"/>
  <c r="D23" i="1"/>
  <c r="I22" i="1"/>
  <c r="H22" i="1"/>
  <c r="G22" i="1"/>
  <c r="E22" i="1"/>
  <c r="E14" i="1" s="1"/>
  <c r="D22" i="1"/>
  <c r="H21" i="1"/>
  <c r="G21" i="1"/>
  <c r="K21" i="1" s="1"/>
  <c r="F21" i="1"/>
  <c r="G20" i="1"/>
  <c r="K20" i="1" s="1"/>
  <c r="F20" i="1"/>
  <c r="G18" i="1"/>
  <c r="F18" i="1"/>
  <c r="H17" i="1"/>
  <c r="G17" i="1"/>
  <c r="F17" i="1"/>
  <c r="E17" i="1"/>
  <c r="D17" i="1"/>
  <c r="G16" i="1"/>
  <c r="G15" i="1"/>
  <c r="H30" i="2" l="1"/>
  <c r="D10" i="2"/>
  <c r="F15" i="2"/>
  <c r="I11" i="2"/>
  <c r="J41" i="2"/>
  <c r="F13" i="2"/>
  <c r="K22" i="2"/>
  <c r="E28" i="2"/>
  <c r="E25" i="2" s="1"/>
  <c r="H428" i="2"/>
  <c r="H12" i="2"/>
  <c r="G30" i="2"/>
  <c r="I30" i="2" s="1"/>
  <c r="H20" i="2"/>
  <c r="I20" i="2" s="1"/>
  <c r="D220" i="2"/>
  <c r="D212" i="2"/>
  <c r="D209" i="2" s="1"/>
  <c r="H220" i="2"/>
  <c r="H212" i="2"/>
  <c r="K220" i="2"/>
  <c r="J220" i="2"/>
  <c r="E439" i="2"/>
  <c r="J439" i="2" s="1"/>
  <c r="E414" i="2"/>
  <c r="H16" i="2"/>
  <c r="G18" i="2"/>
  <c r="G12" i="2" s="1"/>
  <c r="G37" i="2"/>
  <c r="G47" i="2"/>
  <c r="G56" i="2"/>
  <c r="D63" i="2"/>
  <c r="D62" i="2" s="1"/>
  <c r="G64" i="2"/>
  <c r="G68" i="2"/>
  <c r="H46" i="2"/>
  <c r="E73" i="2"/>
  <c r="F119" i="2"/>
  <c r="K119" i="2" s="1"/>
  <c r="G114" i="2"/>
  <c r="J125" i="2"/>
  <c r="G134" i="2"/>
  <c r="I138" i="2"/>
  <c r="H164" i="2"/>
  <c r="H130" i="2"/>
  <c r="G179" i="2"/>
  <c r="K180" i="2"/>
  <c r="J184" i="2"/>
  <c r="K184" i="2"/>
  <c r="E211" i="2"/>
  <c r="J373" i="2"/>
  <c r="G372" i="2"/>
  <c r="K373" i="2"/>
  <c r="E373" i="2"/>
  <c r="E372" i="2" s="1"/>
  <c r="E377" i="2"/>
  <c r="I63" i="2"/>
  <c r="K120" i="2"/>
  <c r="F21" i="2"/>
  <c r="F20" i="2" s="1"/>
  <c r="E31" i="2"/>
  <c r="D36" i="2"/>
  <c r="D41" i="2"/>
  <c r="H41" i="2"/>
  <c r="I41" i="2" s="1"/>
  <c r="E48" i="2"/>
  <c r="D49" i="2"/>
  <c r="D38" i="2" s="1"/>
  <c r="H49" i="2"/>
  <c r="H38" i="2" s="1"/>
  <c r="G50" i="2"/>
  <c r="G39" i="2" s="1"/>
  <c r="I39" i="2" s="1"/>
  <c r="H56" i="2"/>
  <c r="I60" i="2"/>
  <c r="H62" i="2"/>
  <c r="G73" i="2"/>
  <c r="F74" i="2"/>
  <c r="D116" i="2"/>
  <c r="J124" i="2"/>
  <c r="D134" i="2"/>
  <c r="I134" i="2" s="1"/>
  <c r="J250" i="2"/>
  <c r="K250" i="2"/>
  <c r="J265" i="2"/>
  <c r="K265" i="2"/>
  <c r="K16" i="2"/>
  <c r="F41" i="2"/>
  <c r="K41" i="2" s="1"/>
  <c r="D73" i="2"/>
  <c r="F134" i="2"/>
  <c r="F57" i="2"/>
  <c r="E18" i="2"/>
  <c r="E36" i="2"/>
  <c r="D56" i="2"/>
  <c r="G63" i="2"/>
  <c r="E66" i="2"/>
  <c r="E60" i="2" s="1"/>
  <c r="E34" i="2" s="1"/>
  <c r="E13" i="2" s="1"/>
  <c r="E68" i="2"/>
  <c r="K69" i="2"/>
  <c r="H73" i="2"/>
  <c r="E134" i="2"/>
  <c r="D144" i="2"/>
  <c r="I144" i="2"/>
  <c r="G213" i="2"/>
  <c r="G209" i="2" s="1"/>
  <c r="J216" i="2"/>
  <c r="E215" i="2"/>
  <c r="E210" i="2"/>
  <c r="E209" i="2" s="1"/>
  <c r="F337" i="2"/>
  <c r="F336" i="2" s="1"/>
  <c r="F347" i="2"/>
  <c r="E338" i="2"/>
  <c r="E347" i="2"/>
  <c r="G347" i="2"/>
  <c r="G340" i="2"/>
  <c r="H408" i="2"/>
  <c r="F215" i="2"/>
  <c r="F211" i="2"/>
  <c r="E212" i="2"/>
  <c r="D213" i="2"/>
  <c r="H213" i="2"/>
  <c r="K221" i="2"/>
  <c r="G295" i="2"/>
  <c r="I331" i="2"/>
  <c r="D342" i="2"/>
  <c r="D337" i="2"/>
  <c r="D336" i="2" s="1"/>
  <c r="J383" i="2"/>
  <c r="G382" i="2"/>
  <c r="K383" i="2"/>
  <c r="G408" i="2"/>
  <c r="D406" i="2"/>
  <c r="E430" i="2"/>
  <c r="E410" i="2"/>
  <c r="D434" i="2"/>
  <c r="I434" i="2" s="1"/>
  <c r="D431" i="2"/>
  <c r="D411" i="2"/>
  <c r="G434" i="2"/>
  <c r="G432" i="2"/>
  <c r="G412" i="2"/>
  <c r="I184" i="2"/>
  <c r="F209" i="2"/>
  <c r="K215" i="2"/>
  <c r="I250" i="2"/>
  <c r="I265" i="2"/>
  <c r="E336" i="2"/>
  <c r="H336" i="2"/>
  <c r="D374" i="2"/>
  <c r="I384" i="2"/>
  <c r="I374" i="2"/>
  <c r="F413" i="2"/>
  <c r="F403" i="2"/>
  <c r="J435" i="2"/>
  <c r="E434" i="2"/>
  <c r="G444" i="2"/>
  <c r="G419" i="2"/>
  <c r="G418" i="2" s="1"/>
  <c r="F420" i="2"/>
  <c r="F444" i="2"/>
  <c r="E421" i="2"/>
  <c r="E418" i="2" s="1"/>
  <c r="E444" i="2"/>
  <c r="D422" i="2"/>
  <c r="D29" i="2" s="1"/>
  <c r="D13" i="2" s="1"/>
  <c r="D444" i="2"/>
  <c r="D432" i="2"/>
  <c r="K529" i="2"/>
  <c r="J189" i="2"/>
  <c r="J215" i="2"/>
  <c r="K216" i="2"/>
  <c r="K290" i="2"/>
  <c r="E295" i="2"/>
  <c r="F296" i="2"/>
  <c r="F295" i="2" s="1"/>
  <c r="F301" i="2"/>
  <c r="F306" i="2"/>
  <c r="F297" i="2"/>
  <c r="E311" i="2"/>
  <c r="E297" i="2"/>
  <c r="D298" i="2"/>
  <c r="D295" i="2" s="1"/>
  <c r="D311" i="2"/>
  <c r="H298" i="2"/>
  <c r="H295" i="2" s="1"/>
  <c r="H311" i="2"/>
  <c r="I377" i="2"/>
  <c r="E409" i="2"/>
  <c r="D404" i="2"/>
  <c r="E429" i="2"/>
  <c r="H432" i="2"/>
  <c r="J454" i="2"/>
  <c r="K454" i="2"/>
  <c r="F535" i="2"/>
  <c r="G343" i="2"/>
  <c r="E352" i="2"/>
  <c r="J377" i="2"/>
  <c r="D373" i="2"/>
  <c r="H373" i="2"/>
  <c r="J384" i="2"/>
  <c r="H403" i="2"/>
  <c r="H413" i="2"/>
  <c r="I413" i="2" s="1"/>
  <c r="D418" i="2"/>
  <c r="F430" i="2"/>
  <c r="F428" i="2" s="1"/>
  <c r="F439" i="2"/>
  <c r="K439" i="2" s="1"/>
  <c r="F449" i="2"/>
  <c r="I484" i="2"/>
  <c r="I504" i="2"/>
  <c r="K530" i="2"/>
  <c r="G556" i="2"/>
  <c r="G551" i="2"/>
  <c r="G550" i="2" s="1"/>
  <c r="J409" i="2"/>
  <c r="I454" i="2"/>
  <c r="I474" i="2"/>
  <c r="K536" i="2"/>
  <c r="I545" i="2"/>
  <c r="D347" i="2"/>
  <c r="H347" i="2"/>
  <c r="K377" i="2"/>
  <c r="J378" i="2"/>
  <c r="D382" i="2"/>
  <c r="I382" i="2" s="1"/>
  <c r="K384" i="2"/>
  <c r="J387" i="2"/>
  <c r="H418" i="2"/>
  <c r="E431" i="2"/>
  <c r="F434" i="2"/>
  <c r="G429" i="2"/>
  <c r="K435" i="2"/>
  <c r="G430" i="2"/>
  <c r="F431" i="2"/>
  <c r="E432" i="2"/>
  <c r="J440" i="2"/>
  <c r="G414" i="2"/>
  <c r="J459" i="2"/>
  <c r="J469" i="2"/>
  <c r="K484" i="2"/>
  <c r="K504" i="2"/>
  <c r="E535" i="2"/>
  <c r="E532" i="2"/>
  <c r="E529" i="2" s="1"/>
  <c r="J529" i="2" s="1"/>
  <c r="D535" i="2"/>
  <c r="D533" i="2"/>
  <c r="D529" i="2" s="1"/>
  <c r="H535" i="2"/>
  <c r="I535" i="2" s="1"/>
  <c r="H533" i="2"/>
  <c r="J509" i="2"/>
  <c r="I524" i="2"/>
  <c r="J530" i="2"/>
  <c r="G535" i="2"/>
  <c r="E551" i="2"/>
  <c r="E550" i="2" s="1"/>
  <c r="H530" i="2"/>
  <c r="K27" i="1"/>
  <c r="K34" i="1"/>
  <c r="J34" i="1"/>
  <c r="I34" i="1"/>
  <c r="J22" i="1"/>
  <c r="J23" i="1"/>
  <c r="E66" i="1"/>
  <c r="J77" i="1"/>
  <c r="K91" i="1"/>
  <c r="J140" i="1"/>
  <c r="I140" i="1"/>
  <c r="J147" i="1"/>
  <c r="I147" i="1"/>
  <c r="K287" i="1"/>
  <c r="J287" i="1"/>
  <c r="I287" i="1"/>
  <c r="I449" i="1"/>
  <c r="D448" i="1"/>
  <c r="I448" i="1" s="1"/>
  <c r="H452" i="1"/>
  <c r="H448" i="1"/>
  <c r="K15" i="1"/>
  <c r="G70" i="1"/>
  <c r="I77" i="1"/>
  <c r="F77" i="1"/>
  <c r="K84" i="1"/>
  <c r="J98" i="1"/>
  <c r="E133" i="1"/>
  <c r="J133" i="1" s="1"/>
  <c r="J134" i="1"/>
  <c r="E85" i="1"/>
  <c r="H18" i="1"/>
  <c r="J27" i="1"/>
  <c r="J28" i="1"/>
  <c r="G63" i="1"/>
  <c r="G66" i="1"/>
  <c r="K77" i="1"/>
  <c r="J78" i="1"/>
  <c r="H84" i="1"/>
  <c r="K85" i="1"/>
  <c r="I112" i="1"/>
  <c r="K119" i="1"/>
  <c r="K140" i="1"/>
  <c r="J141" i="1"/>
  <c r="I141" i="1"/>
  <c r="K147" i="1"/>
  <c r="D154" i="1"/>
  <c r="I154" i="1" s="1"/>
  <c r="J161" i="1"/>
  <c r="I161" i="1"/>
  <c r="K361" i="1"/>
  <c r="J361" i="1"/>
  <c r="F448" i="1"/>
  <c r="K448" i="1" s="1"/>
  <c r="F452" i="1"/>
  <c r="J126" i="1"/>
  <c r="I126" i="1"/>
  <c r="J399" i="1"/>
  <c r="K399" i="1"/>
  <c r="I162" i="1"/>
  <c r="I182" i="1"/>
  <c r="K210" i="1"/>
  <c r="K211" i="1"/>
  <c r="K245" i="1"/>
  <c r="K246" i="1"/>
  <c r="K266" i="1"/>
  <c r="I280" i="1"/>
  <c r="I308" i="1"/>
  <c r="K329" i="1"/>
  <c r="I350" i="1"/>
  <c r="I371" i="1"/>
  <c r="K392" i="1"/>
  <c r="K400" i="1"/>
  <c r="I420" i="1"/>
  <c r="F427" i="1"/>
  <c r="K449" i="1"/>
  <c r="D455" i="1"/>
  <c r="I456" i="1"/>
  <c r="J469" i="1"/>
  <c r="J477" i="1"/>
  <c r="E456" i="1"/>
  <c r="E476" i="1"/>
  <c r="J476" i="1" s="1"/>
  <c r="I497" i="1"/>
  <c r="K498" i="1"/>
  <c r="J504" i="1"/>
  <c r="I532" i="1"/>
  <c r="I84" i="1"/>
  <c r="I85" i="1"/>
  <c r="I91" i="1"/>
  <c r="I119" i="1"/>
  <c r="J162" i="1"/>
  <c r="I175" i="1"/>
  <c r="J182" i="1"/>
  <c r="D246" i="1"/>
  <c r="I273" i="1"/>
  <c r="J280" i="1"/>
  <c r="I288" i="1"/>
  <c r="I294" i="1"/>
  <c r="J308" i="1"/>
  <c r="D322" i="1"/>
  <c r="I343" i="1"/>
  <c r="J350" i="1"/>
  <c r="K360" i="1"/>
  <c r="K364" i="1"/>
  <c r="J371" i="1"/>
  <c r="I375" i="1"/>
  <c r="I378" i="1"/>
  <c r="I385" i="1"/>
  <c r="I413" i="1"/>
  <c r="J420" i="1"/>
  <c r="F455" i="1"/>
  <c r="K455" i="1" s="1"/>
  <c r="D361" i="1"/>
  <c r="D74" i="1" s="1"/>
  <c r="I74" i="1" s="1"/>
  <c r="I455" i="1"/>
  <c r="J497" i="1"/>
  <c r="K581" i="1"/>
  <c r="D428" i="1"/>
  <c r="K456" i="1"/>
  <c r="I462" i="1"/>
  <c r="K469" i="1"/>
  <c r="J483" i="1"/>
  <c r="I498" i="1"/>
  <c r="K504" i="1"/>
  <c r="J518" i="1"/>
  <c r="I526" i="1"/>
  <c r="J674" i="1"/>
  <c r="D732" i="1"/>
  <c r="K553" i="1"/>
  <c r="K595" i="1"/>
  <c r="K596" i="1"/>
  <c r="K665" i="1"/>
  <c r="K631" i="1"/>
  <c r="G630" i="1"/>
  <c r="K666" i="1"/>
  <c r="J740" i="1"/>
  <c r="D746" i="1"/>
  <c r="G748" i="1"/>
  <c r="H760" i="1"/>
  <c r="H781" i="1"/>
  <c r="J779" i="1"/>
  <c r="K779" i="1"/>
  <c r="K462" i="1"/>
  <c r="K511" i="1"/>
  <c r="K526" i="1"/>
  <c r="G539" i="1"/>
  <c r="K540" i="1"/>
  <c r="E543" i="1"/>
  <c r="K546" i="1"/>
  <c r="K574" i="1"/>
  <c r="K582" i="1"/>
  <c r="K616" i="1"/>
  <c r="D624" i="1"/>
  <c r="G658" i="1"/>
  <c r="D639" i="1"/>
  <c r="D43" i="1" s="1"/>
  <c r="D14" i="1" s="1"/>
  <c r="E695" i="1"/>
  <c r="J695" i="1" s="1"/>
  <c r="K702" i="1"/>
  <c r="K723" i="1"/>
  <c r="G733" i="1"/>
  <c r="E737" i="1"/>
  <c r="J737" i="1" s="1"/>
  <c r="G744" i="1"/>
  <c r="I745" i="1"/>
  <c r="G746" i="1"/>
  <c r="G758" i="1"/>
  <c r="J780" i="1"/>
  <c r="E745" i="1"/>
  <c r="I780" i="1"/>
  <c r="D783" i="1"/>
  <c r="D747" i="1"/>
  <c r="I747" i="1" s="1"/>
  <c r="H783" i="1"/>
  <c r="H747" i="1"/>
  <c r="H800" i="1"/>
  <c r="F804" i="1"/>
  <c r="F800" i="1"/>
  <c r="K800" i="1" s="1"/>
  <c r="K803" i="1"/>
  <c r="I553" i="1"/>
  <c r="E644" i="1"/>
  <c r="E628" i="1"/>
  <c r="I666" i="1"/>
  <c r="K674" i="1"/>
  <c r="K688" i="1"/>
  <c r="F634" i="1"/>
  <c r="I731" i="1"/>
  <c r="G732" i="1"/>
  <c r="F737" i="1"/>
  <c r="K737" i="1" s="1"/>
  <c r="F739" i="1"/>
  <c r="F632" i="1" s="1"/>
  <c r="E741" i="1"/>
  <c r="E634" i="1" s="1"/>
  <c r="J634" i="1" s="1"/>
  <c r="H745" i="1"/>
  <c r="K747" i="1"/>
  <c r="D760" i="1"/>
  <c r="D781" i="1"/>
  <c r="G525" i="1"/>
  <c r="G624" i="1"/>
  <c r="G629" i="1"/>
  <c r="E631" i="1"/>
  <c r="J631" i="1"/>
  <c r="J633" i="1"/>
  <c r="I634" i="1"/>
  <c r="G638" i="1"/>
  <c r="K659" i="1"/>
  <c r="J688" i="1"/>
  <c r="K695" i="1"/>
  <c r="E731" i="1"/>
  <c r="D737" i="1"/>
  <c r="I737" i="1" s="1"/>
  <c r="H733" i="1"/>
  <c r="H734" i="1" s="1"/>
  <c r="H737" i="1"/>
  <c r="H741" i="1"/>
  <c r="H634" i="1" s="1"/>
  <c r="I759" i="1"/>
  <c r="J759" i="1"/>
  <c r="G760" i="1"/>
  <c r="F762" i="1"/>
  <c r="I779" i="1"/>
  <c r="E781" i="1"/>
  <c r="G783" i="1"/>
  <c r="K786" i="1"/>
  <c r="D800" i="1"/>
  <c r="I800" i="1" s="1"/>
  <c r="J800" i="1"/>
  <c r="K740" i="1"/>
  <c r="F745" i="1"/>
  <c r="F731" i="1" s="1"/>
  <c r="E747" i="1"/>
  <c r="K780" i="1"/>
  <c r="K738" i="1"/>
  <c r="I295" i="2" l="1"/>
  <c r="I403" i="2"/>
  <c r="H402" i="2"/>
  <c r="D35" i="2"/>
  <c r="I428" i="2"/>
  <c r="K429" i="2"/>
  <c r="G428" i="2"/>
  <c r="J429" i="2"/>
  <c r="G403" i="2"/>
  <c r="E403" i="2"/>
  <c r="E408" i="2"/>
  <c r="E16" i="2"/>
  <c r="J210" i="2"/>
  <c r="K434" i="2"/>
  <c r="J434" i="2"/>
  <c r="E404" i="2"/>
  <c r="E17" i="2"/>
  <c r="E11" i="2" s="1"/>
  <c r="J11" i="2" s="1"/>
  <c r="J408" i="2"/>
  <c r="K408" i="2"/>
  <c r="E35" i="2"/>
  <c r="I56" i="2"/>
  <c r="E37" i="2"/>
  <c r="E22" i="2"/>
  <c r="J22" i="2" s="1"/>
  <c r="E30" i="2"/>
  <c r="K114" i="2"/>
  <c r="G113" i="2"/>
  <c r="J114" i="2"/>
  <c r="D46" i="2"/>
  <c r="I46" i="2" s="1"/>
  <c r="I16" i="2"/>
  <c r="H15" i="2"/>
  <c r="E405" i="2"/>
  <c r="E39" i="2"/>
  <c r="K535" i="2"/>
  <c r="J535" i="2"/>
  <c r="K372" i="2"/>
  <c r="J372" i="2"/>
  <c r="H129" i="2"/>
  <c r="H114" i="2"/>
  <c r="H372" i="2"/>
  <c r="I373" i="2"/>
  <c r="G342" i="2"/>
  <c r="G337" i="2"/>
  <c r="G336" i="2" s="1"/>
  <c r="G52" i="2"/>
  <c r="D405" i="2"/>
  <c r="D402" i="2" s="1"/>
  <c r="D408" i="2"/>
  <c r="I408" i="2" s="1"/>
  <c r="D18" i="2"/>
  <c r="E12" i="2"/>
  <c r="E62" i="2"/>
  <c r="J68" i="2"/>
  <c r="K68" i="2"/>
  <c r="J47" i="2"/>
  <c r="G46" i="2"/>
  <c r="G21" i="2"/>
  <c r="K47" i="2"/>
  <c r="H209" i="2"/>
  <c r="I209" i="2" s="1"/>
  <c r="H52" i="2"/>
  <c r="D25" i="2"/>
  <c r="J382" i="2"/>
  <c r="K382" i="2"/>
  <c r="F73" i="2"/>
  <c r="F63" i="2"/>
  <c r="F62" i="2" s="1"/>
  <c r="F52" i="2"/>
  <c r="H529" i="2"/>
  <c r="I529" i="2" s="1"/>
  <c r="I530" i="2"/>
  <c r="K414" i="2"/>
  <c r="G413" i="2"/>
  <c r="J414" i="2"/>
  <c r="D372" i="2"/>
  <c r="E428" i="2"/>
  <c r="F418" i="2"/>
  <c r="F404" i="2"/>
  <c r="F402" i="2" s="1"/>
  <c r="F27" i="2"/>
  <c r="F11" i="2" s="1"/>
  <c r="K11" i="2" s="1"/>
  <c r="G406" i="2"/>
  <c r="G19" i="2"/>
  <c r="D428" i="2"/>
  <c r="J209" i="2"/>
  <c r="K209" i="2"/>
  <c r="J63" i="2"/>
  <c r="G62" i="2"/>
  <c r="F31" i="2"/>
  <c r="F30" i="2" s="1"/>
  <c r="F56" i="2"/>
  <c r="D81" i="2"/>
  <c r="D78" i="2" s="1"/>
  <c r="D113" i="2"/>
  <c r="I62" i="2"/>
  <c r="J179" i="2"/>
  <c r="K179" i="2"/>
  <c r="E413" i="2"/>
  <c r="E21" i="2"/>
  <c r="E20" i="2" s="1"/>
  <c r="I220" i="2"/>
  <c r="E46" i="2"/>
  <c r="E56" i="2"/>
  <c r="F732" i="1"/>
  <c r="F730" i="1"/>
  <c r="K731" i="1"/>
  <c r="I624" i="1"/>
  <c r="G623" i="1"/>
  <c r="K634" i="1"/>
  <c r="F627" i="1"/>
  <c r="K627" i="1" s="1"/>
  <c r="F24" i="1"/>
  <c r="E746" i="1"/>
  <c r="E744" i="1"/>
  <c r="E638" i="1"/>
  <c r="I658" i="1"/>
  <c r="K658" i="1"/>
  <c r="E455" i="1"/>
  <c r="J455" i="1" s="1"/>
  <c r="J456" i="1"/>
  <c r="E449" i="1"/>
  <c r="E748" i="1"/>
  <c r="E640" i="1"/>
  <c r="F746" i="1"/>
  <c r="F744" i="1"/>
  <c r="F638" i="1"/>
  <c r="G639" i="1"/>
  <c r="J638" i="1"/>
  <c r="G637" i="1"/>
  <c r="I638" i="1"/>
  <c r="G42" i="1"/>
  <c r="E624" i="1"/>
  <c r="E630" i="1"/>
  <c r="K525" i="1"/>
  <c r="I525" i="1"/>
  <c r="J525" i="1"/>
  <c r="H731" i="1"/>
  <c r="H746" i="1"/>
  <c r="H744" i="1"/>
  <c r="D748" i="1"/>
  <c r="D640" i="1"/>
  <c r="D744" i="1"/>
  <c r="J745" i="1"/>
  <c r="K733" i="1"/>
  <c r="G730" i="1"/>
  <c r="G734" i="1"/>
  <c r="H638" i="1"/>
  <c r="K66" i="1"/>
  <c r="J66" i="1"/>
  <c r="I66" i="1"/>
  <c r="E84" i="1"/>
  <c r="J84" i="1" s="1"/>
  <c r="E71" i="1"/>
  <c r="J85" i="1"/>
  <c r="K70" i="1"/>
  <c r="E732" i="1"/>
  <c r="E730" i="1"/>
  <c r="J731" i="1"/>
  <c r="E733" i="1"/>
  <c r="E734" i="1" s="1"/>
  <c r="K630" i="1"/>
  <c r="J630" i="1"/>
  <c r="I630" i="1"/>
  <c r="D66" i="1"/>
  <c r="D24" i="1"/>
  <c r="I246" i="1"/>
  <c r="D245" i="1"/>
  <c r="I245" i="1" s="1"/>
  <c r="D625" i="1"/>
  <c r="K63" i="1"/>
  <c r="G62" i="1"/>
  <c r="D71" i="1"/>
  <c r="K745" i="1"/>
  <c r="E24" i="1"/>
  <c r="I758" i="1"/>
  <c r="J758" i="1"/>
  <c r="K758" i="1"/>
  <c r="H24" i="1"/>
  <c r="D733" i="1"/>
  <c r="F625" i="1"/>
  <c r="F22" i="1"/>
  <c r="H748" i="1"/>
  <c r="H640" i="1"/>
  <c r="J747" i="1"/>
  <c r="I744" i="1"/>
  <c r="J744" i="1"/>
  <c r="K744" i="1"/>
  <c r="I539" i="1"/>
  <c r="K539" i="1"/>
  <c r="J539" i="1"/>
  <c r="D427" i="1"/>
  <c r="D407" i="1"/>
  <c r="I361" i="1"/>
  <c r="D12" i="2" l="1"/>
  <c r="D9" i="2" s="1"/>
  <c r="D15" i="2"/>
  <c r="I15" i="2" s="1"/>
  <c r="G51" i="2"/>
  <c r="G26" i="2"/>
  <c r="G25" i="2" s="1"/>
  <c r="I372" i="2"/>
  <c r="E402" i="2"/>
  <c r="I402" i="2"/>
  <c r="H51" i="2"/>
  <c r="H26" i="2"/>
  <c r="H36" i="2"/>
  <c r="K46" i="2"/>
  <c r="J46" i="2"/>
  <c r="E10" i="2"/>
  <c r="E9" i="2" s="1"/>
  <c r="E15" i="2"/>
  <c r="J16" i="2"/>
  <c r="J62" i="2"/>
  <c r="K62" i="2"/>
  <c r="K21" i="2"/>
  <c r="G20" i="2"/>
  <c r="J21" i="2"/>
  <c r="H113" i="2"/>
  <c r="I113" i="2" s="1"/>
  <c r="I114" i="2"/>
  <c r="K403" i="2"/>
  <c r="G402" i="2"/>
  <c r="J403" i="2"/>
  <c r="K63" i="2"/>
  <c r="G13" i="2"/>
  <c r="I13" i="2" s="1"/>
  <c r="G15" i="2"/>
  <c r="K413" i="2"/>
  <c r="J413" i="2"/>
  <c r="F51" i="2"/>
  <c r="F26" i="2"/>
  <c r="F36" i="2"/>
  <c r="F35" i="2" s="1"/>
  <c r="G36" i="2"/>
  <c r="K113" i="2"/>
  <c r="J113" i="2"/>
  <c r="K428" i="2"/>
  <c r="J428" i="2"/>
  <c r="D400" i="1"/>
  <c r="D406" i="1"/>
  <c r="I406" i="1" s="1"/>
  <c r="I407" i="1"/>
  <c r="H637" i="1"/>
  <c r="H639" i="1"/>
  <c r="H624" i="1"/>
  <c r="H623" i="1" s="1"/>
  <c r="H42" i="1"/>
  <c r="D641" i="1"/>
  <c r="D44" i="1"/>
  <c r="D626" i="1"/>
  <c r="D637" i="1"/>
  <c r="H732" i="1"/>
  <c r="H730" i="1"/>
  <c r="K637" i="1"/>
  <c r="F624" i="1"/>
  <c r="F637" i="1"/>
  <c r="F42" i="1"/>
  <c r="H641" i="1"/>
  <c r="H626" i="1"/>
  <c r="H44" i="1"/>
  <c r="H15" i="1" s="1"/>
  <c r="D734" i="1"/>
  <c r="D730" i="1"/>
  <c r="K62" i="1"/>
  <c r="I734" i="1"/>
  <c r="K734" i="1"/>
  <c r="J734" i="1"/>
  <c r="I733" i="1"/>
  <c r="E448" i="1"/>
  <c r="J448" i="1" s="1"/>
  <c r="J449" i="1"/>
  <c r="D70" i="1"/>
  <c r="I70" i="1" s="1"/>
  <c r="D63" i="1"/>
  <c r="D21" i="1"/>
  <c r="I71" i="1"/>
  <c r="I24" i="1"/>
  <c r="I730" i="1"/>
  <c r="J730" i="1"/>
  <c r="K730" i="1"/>
  <c r="K42" i="1"/>
  <c r="G41" i="1"/>
  <c r="G13" i="1"/>
  <c r="I42" i="1"/>
  <c r="K638" i="1"/>
  <c r="F16" i="1"/>
  <c r="K16" i="1" s="1"/>
  <c r="K24" i="1"/>
  <c r="J624" i="1"/>
  <c r="F14" i="1"/>
  <c r="K22" i="1"/>
  <c r="J24" i="1"/>
  <c r="E70" i="1"/>
  <c r="J70" i="1" s="1"/>
  <c r="E21" i="1"/>
  <c r="E63" i="1"/>
  <c r="J71" i="1"/>
  <c r="J733" i="1"/>
  <c r="G625" i="1"/>
  <c r="G43" i="1"/>
  <c r="G14" i="1" s="1"/>
  <c r="E641" i="1"/>
  <c r="E44" i="1"/>
  <c r="E15" i="1" s="1"/>
  <c r="J15" i="1" s="1"/>
  <c r="E626" i="1"/>
  <c r="J626" i="1" s="1"/>
  <c r="E637" i="1"/>
  <c r="J637" i="1" s="1"/>
  <c r="E42" i="1"/>
  <c r="J36" i="2" l="1"/>
  <c r="K36" i="2"/>
  <c r="G35" i="2"/>
  <c r="K20" i="2"/>
  <c r="J20" i="2"/>
  <c r="J15" i="2"/>
  <c r="K15" i="2"/>
  <c r="J402" i="2"/>
  <c r="K402" i="2"/>
  <c r="G10" i="2"/>
  <c r="I36" i="2"/>
  <c r="H35" i="2"/>
  <c r="I35" i="2" s="1"/>
  <c r="F25" i="2"/>
  <c r="F10" i="2"/>
  <c r="F9" i="2" s="1"/>
  <c r="H25" i="2"/>
  <c r="H10" i="2"/>
  <c r="D20" i="1"/>
  <c r="I20" i="1" s="1"/>
  <c r="I21" i="1"/>
  <c r="E623" i="1"/>
  <c r="J623" i="1" s="1"/>
  <c r="H45" i="1"/>
  <c r="H16" i="1" s="1"/>
  <c r="H627" i="1"/>
  <c r="F623" i="1"/>
  <c r="K623" i="1" s="1"/>
  <c r="K624" i="1"/>
  <c r="D627" i="1"/>
  <c r="I627" i="1" s="1"/>
  <c r="D45" i="1"/>
  <c r="D16" i="1" s="1"/>
  <c r="I16" i="1" s="1"/>
  <c r="E41" i="1"/>
  <c r="J41" i="1" s="1"/>
  <c r="E45" i="1"/>
  <c r="E16" i="1" s="1"/>
  <c r="J16" i="1" s="1"/>
  <c r="E627" i="1"/>
  <c r="J627" i="1" s="1"/>
  <c r="D62" i="1"/>
  <c r="I62" i="1" s="1"/>
  <c r="I63" i="1"/>
  <c r="H13" i="1"/>
  <c r="H12" i="1" s="1"/>
  <c r="H41" i="1"/>
  <c r="G12" i="1"/>
  <c r="F41" i="1"/>
  <c r="K41" i="1" s="1"/>
  <c r="F13" i="1"/>
  <c r="F12" i="1" s="1"/>
  <c r="I626" i="1"/>
  <c r="I623" i="1" s="1"/>
  <c r="D623" i="1"/>
  <c r="J14" i="1"/>
  <c r="I14" i="1"/>
  <c r="K14" i="1"/>
  <c r="E62" i="1"/>
  <c r="J62" i="1" s="1"/>
  <c r="J63" i="1"/>
  <c r="I625" i="1"/>
  <c r="J625" i="1"/>
  <c r="K625" i="1"/>
  <c r="E20" i="1"/>
  <c r="J20" i="1" s="1"/>
  <c r="E13" i="1"/>
  <c r="E12" i="1" s="1"/>
  <c r="J21" i="1"/>
  <c r="J42" i="1"/>
  <c r="I637" i="1"/>
  <c r="D15" i="1"/>
  <c r="I15" i="1" s="1"/>
  <c r="D41" i="1"/>
  <c r="I41" i="1" s="1"/>
  <c r="H625" i="1"/>
  <c r="H43" i="1"/>
  <c r="H14" i="1" s="1"/>
  <c r="I400" i="1"/>
  <c r="D399" i="1"/>
  <c r="I399" i="1" s="1"/>
  <c r="D28" i="1"/>
  <c r="I10" i="2" l="1"/>
  <c r="H9" i="2"/>
  <c r="I9" i="2" s="1"/>
  <c r="J35" i="2"/>
  <c r="K35" i="2"/>
  <c r="J10" i="2"/>
  <c r="K10" i="2"/>
  <c r="G9" i="2"/>
  <c r="J12" i="1"/>
  <c r="K12" i="1"/>
  <c r="K13" i="1"/>
  <c r="D27" i="1"/>
  <c r="I27" i="1" s="1"/>
  <c r="I28" i="1"/>
  <c r="J13" i="1"/>
  <c r="D13" i="1"/>
  <c r="K9" i="2" l="1"/>
  <c r="J9" i="2"/>
  <c r="D12" i="1"/>
  <c r="I12" i="1" s="1"/>
  <c r="I13" i="1"/>
</calcChain>
</file>

<file path=xl/sharedStrings.xml><?xml version="1.0" encoding="utf-8"?>
<sst xmlns="http://schemas.openxmlformats.org/spreadsheetml/2006/main" count="1768" uniqueCount="273">
  <si>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2 (16)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</si>
  <si>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</si>
  <si>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I квартал 2023г.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</si>
  <si>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</si>
  <si>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</si>
  <si>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</si>
  <si>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</si>
  <si>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</si>
  <si>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</si>
  <si>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</si>
  <si>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</si>
  <si>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</si>
  <si>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</si>
  <si>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</si>
  <si>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</si>
  <si>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</si>
  <si>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</si>
  <si>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области, комитет по туризму, комитет по реализации инвестиционных проектов в строительстве Саратовской области, орган местного самоуправления  </t>
  </si>
  <si>
    <t>Всего</t>
  </si>
  <si>
    <t>областной бюджет</t>
  </si>
  <si>
    <t>в том числе софинансируемые из федерального бюджета</t>
  </si>
  <si>
    <t>федеральный бюджет (прогнозно)</t>
  </si>
  <si>
    <t>в том числе на софинансирование расходных обязательств области</t>
  </si>
  <si>
    <t>местные бюджеты (прогнозно)</t>
  </si>
  <si>
    <t>государственные внебюджетные фонды и иные безвозмездные поступления целевой направленности (прогнозно)</t>
  </si>
  <si>
    <t>в том числе по исполнителям:</t>
  </si>
  <si>
    <t>министерство молодежной политики и спорта Саратовской  области</t>
  </si>
  <si>
    <t>комитет по туризму</t>
  </si>
  <si>
    <t>внебюджетные источники (прогнозно)</t>
  </si>
  <si>
    <t>министерство социального развития области, министерство труда и социальной защиты Саратовской области</t>
  </si>
  <si>
    <t>комитет по реализации инвестиционных проектов в строительстве Саратовской области</t>
  </si>
  <si>
    <t>орган местного самоуправления</t>
  </si>
  <si>
    <t>организации области               (по согласованию)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</si>
  <si>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</si>
  <si>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Саратовской области </t>
  </si>
  <si>
    <t>министерство молодежной политики и спорта Саратовской   области</t>
  </si>
  <si>
    <t xml:space="preserve">        Всего </t>
  </si>
  <si>
    <t>министерство социального развития области , министерство труда и социальной защиты Саратовской области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</si>
  <si>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</si>
  <si>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</si>
  <si>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</si>
  <si>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</si>
  <si>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</si>
  <si>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</si>
  <si>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1.1.6 Обеспечение деятельности управление программ и проектов ГАУ "Управление спортивными мероприятиями"</t>
  </si>
  <si>
    <t>Контрольное событие 1.1.7 "Участие Саратовской области в выставке на Международном спортивном форуме "Россия - спортивная держава"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</si>
  <si>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</si>
  <si>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</si>
  <si>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>Контрольное событие 1.2.1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</si>
  <si>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</si>
  <si>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</si>
  <si>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</si>
  <si>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</si>
  <si>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 xml:space="preserve">Контрольное событие 1.3.2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</si>
  <si>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1.3.3 "Обеспечение деятельности антидопингово отдела Государственного бюджетного учреждения "Саратовской области центр спортивной подготовки"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</si>
  <si>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</si>
  <si>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</si>
  <si>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</si>
  <si>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</si>
  <si>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</si>
  <si>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1.6.1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</si>
  <si>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</si>
  <si>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1.6.2 Социальная поддержка детей-сирот и детей, оставшихся без попечения родителей</t>
  </si>
  <si>
    <t>Контрольное событие 1.6.3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</si>
  <si>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1.6.4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</si>
  <si>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r>
      <t xml:space="preserve">основное мероприятие 1.7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</si>
  <si>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</si>
  <si>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</si>
  <si>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Выплата  специальных стипендий спортсменам - инвалидам за спортивные достижения"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</si>
  <si>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</si>
  <si>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</si>
  <si>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</si>
  <si>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</si>
  <si>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</si>
  <si>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</si>
  <si>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1.21 Создание условий для предоставления государственных услуг населению в сфере физической культуры и спорта</t>
  </si>
  <si>
    <t>Региональный проект 1.1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 (в целях выполнения задач федерального проекта "Спорт - норма жизни")</t>
  </si>
  <si>
    <t>1.1.2 "Организация и проведение физкультурных и спортивно-массовых мероприятий"</t>
  </si>
  <si>
    <t xml:space="preserve"> 1.1.3. Мероприятия информационно-коммуникационной кампании  (в рамках достижения соответствующих задач федерального проекта)</t>
  </si>
  <si>
    <t>1.1.4 "Проведение спортивных соревнований в системе подготовки спортивного резерва (в рамках достижения соответствующих задач федерального проекта)</t>
  </si>
  <si>
    <t>1.1.6 "Приобретение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 нормативное состояние"</t>
  </si>
  <si>
    <t>1.1.7 "Государственная поддержка организаций, входящих в систему спортивной подготовки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</si>
  <si>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</si>
  <si>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</si>
  <si>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</si>
  <si>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Субсидия автономной некоммерческой организации "Туристский информационный центр Саратовской области"</t>
  </si>
  <si>
    <t>контрольное событие 2.2.2. "Имущественный взнос автономной некоммерческой организации "Туристский информационный центр Саратовской области"</t>
  </si>
  <si>
    <t>Региональный проект 2.1 "Повышение доступности туристических продуктов" в рамках федерального проекта "Повышение доступности туристических прордуктов" (далее федеральный проект)</t>
  </si>
  <si>
    <t>2.1.1 "Обеспечение поддержки и продвижения событийных мероприятий, возникающих при реализации региональных проектов".</t>
  </si>
  <si>
    <t>2.1.2. Разработка и реализация комплекса мер, направленных на повышение доступности и популяризацию туризма для детей школьного возраста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</si>
  <si>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</si>
  <si>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</si>
  <si>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</si>
  <si>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</si>
  <si>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Организация и проведение мероприятий, по поддержке Российских студенческих отрядов</t>
  </si>
  <si>
    <t>контрольное событие 3.1.4 Обеспечение участия организованных групп региона в работе всероссийских (международных ) детских  центров</t>
  </si>
  <si>
    <t>контрольное событие 3.1.5       "Проведение конкурса для работников образовательных организаций высшего образования Саратовской области за вклад в содействие образованию молодежи, воспитательной работе, научной и научно-технической деятельности"</t>
  </si>
  <si>
    <t xml:space="preserve">оосновное мероприятие 3.2     «Поддержка талантливой молодежи», в том числе </t>
  </si>
  <si>
    <t xml:space="preserve">Предоставление субсидий бюджетным, автономным учреждениям и иным некоммнрческим организациям 
</t>
  </si>
  <si>
    <t>Молодежная премия имени П.А. Столыпина          Социальное обеспечение и иные выплаты населению</t>
  </si>
  <si>
    <t>Премии Губернатора Саратовской области для поддержки талантливой молодежи . Социальное обеспечение и иные выплаты населению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</si>
  <si>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</si>
  <si>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</si>
  <si>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</si>
  <si>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t>контрольное событие 3.4.1   "Организация и проведение областного фестиваля «Студенческая весна», организация участия делегации Саратовской области во Всероссийском фестивале "Российская студенческая весна"</t>
  </si>
  <si>
    <t>контрольное событие 3.4.2 "Организация и проведение обласного конкурса красоты, грации и творчества "Мисс и Мистер Студенчества"</t>
  </si>
  <si>
    <t>Контрольное событие 3.4.4   "Организация и проведение рок фестиваля "Желтая гора"</t>
  </si>
  <si>
    <t>Контрольное событие 3.4.5     "Проведение Школы студенческой весны для участников областного фестиваля "Студенческая весна"                "Организация и проведение фестиваля молодежных сообществ"</t>
  </si>
  <si>
    <t>основное мероприятие 3.5 "Организация работы с молодежью "</t>
  </si>
  <si>
    <t>Основное мероприятие 3.7 Государственная поддержка победителей конкурсов молодежных проектов</t>
  </si>
  <si>
    <t>Основное мероприятие 3.8 Укрепление материально-технической базы учреждений в сфере молодежной политики</t>
  </si>
  <si>
    <t>Региональный проект 3.2 "Социальная активность"</t>
  </si>
  <si>
    <t>3.2.3 "Создание условий для развития и поддержки добровольничества (волонтерства)</t>
  </si>
  <si>
    <t>Региональный проект 3.3 "Развитие системы поддержки молодежи (Молодежь России)" (Саратовская область)</t>
  </si>
  <si>
    <t>3.3.1 "Создание условий для эффективной самореализации молодежи, в то числе развитие инфраструктуры"</t>
  </si>
  <si>
    <t>подпрограмма  4 «Развитие материально-технической базы спорта"»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</si>
  <si>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комитет по реализации инвестиционных проектов в строительстве Саратовской области, органы местного самоуправления области (по согласованию</t>
  </si>
  <si>
    <t>органы местного самоуправления</t>
  </si>
  <si>
    <t xml:space="preserve">Основное мероприятие 4.3 "Строительство физкультурно-оздоровительных комплексов", в том числе:
</t>
  </si>
  <si>
    <t>Министерство молодежной политики и спорта Саратовской области</t>
  </si>
  <si>
    <t xml:space="preserve">Спортивно-оздоровительный комплекс в г. Саратов </t>
  </si>
  <si>
    <t>Реализация мероприятий по строительству крытых ледовых арен (ледовых дворцов)</t>
  </si>
  <si>
    <t>Основное мероприятие 4.7. "Укрепление материально технической базы государственных учреждений"</t>
  </si>
  <si>
    <t>Контрольное событие 4.7.1 Проведение ремонтных работ по составлению и анализу сметной документации, услуг по техническому надзору за проведением ремонтных работ, приобретение оборудования, инвентаря, мебели, транспортных средств, материалов, проведение монтажных и (или) демонтажных работ, работ по благоустройству, в том числе ремонт асфальтового покрытия, проведение противопожарных и антитеррористических мероприятий государственными учреждениями подведомственных министерству молодежной политики и спорта области</t>
  </si>
  <si>
    <t>Основное мероприятие 4.20 "Реализация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</si>
  <si>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министерство молодежной политики и спорта Саратовской области, органы местного самоуправления</t>
  </si>
  <si>
    <t xml:space="preserve">Основное мероприятие 4.23 "Реконструкция здания МОУ "СОШ им. С.М. Иванова р.п. Турки, ул.Свердлова, здание 5", Строительство плавательного бассейна с переходом и актового зала на 450 мест. Объект: актовый зал на 450 мест, гараж на 5 м/м, хозяйственный блок с овощехранилищем, блочная котельная , пожарные резервуары, септики" </t>
  </si>
  <si>
    <t xml:space="preserve">Основное мероприятие 4.24 Развитие инфраструктуры физической культуры и спорта на территориях муниципальных образований области " </t>
  </si>
  <si>
    <t xml:space="preserve">министерство молодежной политики и спорта Саратовской области, </t>
  </si>
  <si>
    <t>«Региональный проект 4.1. ««Создание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</t>
  </si>
  <si>
    <t>комитет по реализации инвестиционных проектов в строительстве Саратовской области  министерство молодежной политики и спорта Саратовской области, министерство сельского хозяйства,  органы местного самоуправления</t>
  </si>
  <si>
    <t xml:space="preserve"> органы местного самоуправления</t>
  </si>
  <si>
    <t xml:space="preserve"> 4.1.2  Оснащение объектов спортивной инфраструктуры спортивно-технологическим оборудованием:</t>
  </si>
  <si>
    <t xml:space="preserve"> Закупка спортивно-технологического оборудования для создания или модернизации физкультурно-оздоровительных комплексов открытого типа и/или физкультурно- оздоровительных комплексов для центров внешкольного спорта</t>
  </si>
  <si>
    <t xml:space="preserve">4.1.2.4.  (Закупка и монтаж оборудования для создания на сельских территриях малых спортивных площадок, монтируемых на открытых площадках или в закрытых помещениях в закрытых помещениях, на которых возможно проводить тестирование населения в соответствии с требованиями Всероссийского физкультурно-спортивного комплекса "Готов к труду и обороне " (ГТО))
</t>
  </si>
  <si>
    <t>министерство молодежной политики и спорта саратовской области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</si>
  <si>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в том числе:</t>
  </si>
  <si>
    <t xml:space="preserve">4.1.4.3 Рконструкция стадиона "Юность", расположенного по адресу : Саратовская область, г. Вольск, ул. Фирстова, 1 "Д"  </t>
  </si>
  <si>
    <t>4.1.4.6 Реконструкция стадиона, расположенного по адресу: г.Ртищево, ул.Железнодорожная 72 "Б"</t>
  </si>
  <si>
    <t xml:space="preserve"> Региональный проект 4.2       "Бизнес - спринт (я выбираю спорт)</t>
  </si>
  <si>
    <t>4.2.3 Мероприятия для создания «умной» спортивной площадки (в рамках достижения соответствующих задач федерального проекта)</t>
  </si>
  <si>
    <t>за счет остатка субсидии из федерального бюджета</t>
  </si>
  <si>
    <t>приложение 2 (16)</t>
  </si>
  <si>
    <t>СВЕДЕНИЯ</t>
  </si>
  <si>
    <t>о расходах на реализацию государственной программы Саратовской области "Патриотическое воспитание граждан в Саратовской области " за  I КВАРТАЛ 2023г.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</si>
  <si>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</si>
  <si>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</si>
  <si>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</si>
  <si>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</si>
  <si>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</si>
  <si>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Кассовое исполнение</t>
  </si>
  <si>
    <t>Фактическое исполнение</t>
  </si>
  <si>
    <t>% исполнения</t>
  </si>
  <si>
    <t>гр.8 (фактическое испол.)/гр.4</t>
  </si>
  <si>
    <t>гр.7 (кассовое)/гр.5</t>
  </si>
  <si>
    <t>гр.7 (кассовое ииспол.)/гр.6</t>
  </si>
  <si>
    <t>Государственная программа Саратовской области «Патриотическое воспитание граждан в Саратовской области »</t>
  </si>
  <si>
    <t xml:space="preserve">министерство молодежной политики, спорта и туризма области, министерство труда и социальной защиты области, министерство социального развития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</si>
  <si>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всего</t>
  </si>
  <si>
    <t>федеральный бюджет</t>
  </si>
  <si>
    <t>министерство молодежной политики, спорта и туризма области</t>
  </si>
  <si>
    <t>министерство образования области</t>
  </si>
  <si>
    <t>министерство труда и социальной защиты области,
министерство социального развития области</t>
  </si>
  <si>
    <t>министерство внутренней политики  и общественных отношений области</t>
  </si>
  <si>
    <t>Подпрограмма 1 Гражданско-патриотическое воспитание граждан"</t>
  </si>
  <si>
    <t>министерство молодежной политики, спорта и туризма области,министерство образования области,министерство труда и социальной защиты области,министерство социального развития области, министерство внутренней политики области</t>
  </si>
  <si>
    <t>министерство молодежной политики, спорта и  туризма области</t>
  </si>
  <si>
    <t>министерство труда и социальной защиты области, министерство социального развития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</si>
  <si>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</si>
  <si>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</si>
  <si>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</si>
  <si>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внебюджетные источники  (прогнозно)</t>
  </si>
  <si>
    <t>министерстов социального развития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</si>
  <si>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</si>
  <si>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</si>
  <si>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</si>
  <si>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</si>
  <si>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труда и социальной защиты области, Министерство социального развития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</si>
  <si>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</si>
  <si>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</si>
  <si>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</si>
  <si>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</si>
  <si>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</si>
  <si>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</si>
  <si>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политики, спорта и туризма области,министерство образования области,министерство труда и социальной защиты области, министерство социального развития области,комитет общественных связей и национальной политики области</t>
  </si>
  <si>
    <t>федеральный бюджет(прогнозно)</t>
  </si>
  <si>
    <t>министерство социального развития области министерство труда и социальной защиты области</t>
  </si>
  <si>
    <t>Контрольное событие 1.2.1 "областная конференция "Патриотизм 21 века"</t>
  </si>
  <si>
    <r>
      <rPr>
        <sz val="12"/>
        <color indexed="8"/>
        <rFont val="Times New Roman"/>
        <family val="1"/>
        <charset val="204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</si>
  <si>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</si>
  <si>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политики, спорта и туризма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</si>
  <si>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</si>
  <si>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политики, спорта и туризма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</si>
  <si>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</si>
  <si>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</si>
  <si>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</si>
  <si>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</si>
  <si>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</si>
  <si>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</si>
  <si>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</si>
  <si>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министерство молодежной политики, спорта и туризма области,допризывной молодежи"</t>
  </si>
  <si>
    <t>министерство молодежной политики, спорта и туризма области,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</si>
  <si>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</si>
  <si>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</si>
  <si>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</si>
  <si>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</si>
  <si>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</si>
  <si>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акций в сфере гражданско-патриотического воспитания граждан"</t>
  </si>
  <si>
    <t xml:space="preserve">Министерство молодежной политики, спорта и туризма области,министерство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</si>
  <si>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</si>
  <si>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минисерство молодежной политики, спорта и туризма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</si>
  <si>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</si>
  <si>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 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</si>
  <si>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</si>
  <si>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межрегионального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</si>
  <si>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</si>
  <si>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</si>
  <si>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 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</si>
  <si>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 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</si>
  <si>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</si>
  <si>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</si>
  <si>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плакатов, рисунков, фотографий, видеофильмов)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</si>
  <si>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</si>
  <si>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 конкурса среди педагогов образовательных учреждений молодежных, детских и ветеранских общественных организаций в области патриотического 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</si>
  <si>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</si>
  <si>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</si>
  <si>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</si>
  <si>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"Проведение мероприятий, посвященных 100-летию со дня рождения 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</si>
  <si>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</si>
  <si>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</si>
  <si>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</si>
  <si>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"Проведение торжественных мероприятий, посвященных памятным датам России 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</si>
  <si>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</si>
  <si>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</si>
  <si>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политики, спорта и туризма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</si>
  <si>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патриотических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</si>
  <si>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населения по вопросам 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</si>
  <si>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ветеранских организаций, по вопросам патриотического воспитания граждан"</t>
  </si>
  <si>
    <t>Реализация регионального проекта 1.1 (программы) в целях выполнения задач федерального проекта «Патриотическое воспитание граждан»</t>
  </si>
  <si>
    <t>министерство образования областиминистерство молодежной политики, спорта и туризма области</t>
  </si>
  <si>
    <t xml:space="preserve">министерство молодежной политики, спорта и туризма области, </t>
  </si>
  <si>
    <t xml:space="preserve">п.1.1.1 Вовлечение в социально активную деятельность детей и молодежи через увеличение охвата патриотическими проектами (в рамках достижения соответствующих задач федерального проекта)    </t>
  </si>
  <si>
    <t xml:space="preserve">п.1.1.2 Создание условий для развития системы межпоколенческого взаимодействия и обеспечения преемственности поколений, поддержки обществен-
ных инициатив и проектов, направленных на гражданское и патриотическое воспитание детей и молодежи (в рамках достижения соответствующих задач федерального проекта)
</t>
  </si>
  <si>
    <t xml:space="preserve">1.1.5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(в рамках достижения соответствующих задач федерального проекта) </t>
  </si>
  <si>
    <t>Подпрограмма 2                           "Военно-патриотическое воспитание граждан"</t>
  </si>
  <si>
    <t>министерство молодежной политики, спорта и туризма области, министерство образования области министерство труда и социальной защиты области,  министерство социального развития области</t>
  </si>
  <si>
    <t>министерство молодежной политики, спорта им туризма</t>
  </si>
  <si>
    <t>Основное мероприятие 2.1 "Военно-патриотическая ориентация и подготовка граждан к военной службе"</t>
  </si>
  <si>
    <t>министерство труда и социальной защиты области, Министерство социального развития области, комитет социального обслуживания населения</t>
  </si>
  <si>
    <t>министерство молодежной прлитики, спорта и туризма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</si>
  <si>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</si>
  <si>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</si>
  <si>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</si>
  <si>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</si>
  <si>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</si>
  <si>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</si>
  <si>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</si>
  <si>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(военно-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</si>
  <si>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</si>
  <si>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</si>
  <si>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</si>
  <si>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</si>
  <si>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</si>
  <si>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</si>
  <si>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</si>
  <si>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Контрольное событие 2.1.17 Закупка  учебно-практического оборудования и материальной базы для обеспечения деятельности, создания и функционирования учебно-методического центра военно-патриотического воспитания молодежи "Авангард"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</si>
  <si>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</si>
  <si>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труда и социальной защиты области, 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</si>
  <si>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Армия"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</si>
  <si>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</si>
  <si>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</si>
  <si>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Министерство социального развития области, комитет социального обслуживания населения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</si>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</sst>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/>
    <xf numFmtId="0" fontId="0" fillId="0" borderId="0" xfId="0" applyFont="1" applyFill="1" applyBorder="1" applyAlignment="1"/>
    <xf numFmtId="0" fontId="4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vertical="top"/>
    </xf>
    <xf numFmtId="0" fontId="3" fillId="0" borderId="2" xfId="0" applyFont="1" applyBorder="1"/>
    <xf numFmtId="0" fontId="4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/>
    </xf>
    <xf numFmtId="0" fontId="6" fillId="0" borderId="5" xfId="0" applyFont="1" applyBorder="1"/>
    <xf numFmtId="164" fontId="4" fillId="0" borderId="5" xfId="0" applyNumberFormat="1" applyFont="1" applyFill="1" applyBorder="1" applyAlignment="1">
      <alignment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164" fontId="3" fillId="0" borderId="5" xfId="0" applyNumberFormat="1" applyFont="1" applyFill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/>
    <xf numFmtId="164" fontId="3" fillId="0" borderId="0" xfId="0" applyNumberFormat="1" applyFont="1"/>
    <xf numFmtId="164" fontId="4" fillId="0" borderId="5" xfId="0" applyNumberFormat="1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164" fontId="4" fillId="0" borderId="5" xfId="0" applyNumberFormat="1" applyFont="1" applyFill="1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Fill="1"/>
    <xf numFmtId="164" fontId="2" fillId="0" borderId="9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wrapText="1"/>
    </xf>
    <xf numFmtId="0" fontId="8" fillId="0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/>
    <xf numFmtId="0" fontId="9" fillId="0" borderId="0" xfId="0" applyFont="1" applyAlignment="1">
      <alignment horizontal="center"/>
    </xf>
    <xf numFmtId="0" fontId="8" fillId="0" borderId="2" xfId="0" applyFont="1" applyBorder="1" applyAlignment="1"/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8" fillId="0" borderId="5" xfId="0" applyFont="1" applyBorder="1"/>
    <xf numFmtId="164" fontId="9" fillId="0" borderId="5" xfId="0" applyNumberFormat="1" applyFont="1" applyBorder="1"/>
    <xf numFmtId="164" fontId="8" fillId="0" borderId="5" xfId="0" applyNumberFormat="1" applyFont="1" applyBorder="1"/>
    <xf numFmtId="0" fontId="9" fillId="0" borderId="0" xfId="0" applyFont="1"/>
    <xf numFmtId="0" fontId="8" fillId="0" borderId="5" xfId="0" applyFont="1" applyBorder="1" applyAlignment="1">
      <alignment vertical="top" wrapText="1"/>
    </xf>
    <xf numFmtId="16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64" fontId="8" fillId="0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1"/>
  <sheetViews>
    <sheetView zoomScale="90" zoomScaleNormal="90" workbookViewId="0">
      <selection activeCell="C15" sqref="C15"/>
    </sheetView>
  </sheetViews>
  <sheetFormatPr defaultColWidth="16.85546875" defaultRowHeight="15" x14ac:dyDescent="0.25"/>
  <cols>
    <col min="1" max="1" width="22.28515625" style="36" customWidth="1"/>
    <col min="2" max="2" width="16.85546875" style="37"/>
    <col min="3" max="8" width="16.85546875" style="38"/>
    <col min="9" max="10" width="16.85546875" style="36"/>
    <col min="11" max="16384" width="16.85546875" style="4"/>
  </cols>
  <sheetData>
    <row r="1" spans="1:12" s="2" customFormat="1" x14ac:dyDescent="0.25">
      <c r="A1" s="143"/>
      <c r="B1" s="143"/>
      <c r="C1" s="143"/>
      <c r="D1" s="143"/>
      <c r="E1" s="143"/>
      <c r="F1" s="143"/>
      <c r="G1" s="1"/>
      <c r="I1" s="3"/>
      <c r="J1" s="3"/>
    </row>
    <row r="2" spans="1:12" x14ac:dyDescent="0.25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2" x14ac:dyDescent="0.25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2" x14ac:dyDescent="0.25">
      <c r="A4" s="145" t="s">
        <v>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2"/>
    </row>
    <row r="6" spans="1:12" x14ac:dyDescent="0.25">
      <c r="A6" s="6"/>
      <c r="B6" s="7"/>
      <c r="C6" s="8"/>
      <c r="D6" s="8"/>
      <c r="E6" s="8"/>
      <c r="F6" s="8"/>
      <c r="G6" s="8"/>
      <c r="H6" s="8"/>
      <c r="I6" s="9"/>
      <c r="J6" s="9"/>
      <c r="K6" s="10" t="s">
        <v>3</v>
      </c>
    </row>
    <row r="7" spans="1:12" x14ac:dyDescent="0.25">
      <c r="A7" s="140" t="s">
        <v>4</v>
      </c>
      <c r="B7" s="147" t="s">
        <v>5</v>
      </c>
      <c r="C7" s="140" t="s">
        <v>6</v>
      </c>
      <c r="D7" s="140" t="s">
        <v>7</v>
      </c>
      <c r="E7" s="140" t="s">
        <v>8</v>
      </c>
      <c r="F7" s="140" t="s">
        <v>9</v>
      </c>
      <c r="G7" s="140" t="s">
        <v>10</v>
      </c>
      <c r="H7" s="140" t="s">
        <v>11</v>
      </c>
      <c r="I7" s="142" t="s">
        <v>12</v>
      </c>
      <c r="J7" s="142"/>
      <c r="K7" s="142"/>
    </row>
    <row r="8" spans="1:12" x14ac:dyDescent="0.25">
      <c r="A8" s="140"/>
      <c r="B8" s="147"/>
      <c r="C8" s="140"/>
      <c r="D8" s="140"/>
      <c r="E8" s="140"/>
      <c r="F8" s="140"/>
      <c r="G8" s="140"/>
      <c r="H8" s="140"/>
      <c r="I8" s="69" t="s">
        <v>13</v>
      </c>
      <c r="J8" s="69" t="s">
        <v>14</v>
      </c>
      <c r="K8" s="69" t="s">
        <v>15</v>
      </c>
    </row>
    <row r="9" spans="1:12" x14ac:dyDescent="0.25">
      <c r="A9" s="140"/>
      <c r="B9" s="147"/>
      <c r="C9" s="140"/>
      <c r="D9" s="140"/>
      <c r="E9" s="140"/>
      <c r="F9" s="140"/>
      <c r="G9" s="140"/>
      <c r="H9" s="140"/>
      <c r="I9" s="69"/>
      <c r="J9" s="69"/>
      <c r="K9" s="69"/>
    </row>
    <row r="10" spans="1:12" ht="69" customHeight="1" x14ac:dyDescent="0.25">
      <c r="A10" s="141"/>
      <c r="B10" s="148"/>
      <c r="C10" s="141"/>
      <c r="D10" s="141"/>
      <c r="E10" s="141"/>
      <c r="F10" s="141"/>
      <c r="G10" s="141"/>
      <c r="H10" s="141"/>
      <c r="I10" s="70"/>
      <c r="J10" s="70"/>
      <c r="K10" s="70"/>
    </row>
    <row r="11" spans="1:12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7</v>
      </c>
      <c r="I11" s="12">
        <v>8</v>
      </c>
      <c r="J11" s="12">
        <v>9</v>
      </c>
      <c r="K11" s="13">
        <v>10</v>
      </c>
    </row>
    <row r="12" spans="1:12" x14ac:dyDescent="0.25">
      <c r="A12" s="102" t="s">
        <v>16</v>
      </c>
      <c r="B12" s="89" t="s">
        <v>17</v>
      </c>
      <c r="C12" s="14" t="s">
        <v>18</v>
      </c>
      <c r="D12" s="15">
        <f>D13+D15+D17+D18</f>
        <v>1441460.6</v>
      </c>
      <c r="E12" s="15">
        <f t="shared" ref="E12:F12" si="0">E13+E15+E17+E18</f>
        <v>2070763.7</v>
      </c>
      <c r="F12" s="15">
        <f t="shared" si="0"/>
        <v>1923858.8</v>
      </c>
      <c r="G12" s="15">
        <f>G13+G15+G17+G18</f>
        <v>390802.7</v>
      </c>
      <c r="H12" s="15">
        <f>H13+H15+H17+H18</f>
        <v>386453.5</v>
      </c>
      <c r="I12" s="16">
        <f t="shared" ref="I12:I16" si="1">G12/D12*100</f>
        <v>27.111576965752654</v>
      </c>
      <c r="J12" s="16">
        <f>G12/E12*100</f>
        <v>18.87239475947932</v>
      </c>
      <c r="K12" s="16">
        <f>G12/E12*100</f>
        <v>18.87239475947932</v>
      </c>
    </row>
    <row r="13" spans="1:12" ht="30" x14ac:dyDescent="0.25">
      <c r="A13" s="103"/>
      <c r="B13" s="90"/>
      <c r="C13" s="17" t="s">
        <v>19</v>
      </c>
      <c r="D13" s="18">
        <f>D21+D35+D42+D28</f>
        <v>1374092.1</v>
      </c>
      <c r="E13" s="18">
        <f t="shared" ref="E13:H16" si="2">E21+E35+E42+E28</f>
        <v>1908236</v>
      </c>
      <c r="F13" s="18">
        <f t="shared" si="2"/>
        <v>1857253.4000000001</v>
      </c>
      <c r="G13" s="18">
        <f t="shared" si="2"/>
        <v>352215.8</v>
      </c>
      <c r="H13" s="18">
        <f t="shared" si="2"/>
        <v>347866.6</v>
      </c>
      <c r="I13" s="16">
        <f t="shared" si="1"/>
        <v>25.632619531107121</v>
      </c>
      <c r="J13" s="16">
        <f>G13/E13*100</f>
        <v>18.457664565598801</v>
      </c>
      <c r="K13" s="16">
        <f>G13/E13*100</f>
        <v>18.457664565598801</v>
      </c>
    </row>
    <row r="14" spans="1:12" ht="75" x14ac:dyDescent="0.25">
      <c r="A14" s="103"/>
      <c r="B14" s="90"/>
      <c r="C14" s="19" t="s">
        <v>20</v>
      </c>
      <c r="D14" s="18">
        <f>D22+D36+D43+D29</f>
        <v>1802.9</v>
      </c>
      <c r="E14" s="18">
        <f t="shared" si="2"/>
        <v>1802.9</v>
      </c>
      <c r="F14" s="18">
        <f t="shared" si="2"/>
        <v>1802.9</v>
      </c>
      <c r="G14" s="18">
        <f t="shared" si="2"/>
        <v>1415</v>
      </c>
      <c r="H14" s="18">
        <f t="shared" si="2"/>
        <v>1415</v>
      </c>
      <c r="I14" s="16">
        <f t="shared" si="1"/>
        <v>78.484663597537292</v>
      </c>
      <c r="J14" s="16">
        <f>G14/E14*100</f>
        <v>78.484663597537292</v>
      </c>
      <c r="K14" s="16">
        <f>G14/F14*100</f>
        <v>78.484663597537292</v>
      </c>
    </row>
    <row r="15" spans="1:12" ht="45" x14ac:dyDescent="0.25">
      <c r="A15" s="103"/>
      <c r="B15" s="90"/>
      <c r="C15" s="17" t="s">
        <v>21</v>
      </c>
      <c r="D15" s="18">
        <f>D23+D37+D44+D30</f>
        <v>66605.399999999994</v>
      </c>
      <c r="E15" s="18">
        <f t="shared" si="2"/>
        <v>162527.70000000001</v>
      </c>
      <c r="F15" s="18">
        <f t="shared" si="2"/>
        <v>66605.399999999994</v>
      </c>
      <c r="G15" s="18">
        <f t="shared" si="2"/>
        <v>38586.9</v>
      </c>
      <c r="H15" s="18">
        <f t="shared" si="2"/>
        <v>38586.9</v>
      </c>
      <c r="I15" s="16">
        <f t="shared" si="1"/>
        <v>57.933590970101534</v>
      </c>
      <c r="J15" s="16">
        <f>G15/E15*100</f>
        <v>23.741737562273997</v>
      </c>
      <c r="K15" s="16">
        <f>G15/F15*100</f>
        <v>57.933590970101534</v>
      </c>
    </row>
    <row r="16" spans="1:12" ht="75" x14ac:dyDescent="0.25">
      <c r="A16" s="103"/>
      <c r="B16" s="90"/>
      <c r="C16" s="19" t="s">
        <v>22</v>
      </c>
      <c r="D16" s="18">
        <f>D24+D38+D45+D31</f>
        <v>66605.399999999994</v>
      </c>
      <c r="E16" s="18">
        <f t="shared" si="2"/>
        <v>66605.399999999994</v>
      </c>
      <c r="F16" s="18">
        <f t="shared" si="2"/>
        <v>66605.399999999994</v>
      </c>
      <c r="G16" s="18">
        <f>G24+G38+G45+G31</f>
        <v>38586.9</v>
      </c>
      <c r="H16" s="18">
        <f t="shared" si="2"/>
        <v>38586.9</v>
      </c>
      <c r="I16" s="18">
        <f t="shared" si="1"/>
        <v>57.933590970101534</v>
      </c>
      <c r="J16" s="20">
        <f>G16/E16*100</f>
        <v>57.933590970101534</v>
      </c>
      <c r="K16" s="20">
        <f>G16/F16*100</f>
        <v>57.933590970101534</v>
      </c>
    </row>
    <row r="17" spans="1:11" ht="45" x14ac:dyDescent="0.25">
      <c r="A17" s="103"/>
      <c r="B17" s="90"/>
      <c r="C17" s="17" t="s">
        <v>23</v>
      </c>
      <c r="D17" s="18">
        <f>D53</f>
        <v>763.1</v>
      </c>
      <c r="E17" s="18">
        <f t="shared" ref="E17:H17" si="3">E53</f>
        <v>0</v>
      </c>
      <c r="F17" s="18">
        <f t="shared" si="3"/>
        <v>0</v>
      </c>
      <c r="G17" s="18">
        <f t="shared" si="3"/>
        <v>0</v>
      </c>
      <c r="H17" s="18">
        <f t="shared" si="3"/>
        <v>0</v>
      </c>
      <c r="I17" s="16">
        <v>0</v>
      </c>
      <c r="J17" s="16">
        <v>0</v>
      </c>
      <c r="K17" s="16">
        <v>0</v>
      </c>
    </row>
    <row r="18" spans="1:11" ht="157.5" x14ac:dyDescent="0.25">
      <c r="A18" s="104"/>
      <c r="B18" s="91"/>
      <c r="C18" s="21" t="s">
        <v>24</v>
      </c>
      <c r="D18" s="18">
        <f>D26</f>
        <v>0</v>
      </c>
      <c r="E18" s="18">
        <f t="shared" ref="E18:H18" si="4">E26</f>
        <v>0</v>
      </c>
      <c r="F18" s="18">
        <f t="shared" si="4"/>
        <v>0</v>
      </c>
      <c r="G18" s="18">
        <f t="shared" si="4"/>
        <v>0</v>
      </c>
      <c r="H18" s="18">
        <f t="shared" si="4"/>
        <v>0</v>
      </c>
      <c r="I18" s="20">
        <v>0</v>
      </c>
      <c r="J18" s="20">
        <v>0</v>
      </c>
      <c r="K18" s="20">
        <v>0</v>
      </c>
    </row>
    <row r="19" spans="1:11" x14ac:dyDescent="0.25">
      <c r="A19" s="22"/>
      <c r="B19" s="137" t="s">
        <v>25</v>
      </c>
      <c r="C19" s="138"/>
      <c r="D19" s="138"/>
      <c r="E19" s="138"/>
      <c r="F19" s="139"/>
      <c r="G19" s="23"/>
      <c r="H19" s="24"/>
      <c r="I19" s="16"/>
      <c r="J19" s="16"/>
      <c r="K19" s="16"/>
    </row>
    <row r="20" spans="1:11" x14ac:dyDescent="0.25">
      <c r="A20" s="105"/>
      <c r="B20" s="89" t="s">
        <v>26</v>
      </c>
      <c r="C20" s="14" t="s">
        <v>18</v>
      </c>
      <c r="D20" s="15">
        <f>D21+D23+D25+D26</f>
        <v>1416001</v>
      </c>
      <c r="E20" s="15">
        <f>E21+E23+E25+E26</f>
        <v>1649401.5</v>
      </c>
      <c r="F20" s="15">
        <f>F21+F23+F25+F26</f>
        <v>1601283.7</v>
      </c>
      <c r="G20" s="15">
        <f>G21+G23+G25+G26</f>
        <v>385609.5</v>
      </c>
      <c r="H20" s="15">
        <f>H21+H23+H25+H26</f>
        <v>381260.3</v>
      </c>
      <c r="I20" s="16">
        <f>G20/D20*100</f>
        <v>27.232290090190613</v>
      </c>
      <c r="J20" s="16">
        <f>G20/E20*100</f>
        <v>23.378752838529611</v>
      </c>
      <c r="K20" s="16">
        <f>G20/F20*100</f>
        <v>24.081273043621191</v>
      </c>
    </row>
    <row r="21" spans="1:11" ht="30" x14ac:dyDescent="0.25">
      <c r="A21" s="106"/>
      <c r="B21" s="90"/>
      <c r="C21" s="17" t="s">
        <v>19</v>
      </c>
      <c r="D21" s="18">
        <f>D71+D449+D631</f>
        <v>1349395.6</v>
      </c>
      <c r="E21" s="18">
        <f>E71+E449+E631</f>
        <v>1582796.1</v>
      </c>
      <c r="F21" s="18">
        <f>F71+F449+F631</f>
        <v>1534678.3</v>
      </c>
      <c r="G21" s="18">
        <f>G71+G449+G631</f>
        <v>347022.6</v>
      </c>
      <c r="H21" s="18">
        <f>H71+H449+H631</f>
        <v>342673.39999999997</v>
      </c>
      <c r="I21" s="16">
        <f>G21/D21*100</f>
        <v>25.716891325271845</v>
      </c>
      <c r="J21" s="16">
        <f>G21/E21*100</f>
        <v>21.924655993276705</v>
      </c>
      <c r="K21" s="16">
        <f>G21/F21*100</f>
        <v>22.612074465378182</v>
      </c>
    </row>
    <row r="22" spans="1:11" ht="75" x14ac:dyDescent="0.25">
      <c r="A22" s="106"/>
      <c r="B22" s="90"/>
      <c r="C22" s="19" t="s">
        <v>20</v>
      </c>
      <c r="D22" s="18">
        <f>D72+D632</f>
        <v>1802.9</v>
      </c>
      <c r="E22" s="18">
        <f>E72+E632</f>
        <v>1802.9</v>
      </c>
      <c r="F22" s="18">
        <f>F72+F632</f>
        <v>1802.9</v>
      </c>
      <c r="G22" s="18">
        <f>G72+G632</f>
        <v>1415</v>
      </c>
      <c r="H22" s="18">
        <f>H72+H632</f>
        <v>1415</v>
      </c>
      <c r="I22" s="16">
        <f>G22/D22*100</f>
        <v>78.484663597537292</v>
      </c>
      <c r="J22" s="16">
        <f>G22/E22*100</f>
        <v>78.484663597537292</v>
      </c>
      <c r="K22" s="16">
        <f>G22/F22*100</f>
        <v>78.484663597537292</v>
      </c>
    </row>
    <row r="23" spans="1:11" ht="45" x14ac:dyDescent="0.25">
      <c r="A23" s="106"/>
      <c r="B23" s="90"/>
      <c r="C23" s="17" t="s">
        <v>21</v>
      </c>
      <c r="D23" s="18">
        <f>D73+D451+D633</f>
        <v>66605.399999999994</v>
      </c>
      <c r="E23" s="18">
        <f>E73+E451+E633</f>
        <v>66605.399999999994</v>
      </c>
      <c r="F23" s="18">
        <f>F73+F451+F633</f>
        <v>66605.399999999994</v>
      </c>
      <c r="G23" s="18">
        <f>G73+G451+G633</f>
        <v>38586.9</v>
      </c>
      <c r="H23" s="18">
        <f>H73+H451+H633</f>
        <v>38586.9</v>
      </c>
      <c r="I23" s="16">
        <f>G23/D23*100</f>
        <v>57.933590970101534</v>
      </c>
      <c r="J23" s="16">
        <f>G23/E23*100</f>
        <v>57.933590970101534</v>
      </c>
      <c r="K23" s="16">
        <f>G23/F23*100</f>
        <v>57.933590970101534</v>
      </c>
    </row>
    <row r="24" spans="1:11" ht="75" x14ac:dyDescent="0.25">
      <c r="A24" s="106"/>
      <c r="B24" s="90"/>
      <c r="C24" s="19" t="s">
        <v>22</v>
      </c>
      <c r="D24" s="18">
        <f>D74+D634</f>
        <v>66605.399999999994</v>
      </c>
      <c r="E24" s="18">
        <f>E74+E634</f>
        <v>66605.399999999994</v>
      </c>
      <c r="F24" s="18">
        <f>F74+F634</f>
        <v>66605.399999999994</v>
      </c>
      <c r="G24" s="18">
        <f>G74+G634</f>
        <v>38586.9</v>
      </c>
      <c r="H24" s="18">
        <f>H74+H634</f>
        <v>38586.9</v>
      </c>
      <c r="I24" s="16">
        <f>G24/D24*100</f>
        <v>57.933590970101534</v>
      </c>
      <c r="J24" s="16">
        <f>G24/E24*100</f>
        <v>57.933590970101534</v>
      </c>
      <c r="K24" s="16">
        <f>G24/F24*100</f>
        <v>57.933590970101534</v>
      </c>
    </row>
    <row r="25" spans="1:11" ht="45" x14ac:dyDescent="0.25">
      <c r="A25" s="106"/>
      <c r="B25" s="90"/>
      <c r="C25" s="17" t="s">
        <v>23</v>
      </c>
      <c r="D25" s="18">
        <v>0</v>
      </c>
      <c r="E25" s="18">
        <v>0</v>
      </c>
      <c r="F25" s="18">
        <f>F75+F404</f>
        <v>0</v>
      </c>
      <c r="G25" s="18">
        <v>0</v>
      </c>
      <c r="H25" s="18">
        <v>0</v>
      </c>
      <c r="I25" s="16">
        <v>0</v>
      </c>
      <c r="J25" s="16">
        <v>0</v>
      </c>
      <c r="K25" s="16">
        <v>0</v>
      </c>
    </row>
    <row r="26" spans="1:11" ht="157.5" x14ac:dyDescent="0.25">
      <c r="A26" s="106"/>
      <c r="B26" s="91"/>
      <c r="C26" s="21" t="s">
        <v>24</v>
      </c>
      <c r="D26" s="18">
        <f>D636</f>
        <v>0</v>
      </c>
      <c r="E26" s="18">
        <f t="shared" ref="E26:H26" si="5">E636</f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6">
        <v>0</v>
      </c>
      <c r="J26" s="16">
        <v>0</v>
      </c>
      <c r="K26" s="16">
        <v>0</v>
      </c>
    </row>
    <row r="27" spans="1:11" x14ac:dyDescent="0.25">
      <c r="A27" s="106"/>
      <c r="B27" s="95" t="s">
        <v>27</v>
      </c>
      <c r="C27" s="14" t="s">
        <v>18</v>
      </c>
      <c r="D27" s="15">
        <f>D28+D30+D32+D33</f>
        <v>8936.5</v>
      </c>
      <c r="E27" s="15">
        <f>E28+E30+E32+E33</f>
        <v>108075.8</v>
      </c>
      <c r="F27" s="15">
        <f>F28+F30+F32+F33</f>
        <v>8363.1</v>
      </c>
      <c r="G27" s="15">
        <f>G28+G30+G32+G33</f>
        <v>2088.5</v>
      </c>
      <c r="H27" s="15">
        <f>H28+H30+H32+H33</f>
        <v>2088.5</v>
      </c>
      <c r="I27" s="16">
        <f>G27/D27*100</f>
        <v>23.370447043025795</v>
      </c>
      <c r="J27" s="16">
        <f>G27/E27*100</f>
        <v>1.9324400096968981</v>
      </c>
      <c r="K27" s="16">
        <f>G27/F27*100</f>
        <v>24.972797168514067</v>
      </c>
    </row>
    <row r="28" spans="1:11" ht="30" x14ac:dyDescent="0.25">
      <c r="A28" s="106"/>
      <c r="B28" s="87"/>
      <c r="C28" s="17" t="s">
        <v>19</v>
      </c>
      <c r="D28" s="18">
        <f>D400</f>
        <v>8936.5</v>
      </c>
      <c r="E28" s="18">
        <f>E400</f>
        <v>10919.4</v>
      </c>
      <c r="F28" s="18">
        <f>F400</f>
        <v>8363.1</v>
      </c>
      <c r="G28" s="18">
        <f>G400</f>
        <v>2088.5</v>
      </c>
      <c r="H28" s="18">
        <f>H400</f>
        <v>2088.5</v>
      </c>
      <c r="I28" s="16">
        <f>G28/D28*100</f>
        <v>23.370447043025795</v>
      </c>
      <c r="J28" s="16">
        <f>G28/E28*100</f>
        <v>19.12650878253384</v>
      </c>
      <c r="K28" s="16">
        <f>G28/F28*100</f>
        <v>24.972797168514067</v>
      </c>
    </row>
    <row r="29" spans="1:11" ht="75" x14ac:dyDescent="0.25">
      <c r="A29" s="106"/>
      <c r="B29" s="87"/>
      <c r="C29" s="19" t="s">
        <v>20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6">
        <v>0</v>
      </c>
      <c r="K29" s="16">
        <v>0</v>
      </c>
    </row>
    <row r="30" spans="1:11" ht="45" x14ac:dyDescent="0.25">
      <c r="A30" s="106"/>
      <c r="B30" s="87"/>
      <c r="C30" s="17" t="s">
        <v>21</v>
      </c>
      <c r="D30" s="18">
        <f>D402</f>
        <v>0</v>
      </c>
      <c r="E30" s="18">
        <f t="shared" ref="E30:H30" si="6">E402</f>
        <v>95922.3</v>
      </c>
      <c r="F30" s="18">
        <f t="shared" si="6"/>
        <v>0</v>
      </c>
      <c r="G30" s="18">
        <f t="shared" si="6"/>
        <v>0</v>
      </c>
      <c r="H30" s="18">
        <f t="shared" si="6"/>
        <v>0</v>
      </c>
      <c r="I30" s="16">
        <v>0</v>
      </c>
      <c r="J30" s="16">
        <v>0</v>
      </c>
      <c r="K30" s="16">
        <v>0</v>
      </c>
    </row>
    <row r="31" spans="1:11" ht="75" x14ac:dyDescent="0.25">
      <c r="A31" s="106"/>
      <c r="B31" s="87"/>
      <c r="C31" s="19" t="s">
        <v>22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6">
        <v>0</v>
      </c>
      <c r="J31" s="16">
        <v>0</v>
      </c>
      <c r="K31" s="16">
        <v>0</v>
      </c>
    </row>
    <row r="32" spans="1:11" ht="45" x14ac:dyDescent="0.25">
      <c r="A32" s="106"/>
      <c r="B32" s="87"/>
      <c r="C32" s="17" t="s">
        <v>23</v>
      </c>
      <c r="D32" s="18">
        <v>0</v>
      </c>
      <c r="E32" s="18">
        <v>0</v>
      </c>
      <c r="F32" s="18">
        <f>F82+F411</f>
        <v>0</v>
      </c>
      <c r="G32" s="18">
        <v>0</v>
      </c>
      <c r="H32" s="18">
        <v>0</v>
      </c>
      <c r="I32" s="16">
        <v>0</v>
      </c>
      <c r="J32" s="16">
        <v>0</v>
      </c>
      <c r="K32" s="16">
        <v>0</v>
      </c>
    </row>
    <row r="33" spans="1:14" ht="45" x14ac:dyDescent="0.25">
      <c r="A33" s="106"/>
      <c r="B33" s="88"/>
      <c r="C33" s="17" t="s">
        <v>28</v>
      </c>
      <c r="D33" s="18">
        <f>D405</f>
        <v>0</v>
      </c>
      <c r="E33" s="18">
        <f t="shared" ref="E33:H33" si="7">E405</f>
        <v>1234.0999999999999</v>
      </c>
      <c r="F33" s="18">
        <f t="shared" si="7"/>
        <v>0</v>
      </c>
      <c r="G33" s="18">
        <f t="shared" si="7"/>
        <v>0</v>
      </c>
      <c r="H33" s="18">
        <f t="shared" si="7"/>
        <v>0</v>
      </c>
      <c r="I33" s="16">
        <v>0</v>
      </c>
      <c r="J33" s="16">
        <v>0</v>
      </c>
      <c r="K33" s="16">
        <v>0</v>
      </c>
    </row>
    <row r="34" spans="1:14" x14ac:dyDescent="0.25">
      <c r="A34" s="106"/>
      <c r="B34" s="89" t="s">
        <v>29</v>
      </c>
      <c r="C34" s="14" t="s">
        <v>18</v>
      </c>
      <c r="D34" s="15">
        <f>D35+D37+D39+D40</f>
        <v>15760</v>
      </c>
      <c r="E34" s="15">
        <f>E35+E37+E39+E40</f>
        <v>15760</v>
      </c>
      <c r="F34" s="15">
        <f>F35+F37+F39+F40</f>
        <v>15451.5</v>
      </c>
      <c r="G34" s="15">
        <f>G35+G37+G39+G40</f>
        <v>3104.7</v>
      </c>
      <c r="H34" s="15">
        <f>H35+H37+H39+H40</f>
        <v>3104.7</v>
      </c>
      <c r="I34" s="16">
        <f>G34/D34*100</f>
        <v>19.699873096446698</v>
      </c>
      <c r="J34" s="16">
        <f>G34/E34*100</f>
        <v>19.699873096446698</v>
      </c>
      <c r="K34" s="16">
        <f>G34/F34*100</f>
        <v>20.09319483545287</v>
      </c>
    </row>
    <row r="35" spans="1:14" ht="30" x14ac:dyDescent="0.25">
      <c r="A35" s="106"/>
      <c r="B35" s="90"/>
      <c r="C35" s="17" t="s">
        <v>19</v>
      </c>
      <c r="D35" s="18">
        <f t="shared" ref="D35:H40" si="8">D78</f>
        <v>15760</v>
      </c>
      <c r="E35" s="18">
        <f t="shared" si="8"/>
        <v>15760</v>
      </c>
      <c r="F35" s="18">
        <f t="shared" si="8"/>
        <v>15451.5</v>
      </c>
      <c r="G35" s="18">
        <f t="shared" si="8"/>
        <v>3104.7</v>
      </c>
      <c r="H35" s="18">
        <f t="shared" si="8"/>
        <v>3104.7</v>
      </c>
      <c r="I35" s="20">
        <f>G35/D35*100</f>
        <v>19.699873096446698</v>
      </c>
      <c r="J35" s="20">
        <f>G35/E35*100</f>
        <v>19.699873096446698</v>
      </c>
      <c r="K35" s="20">
        <f>G35/F35*100</f>
        <v>20.09319483545287</v>
      </c>
    </row>
    <row r="36" spans="1:14" ht="75" x14ac:dyDescent="0.25">
      <c r="A36" s="106"/>
      <c r="B36" s="90"/>
      <c r="C36" s="19" t="s">
        <v>20</v>
      </c>
      <c r="D36" s="18">
        <f>D79</f>
        <v>0</v>
      </c>
      <c r="E36" s="18">
        <f>E79</f>
        <v>0</v>
      </c>
      <c r="F36" s="18">
        <f t="shared" si="8"/>
        <v>0</v>
      </c>
      <c r="G36" s="18">
        <f t="shared" si="8"/>
        <v>0</v>
      </c>
      <c r="H36" s="18">
        <f t="shared" si="8"/>
        <v>0</v>
      </c>
      <c r="I36" s="20">
        <v>0</v>
      </c>
      <c r="J36" s="20">
        <v>0</v>
      </c>
      <c r="K36" s="20">
        <v>0</v>
      </c>
    </row>
    <row r="37" spans="1:14" ht="45" x14ac:dyDescent="0.25">
      <c r="A37" s="106"/>
      <c r="B37" s="90"/>
      <c r="C37" s="17" t="s">
        <v>21</v>
      </c>
      <c r="D37" s="18">
        <f t="shared" si="8"/>
        <v>0</v>
      </c>
      <c r="E37" s="18">
        <f t="shared" si="8"/>
        <v>0</v>
      </c>
      <c r="F37" s="18">
        <f t="shared" si="8"/>
        <v>0</v>
      </c>
      <c r="G37" s="18">
        <f t="shared" si="8"/>
        <v>0</v>
      </c>
      <c r="H37" s="18">
        <f t="shared" si="8"/>
        <v>0</v>
      </c>
      <c r="I37" s="20">
        <v>0</v>
      </c>
      <c r="J37" s="20">
        <v>0</v>
      </c>
      <c r="K37" s="20">
        <v>0</v>
      </c>
    </row>
    <row r="38" spans="1:14" ht="75" x14ac:dyDescent="0.25">
      <c r="A38" s="106"/>
      <c r="B38" s="90"/>
      <c r="C38" s="19" t="s">
        <v>22</v>
      </c>
      <c r="D38" s="18">
        <f t="shared" si="8"/>
        <v>0</v>
      </c>
      <c r="E38" s="18">
        <f t="shared" si="8"/>
        <v>0</v>
      </c>
      <c r="F38" s="18">
        <f t="shared" si="8"/>
        <v>0</v>
      </c>
      <c r="G38" s="18">
        <f t="shared" si="8"/>
        <v>0</v>
      </c>
      <c r="H38" s="18">
        <f t="shared" si="8"/>
        <v>0</v>
      </c>
      <c r="I38" s="20">
        <v>0</v>
      </c>
      <c r="J38" s="20">
        <v>0</v>
      </c>
      <c r="K38" s="20">
        <v>0</v>
      </c>
    </row>
    <row r="39" spans="1:14" ht="45" x14ac:dyDescent="0.25">
      <c r="A39" s="106"/>
      <c r="B39" s="90"/>
      <c r="C39" s="17" t="s">
        <v>23</v>
      </c>
      <c r="D39" s="18">
        <f t="shared" si="8"/>
        <v>0</v>
      </c>
      <c r="E39" s="18">
        <f t="shared" si="8"/>
        <v>0</v>
      </c>
      <c r="F39" s="18">
        <f t="shared" si="8"/>
        <v>0</v>
      </c>
      <c r="G39" s="18">
        <f t="shared" si="8"/>
        <v>0</v>
      </c>
      <c r="H39" s="18">
        <f>H82</f>
        <v>0</v>
      </c>
      <c r="I39" s="16">
        <v>0</v>
      </c>
      <c r="J39" s="16">
        <v>0</v>
      </c>
      <c r="K39" s="16">
        <v>0</v>
      </c>
    </row>
    <row r="40" spans="1:14" ht="45" x14ac:dyDescent="0.25">
      <c r="A40" s="106"/>
      <c r="B40" s="91"/>
      <c r="C40" s="17" t="s">
        <v>28</v>
      </c>
      <c r="D40" s="18">
        <f t="shared" si="8"/>
        <v>0</v>
      </c>
      <c r="E40" s="18">
        <f t="shared" si="8"/>
        <v>0</v>
      </c>
      <c r="F40" s="18">
        <f t="shared" si="8"/>
        <v>0</v>
      </c>
      <c r="G40" s="18">
        <f t="shared" si="8"/>
        <v>0</v>
      </c>
      <c r="H40" s="18">
        <f>H83</f>
        <v>0</v>
      </c>
      <c r="I40" s="16">
        <v>0</v>
      </c>
      <c r="J40" s="16">
        <v>0</v>
      </c>
      <c r="K40" s="16">
        <v>0</v>
      </c>
    </row>
    <row r="41" spans="1:14" x14ac:dyDescent="0.25">
      <c r="A41" s="106"/>
      <c r="B41" s="89" t="s">
        <v>30</v>
      </c>
      <c r="C41" s="14" t="s">
        <v>18</v>
      </c>
      <c r="D41" s="15">
        <f>D42+D44+D46+D47</f>
        <v>0</v>
      </c>
      <c r="E41" s="15">
        <f>E42+E44+E46+E47</f>
        <v>298760.5</v>
      </c>
      <c r="F41" s="15">
        <f>F42+F44+F46+F47</f>
        <v>298760.5</v>
      </c>
      <c r="G41" s="15">
        <f>G42+G44+G46+G47</f>
        <v>0</v>
      </c>
      <c r="H41" s="15">
        <f>H42+H44+H46+H47</f>
        <v>0</v>
      </c>
      <c r="I41" s="16" t="e">
        <f>G41/D41*100</f>
        <v>#DIV/0!</v>
      </c>
      <c r="J41" s="16">
        <f>G41/E41*100</f>
        <v>0</v>
      </c>
      <c r="K41" s="16">
        <f>G41/F41*100</f>
        <v>0</v>
      </c>
      <c r="L41" s="25"/>
      <c r="M41" s="25"/>
      <c r="N41" s="25"/>
    </row>
    <row r="42" spans="1:14" ht="30" x14ac:dyDescent="0.25">
      <c r="A42" s="106"/>
      <c r="B42" s="90"/>
      <c r="C42" s="17" t="s">
        <v>19</v>
      </c>
      <c r="D42" s="18">
        <f t="shared" ref="D42:H45" si="9">D638</f>
        <v>0</v>
      </c>
      <c r="E42" s="18">
        <f t="shared" si="9"/>
        <v>298760.5</v>
      </c>
      <c r="F42" s="18">
        <f t="shared" si="9"/>
        <v>298760.5</v>
      </c>
      <c r="G42" s="18">
        <f t="shared" si="9"/>
        <v>0</v>
      </c>
      <c r="H42" s="18">
        <f t="shared" si="9"/>
        <v>0</v>
      </c>
      <c r="I42" s="20" t="e">
        <f>G42/D42*100</f>
        <v>#DIV/0!</v>
      </c>
      <c r="J42" s="20">
        <f>G42/E42*100</f>
        <v>0</v>
      </c>
      <c r="K42" s="20">
        <f t="shared" ref="K42" si="10">G42/F42*100</f>
        <v>0</v>
      </c>
    </row>
    <row r="43" spans="1:14" ht="75" x14ac:dyDescent="0.25">
      <c r="A43" s="106"/>
      <c r="B43" s="90"/>
      <c r="C43" s="19" t="s">
        <v>20</v>
      </c>
      <c r="D43" s="18">
        <f t="shared" si="9"/>
        <v>0</v>
      </c>
      <c r="E43" s="18">
        <f t="shared" si="9"/>
        <v>0</v>
      </c>
      <c r="F43" s="18">
        <f t="shared" si="9"/>
        <v>0</v>
      </c>
      <c r="G43" s="18">
        <f t="shared" si="9"/>
        <v>0</v>
      </c>
      <c r="H43" s="18">
        <f t="shared" si="9"/>
        <v>0</v>
      </c>
      <c r="I43" s="20">
        <v>0</v>
      </c>
      <c r="J43" s="20">
        <v>0</v>
      </c>
      <c r="K43" s="20">
        <v>0</v>
      </c>
    </row>
    <row r="44" spans="1:14" ht="45" x14ac:dyDescent="0.25">
      <c r="A44" s="106"/>
      <c r="B44" s="90"/>
      <c r="C44" s="17" t="s">
        <v>21</v>
      </c>
      <c r="D44" s="18">
        <f t="shared" si="9"/>
        <v>0</v>
      </c>
      <c r="E44" s="18">
        <f t="shared" si="9"/>
        <v>0</v>
      </c>
      <c r="F44" s="18">
        <f t="shared" si="9"/>
        <v>0</v>
      </c>
      <c r="G44" s="18">
        <f t="shared" si="9"/>
        <v>0</v>
      </c>
      <c r="H44" s="18">
        <f t="shared" si="9"/>
        <v>0</v>
      </c>
      <c r="I44" s="20">
        <v>0</v>
      </c>
      <c r="J44" s="20">
        <v>0</v>
      </c>
      <c r="K44" s="20">
        <v>0</v>
      </c>
    </row>
    <row r="45" spans="1:14" ht="75" x14ac:dyDescent="0.25">
      <c r="A45" s="106"/>
      <c r="B45" s="90"/>
      <c r="C45" s="19" t="s">
        <v>22</v>
      </c>
      <c r="D45" s="18">
        <f t="shared" si="9"/>
        <v>0</v>
      </c>
      <c r="E45" s="18">
        <f t="shared" si="9"/>
        <v>0</v>
      </c>
      <c r="F45" s="18">
        <f t="shared" si="9"/>
        <v>0</v>
      </c>
      <c r="G45" s="18">
        <f t="shared" si="9"/>
        <v>0</v>
      </c>
      <c r="H45" s="18">
        <f t="shared" si="9"/>
        <v>0</v>
      </c>
      <c r="I45" s="20">
        <v>0</v>
      </c>
      <c r="J45" s="20">
        <v>0</v>
      </c>
      <c r="K45" s="20">
        <v>0</v>
      </c>
    </row>
    <row r="46" spans="1:14" ht="45" x14ac:dyDescent="0.25">
      <c r="A46" s="106"/>
      <c r="B46" s="90"/>
      <c r="C46" s="17" t="s">
        <v>23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6">
        <v>0</v>
      </c>
      <c r="J46" s="16">
        <v>0</v>
      </c>
      <c r="K46" s="16">
        <v>0</v>
      </c>
    </row>
    <row r="47" spans="1:14" ht="45" x14ac:dyDescent="0.25">
      <c r="A47" s="106"/>
      <c r="B47" s="91"/>
      <c r="C47" s="17" t="s">
        <v>28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6">
        <v>0</v>
      </c>
      <c r="J47" s="16">
        <v>0</v>
      </c>
      <c r="K47" s="16">
        <v>0</v>
      </c>
    </row>
    <row r="48" spans="1:14" x14ac:dyDescent="0.25">
      <c r="A48" s="106"/>
      <c r="B48" s="95" t="s">
        <v>31</v>
      </c>
      <c r="C48" s="14" t="s">
        <v>18</v>
      </c>
      <c r="D48" s="15">
        <f>D49+D51+D53+D54</f>
        <v>763.1</v>
      </c>
      <c r="E48" s="15">
        <f>E49+E51+E53+E54</f>
        <v>0</v>
      </c>
      <c r="F48" s="15">
        <f>F49+F51+F53+F54</f>
        <v>0</v>
      </c>
      <c r="G48" s="15">
        <f>G49+G51+G53+G54</f>
        <v>0</v>
      </c>
      <c r="H48" s="15">
        <f>H49+H51+H53+H54</f>
        <v>0</v>
      </c>
      <c r="I48" s="16">
        <v>0</v>
      </c>
      <c r="J48" s="16">
        <v>0</v>
      </c>
      <c r="K48" s="16">
        <v>0</v>
      </c>
    </row>
    <row r="49" spans="1:14" ht="30" x14ac:dyDescent="0.25">
      <c r="A49" s="106"/>
      <c r="B49" s="87"/>
      <c r="C49" s="17" t="s">
        <v>19</v>
      </c>
      <c r="D49" s="18">
        <f>E49+F49+H49</f>
        <v>0</v>
      </c>
      <c r="E49" s="18">
        <v>0</v>
      </c>
      <c r="F49" s="18">
        <v>0</v>
      </c>
      <c r="G49" s="18">
        <v>0</v>
      </c>
      <c r="H49" s="18">
        <v>0</v>
      </c>
      <c r="I49" s="16">
        <v>0</v>
      </c>
      <c r="J49" s="16">
        <v>0</v>
      </c>
      <c r="K49" s="16">
        <v>0</v>
      </c>
    </row>
    <row r="50" spans="1:14" ht="75" x14ac:dyDescent="0.25">
      <c r="A50" s="106"/>
      <c r="B50" s="87"/>
      <c r="C50" s="19" t="s">
        <v>20</v>
      </c>
      <c r="D50" s="18">
        <f>E50+F50+H50</f>
        <v>0</v>
      </c>
      <c r="E50" s="18">
        <f t="shared" ref="E50:H52" si="11">E86</f>
        <v>0</v>
      </c>
      <c r="F50" s="18">
        <f t="shared" si="11"/>
        <v>0</v>
      </c>
      <c r="G50" s="18">
        <f t="shared" si="11"/>
        <v>0</v>
      </c>
      <c r="H50" s="18">
        <f t="shared" si="11"/>
        <v>0</v>
      </c>
      <c r="I50" s="16">
        <v>0</v>
      </c>
      <c r="J50" s="16">
        <v>0</v>
      </c>
      <c r="K50" s="16">
        <v>0</v>
      </c>
    </row>
    <row r="51" spans="1:14" ht="45" x14ac:dyDescent="0.25">
      <c r="A51" s="106"/>
      <c r="B51" s="87"/>
      <c r="C51" s="17" t="s">
        <v>21</v>
      </c>
      <c r="D51" s="18">
        <v>0</v>
      </c>
      <c r="E51" s="18">
        <f t="shared" si="11"/>
        <v>0</v>
      </c>
      <c r="F51" s="18">
        <f t="shared" si="11"/>
        <v>0</v>
      </c>
      <c r="G51" s="18">
        <f t="shared" si="11"/>
        <v>0</v>
      </c>
      <c r="H51" s="18">
        <f t="shared" si="11"/>
        <v>0</v>
      </c>
      <c r="I51" s="16">
        <v>0</v>
      </c>
      <c r="J51" s="16">
        <v>0</v>
      </c>
      <c r="K51" s="16">
        <v>0</v>
      </c>
    </row>
    <row r="52" spans="1:14" ht="75" x14ac:dyDescent="0.25">
      <c r="A52" s="106"/>
      <c r="B52" s="87"/>
      <c r="C52" s="19" t="s">
        <v>22</v>
      </c>
      <c r="D52" s="18">
        <f>E52+F52+H52</f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6">
        <v>0</v>
      </c>
      <c r="J52" s="16">
        <v>0</v>
      </c>
      <c r="K52" s="16">
        <v>0</v>
      </c>
    </row>
    <row r="53" spans="1:14" ht="45" x14ac:dyDescent="0.25">
      <c r="A53" s="106"/>
      <c r="B53" s="87"/>
      <c r="C53" s="17" t="s">
        <v>23</v>
      </c>
      <c r="D53" s="18">
        <f>D628</f>
        <v>763.1</v>
      </c>
      <c r="E53" s="18">
        <v>0</v>
      </c>
      <c r="F53" s="18">
        <v>0</v>
      </c>
      <c r="G53" s="18">
        <v>0</v>
      </c>
      <c r="H53" s="18">
        <v>0</v>
      </c>
      <c r="I53" s="16">
        <v>0</v>
      </c>
      <c r="J53" s="16">
        <v>0</v>
      </c>
      <c r="K53" s="16">
        <v>0</v>
      </c>
    </row>
    <row r="54" spans="1:14" ht="45" x14ac:dyDescent="0.25">
      <c r="A54" s="106"/>
      <c r="B54" s="88"/>
      <c r="C54" s="17" t="s">
        <v>28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6">
        <v>0</v>
      </c>
      <c r="J54" s="16">
        <v>0</v>
      </c>
      <c r="K54" s="16">
        <v>0</v>
      </c>
    </row>
    <row r="55" spans="1:14" x14ac:dyDescent="0.25">
      <c r="A55" s="106"/>
      <c r="B55" s="95" t="s">
        <v>32</v>
      </c>
      <c r="C55" s="14" t="s">
        <v>18</v>
      </c>
      <c r="D55" s="15">
        <f>D56+D58+D60+D61</f>
        <v>0</v>
      </c>
      <c r="E55" s="15">
        <f>E56+E58+E60+E61</f>
        <v>0</v>
      </c>
      <c r="F55" s="15">
        <f>F56+F58+F60+F61</f>
        <v>0</v>
      </c>
      <c r="G55" s="15">
        <f>G56+G58+G60+G61</f>
        <v>0</v>
      </c>
      <c r="H55" s="15">
        <f>H56+H58+H60+H61</f>
        <v>0</v>
      </c>
      <c r="I55" s="16">
        <v>0</v>
      </c>
      <c r="J55" s="16">
        <v>0</v>
      </c>
      <c r="K55" s="16">
        <v>0</v>
      </c>
    </row>
    <row r="56" spans="1:14" ht="30" x14ac:dyDescent="0.25">
      <c r="A56" s="106"/>
      <c r="B56" s="87"/>
      <c r="C56" s="17" t="s">
        <v>19</v>
      </c>
      <c r="D56" s="18">
        <f>E56+F56+H56</f>
        <v>0</v>
      </c>
      <c r="E56" s="18">
        <v>0</v>
      </c>
      <c r="F56" s="18">
        <v>0</v>
      </c>
      <c r="G56" s="18">
        <v>0</v>
      </c>
      <c r="H56" s="18">
        <v>0</v>
      </c>
      <c r="I56" s="16">
        <v>0</v>
      </c>
      <c r="J56" s="16">
        <v>0</v>
      </c>
      <c r="K56" s="16">
        <v>0</v>
      </c>
    </row>
    <row r="57" spans="1:14" ht="75" x14ac:dyDescent="0.25">
      <c r="A57" s="106"/>
      <c r="B57" s="87"/>
      <c r="C57" s="19" t="s">
        <v>20</v>
      </c>
      <c r="D57" s="18">
        <f>E57+F57+H57</f>
        <v>0</v>
      </c>
      <c r="E57" s="18">
        <f t="shared" ref="E57:H59" si="12">E93</f>
        <v>0</v>
      </c>
      <c r="F57" s="18">
        <f t="shared" si="12"/>
        <v>0</v>
      </c>
      <c r="G57" s="18">
        <f t="shared" si="12"/>
        <v>0</v>
      </c>
      <c r="H57" s="18">
        <f t="shared" si="12"/>
        <v>0</v>
      </c>
      <c r="I57" s="16">
        <v>0</v>
      </c>
      <c r="J57" s="16">
        <v>0</v>
      </c>
      <c r="K57" s="16">
        <v>0</v>
      </c>
    </row>
    <row r="58" spans="1:14" ht="45" x14ac:dyDescent="0.25">
      <c r="A58" s="106"/>
      <c r="B58" s="87"/>
      <c r="C58" s="17" t="s">
        <v>21</v>
      </c>
      <c r="D58" s="18">
        <f>D654</f>
        <v>0</v>
      </c>
      <c r="E58" s="18">
        <f t="shared" si="12"/>
        <v>0</v>
      </c>
      <c r="F58" s="18">
        <f t="shared" si="12"/>
        <v>0</v>
      </c>
      <c r="G58" s="18">
        <f t="shared" si="12"/>
        <v>0</v>
      </c>
      <c r="H58" s="18">
        <f t="shared" si="12"/>
        <v>0</v>
      </c>
      <c r="I58" s="16">
        <v>0</v>
      </c>
      <c r="J58" s="16">
        <v>0</v>
      </c>
      <c r="K58" s="16">
        <v>0</v>
      </c>
    </row>
    <row r="59" spans="1:14" ht="75" x14ac:dyDescent="0.25">
      <c r="A59" s="106"/>
      <c r="B59" s="87"/>
      <c r="C59" s="19" t="s">
        <v>22</v>
      </c>
      <c r="D59" s="18">
        <f>E59+F59+H59</f>
        <v>0</v>
      </c>
      <c r="E59" s="18">
        <f t="shared" si="12"/>
        <v>0</v>
      </c>
      <c r="F59" s="18">
        <f t="shared" si="12"/>
        <v>0</v>
      </c>
      <c r="G59" s="18">
        <f t="shared" si="12"/>
        <v>0</v>
      </c>
      <c r="H59" s="18">
        <f t="shared" si="12"/>
        <v>0</v>
      </c>
      <c r="I59" s="16">
        <v>0</v>
      </c>
      <c r="J59" s="16">
        <v>0</v>
      </c>
      <c r="K59" s="16">
        <v>0</v>
      </c>
    </row>
    <row r="60" spans="1:14" ht="45" x14ac:dyDescent="0.25">
      <c r="A60" s="106"/>
      <c r="B60" s="87"/>
      <c r="C60" s="17" t="s">
        <v>23</v>
      </c>
      <c r="D60" s="18">
        <f>D411+D656</f>
        <v>0</v>
      </c>
      <c r="E60" s="18">
        <f>E411+E656</f>
        <v>0</v>
      </c>
      <c r="F60" s="18">
        <f>F411+F656</f>
        <v>0</v>
      </c>
      <c r="G60" s="18">
        <f>G411+G656</f>
        <v>0</v>
      </c>
      <c r="H60" s="18">
        <f>H411+H656</f>
        <v>0</v>
      </c>
      <c r="I60" s="16">
        <v>0</v>
      </c>
      <c r="J60" s="16">
        <v>0</v>
      </c>
      <c r="K60" s="16">
        <v>0</v>
      </c>
    </row>
    <row r="61" spans="1:14" ht="45" x14ac:dyDescent="0.25">
      <c r="A61" s="106"/>
      <c r="B61" s="88"/>
      <c r="C61" s="17" t="s">
        <v>28</v>
      </c>
      <c r="D61" s="18">
        <f>D657</f>
        <v>0</v>
      </c>
      <c r="E61" s="18">
        <f>E657</f>
        <v>0</v>
      </c>
      <c r="F61" s="18">
        <f>F657</f>
        <v>0</v>
      </c>
      <c r="G61" s="18">
        <f>G657</f>
        <v>0</v>
      </c>
      <c r="H61" s="18">
        <f>H657</f>
        <v>0</v>
      </c>
      <c r="I61" s="16">
        <v>0</v>
      </c>
      <c r="J61" s="16">
        <v>0</v>
      </c>
      <c r="K61" s="16">
        <v>0</v>
      </c>
    </row>
    <row r="62" spans="1:14" x14ac:dyDescent="0.25">
      <c r="A62" s="108" t="s">
        <v>33</v>
      </c>
      <c r="B62" s="89" t="s">
        <v>34</v>
      </c>
      <c r="C62" s="14" t="s">
        <v>18</v>
      </c>
      <c r="D62" s="15">
        <f>D63+D65+D67+D68</f>
        <v>1267846.0000000002</v>
      </c>
      <c r="E62" s="15">
        <f t="shared" ref="E62:F62" si="13">E63+E65+E67+E68</f>
        <v>1235509.6000000001</v>
      </c>
      <c r="F62" s="15">
        <f t="shared" si="13"/>
        <v>1187083.3</v>
      </c>
      <c r="G62" s="15">
        <f>G63+G65+G67+G68</f>
        <v>350053.5</v>
      </c>
      <c r="H62" s="15">
        <f>H63+H65+H67+H68</f>
        <v>349593.5</v>
      </c>
      <c r="I62" s="16">
        <f>G62/D62*100</f>
        <v>27.610096178873455</v>
      </c>
      <c r="J62" s="16">
        <f>G62/E62*100</f>
        <v>28.332721979659244</v>
      </c>
      <c r="K62" s="16">
        <f>G62/F62*100</f>
        <v>29.48853715657528</v>
      </c>
      <c r="L62" s="25"/>
      <c r="M62" s="25"/>
      <c r="N62" s="25"/>
    </row>
    <row r="63" spans="1:14" ht="30" x14ac:dyDescent="0.25">
      <c r="A63" s="109"/>
      <c r="B63" s="90"/>
      <c r="C63" s="17" t="s">
        <v>19</v>
      </c>
      <c r="D63" s="18">
        <f t="shared" ref="D63:H65" si="14">D71+D78</f>
        <v>1245170.7000000002</v>
      </c>
      <c r="E63" s="18">
        <f t="shared" si="14"/>
        <v>1212834.3</v>
      </c>
      <c r="F63" s="18">
        <f t="shared" si="14"/>
        <v>1164408</v>
      </c>
      <c r="G63" s="18">
        <f t="shared" si="14"/>
        <v>338351.6</v>
      </c>
      <c r="H63" s="18">
        <f t="shared" si="14"/>
        <v>337891.6</v>
      </c>
      <c r="I63" s="16">
        <f>G63/D63*100</f>
        <v>27.173109678857681</v>
      </c>
      <c r="J63" s="16">
        <f>G63/E63*100</f>
        <v>27.897594914655695</v>
      </c>
      <c r="K63" s="16">
        <f>G63/F63*100</f>
        <v>29.057821657013687</v>
      </c>
    </row>
    <row r="64" spans="1:14" ht="75" x14ac:dyDescent="0.25">
      <c r="A64" s="109"/>
      <c r="B64" s="90"/>
      <c r="C64" s="19" t="s">
        <v>20</v>
      </c>
      <c r="D64" s="18">
        <f t="shared" si="14"/>
        <v>0</v>
      </c>
      <c r="E64" s="18">
        <f t="shared" si="14"/>
        <v>0</v>
      </c>
      <c r="F64" s="18">
        <f t="shared" si="14"/>
        <v>0</v>
      </c>
      <c r="G64" s="18">
        <f t="shared" si="14"/>
        <v>0</v>
      </c>
      <c r="H64" s="18">
        <f t="shared" si="14"/>
        <v>0</v>
      </c>
      <c r="I64" s="16" t="e">
        <f>G64/D64*100</f>
        <v>#DIV/0!</v>
      </c>
      <c r="J64" s="16" t="e">
        <f>G64/E64*100</f>
        <v>#DIV/0!</v>
      </c>
      <c r="K64" s="16" t="e">
        <f>G64/F64*100</f>
        <v>#DIV/0!</v>
      </c>
    </row>
    <row r="65" spans="1:11" ht="45" x14ac:dyDescent="0.25">
      <c r="A65" s="109"/>
      <c r="B65" s="90"/>
      <c r="C65" s="17" t="s">
        <v>21</v>
      </c>
      <c r="D65" s="18">
        <f t="shared" si="14"/>
        <v>22675.3</v>
      </c>
      <c r="E65" s="18">
        <f t="shared" si="14"/>
        <v>22675.3</v>
      </c>
      <c r="F65" s="18">
        <f t="shared" si="14"/>
        <v>22675.3</v>
      </c>
      <c r="G65" s="18">
        <f t="shared" si="14"/>
        <v>11701.9</v>
      </c>
      <c r="H65" s="18">
        <f t="shared" si="14"/>
        <v>11701.9</v>
      </c>
      <c r="I65" s="16">
        <f>G65/D65*100</f>
        <v>51.606373454816477</v>
      </c>
      <c r="J65" s="16">
        <f>G65/E65*100</f>
        <v>51.606373454816477</v>
      </c>
      <c r="K65" s="16">
        <f>G65/F65*100</f>
        <v>51.606373454816477</v>
      </c>
    </row>
    <row r="66" spans="1:11" ht="75" x14ac:dyDescent="0.25">
      <c r="A66" s="109"/>
      <c r="B66" s="90"/>
      <c r="C66" s="19" t="s">
        <v>22</v>
      </c>
      <c r="D66" s="18">
        <f>D74</f>
        <v>22675.3</v>
      </c>
      <c r="E66" s="18">
        <f t="shared" ref="E66:H66" si="15">E74</f>
        <v>22675.3</v>
      </c>
      <c r="F66" s="18">
        <f t="shared" si="15"/>
        <v>22675.3</v>
      </c>
      <c r="G66" s="18">
        <f t="shared" si="15"/>
        <v>11701.9</v>
      </c>
      <c r="H66" s="18">
        <f t="shared" si="15"/>
        <v>11701.9</v>
      </c>
      <c r="I66" s="16">
        <f>G66/D66*100</f>
        <v>51.606373454816477</v>
      </c>
      <c r="J66" s="16">
        <f>G66/E66*100</f>
        <v>51.606373454816477</v>
      </c>
      <c r="K66" s="16">
        <f>G66/F66*100</f>
        <v>51.606373454816477</v>
      </c>
    </row>
    <row r="67" spans="1:11" ht="45" x14ac:dyDescent="0.25">
      <c r="A67" s="109"/>
      <c r="B67" s="90"/>
      <c r="C67" s="17" t="s">
        <v>23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6">
        <v>0</v>
      </c>
      <c r="J67" s="16">
        <v>0</v>
      </c>
      <c r="K67" s="16">
        <v>0</v>
      </c>
    </row>
    <row r="68" spans="1:11" ht="45" x14ac:dyDescent="0.25">
      <c r="A68" s="110"/>
      <c r="B68" s="91"/>
      <c r="C68" s="17" t="s">
        <v>28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6">
        <v>0</v>
      </c>
      <c r="J68" s="16">
        <v>0</v>
      </c>
      <c r="K68" s="16">
        <v>0</v>
      </c>
    </row>
    <row r="69" spans="1:11" x14ac:dyDescent="0.25">
      <c r="A69" s="22"/>
      <c r="B69" s="137" t="s">
        <v>25</v>
      </c>
      <c r="C69" s="138"/>
      <c r="D69" s="138"/>
      <c r="E69" s="138"/>
      <c r="F69" s="139"/>
      <c r="G69" s="23"/>
      <c r="H69" s="24"/>
      <c r="I69" s="16"/>
      <c r="J69" s="16"/>
      <c r="K69" s="16"/>
    </row>
    <row r="70" spans="1:11" x14ac:dyDescent="0.25">
      <c r="A70" s="105"/>
      <c r="B70" s="89" t="s">
        <v>35</v>
      </c>
      <c r="C70" s="26" t="s">
        <v>36</v>
      </c>
      <c r="D70" s="15">
        <f>D71+D73+D75+D76</f>
        <v>1252086.0000000002</v>
      </c>
      <c r="E70" s="15">
        <f>E71+E73+E75+E76</f>
        <v>1219749.6000000001</v>
      </c>
      <c r="F70" s="15">
        <f>F71+F73+F75+F76</f>
        <v>1171631.8</v>
      </c>
      <c r="G70" s="15">
        <f>G71+G73+G75+G76</f>
        <v>346948.8</v>
      </c>
      <c r="H70" s="15">
        <f>H71+H73+H75+H76</f>
        <v>346488.8</v>
      </c>
      <c r="I70" s="16">
        <f>G70/D70*100</f>
        <v>27.709662115861043</v>
      </c>
      <c r="J70" s="16">
        <f>G70/E70*100</f>
        <v>28.444264298180542</v>
      </c>
      <c r="K70" s="16">
        <f>G70/F70*100</f>
        <v>29.612443090056107</v>
      </c>
    </row>
    <row r="71" spans="1:11" ht="30" x14ac:dyDescent="0.25">
      <c r="A71" s="106"/>
      <c r="B71" s="90"/>
      <c r="C71" s="27" t="s">
        <v>19</v>
      </c>
      <c r="D71" s="18">
        <f>D85+D141+D155+D211+D246+D281+D344+D358+D351</f>
        <v>1229410.7000000002</v>
      </c>
      <c r="E71" s="18">
        <f t="shared" ref="E71:H71" si="16">E85+E141+E155+E211+E246+E281+E344+E358+E351</f>
        <v>1197074.3</v>
      </c>
      <c r="F71" s="18">
        <f t="shared" si="16"/>
        <v>1148956.5</v>
      </c>
      <c r="G71" s="18">
        <f t="shared" si="16"/>
        <v>335246.89999999997</v>
      </c>
      <c r="H71" s="18">
        <f t="shared" si="16"/>
        <v>334786.89999999997</v>
      </c>
      <c r="I71" s="20">
        <f>G71/D71*100</f>
        <v>27.268910218529896</v>
      </c>
      <c r="J71" s="20">
        <f>G71/E71*100</f>
        <v>28.00552146178395</v>
      </c>
      <c r="K71" s="20">
        <f>G71/F71*100</f>
        <v>29.178380556618112</v>
      </c>
    </row>
    <row r="72" spans="1:11" ht="75" x14ac:dyDescent="0.25">
      <c r="A72" s="106"/>
      <c r="B72" s="90"/>
      <c r="C72" s="28" t="s">
        <v>20</v>
      </c>
      <c r="D72" s="18">
        <f>D359</f>
        <v>0</v>
      </c>
      <c r="E72" s="18">
        <f t="shared" ref="E72:H74" si="17">E359</f>
        <v>0</v>
      </c>
      <c r="F72" s="18">
        <f t="shared" si="17"/>
        <v>0</v>
      </c>
      <c r="G72" s="18">
        <f t="shared" si="17"/>
        <v>0</v>
      </c>
      <c r="H72" s="18">
        <f t="shared" si="17"/>
        <v>0</v>
      </c>
      <c r="I72" s="20" t="e">
        <f t="shared" ref="I72:I74" si="18">G72/D72*100</f>
        <v>#DIV/0!</v>
      </c>
      <c r="J72" s="20" t="e">
        <f t="shared" ref="J72:J74" si="19">G72/E72*100</f>
        <v>#DIV/0!</v>
      </c>
      <c r="K72" s="20" t="e">
        <f t="shared" ref="K72:K74" si="20">G72/F72*100</f>
        <v>#DIV/0!</v>
      </c>
    </row>
    <row r="73" spans="1:11" ht="45" x14ac:dyDescent="0.25">
      <c r="A73" s="106"/>
      <c r="B73" s="90"/>
      <c r="C73" s="27" t="s">
        <v>21</v>
      </c>
      <c r="D73" s="18">
        <f>D360</f>
        <v>22675.3</v>
      </c>
      <c r="E73" s="18">
        <f t="shared" si="17"/>
        <v>22675.3</v>
      </c>
      <c r="F73" s="18">
        <f t="shared" si="17"/>
        <v>22675.3</v>
      </c>
      <c r="G73" s="18">
        <f t="shared" si="17"/>
        <v>11701.9</v>
      </c>
      <c r="H73" s="18">
        <f t="shared" si="17"/>
        <v>11701.9</v>
      </c>
      <c r="I73" s="20">
        <f t="shared" si="18"/>
        <v>51.606373454816477</v>
      </c>
      <c r="J73" s="20">
        <f t="shared" si="19"/>
        <v>51.606373454816477</v>
      </c>
      <c r="K73" s="20">
        <f t="shared" si="20"/>
        <v>51.606373454816477</v>
      </c>
    </row>
    <row r="74" spans="1:11" ht="75" x14ac:dyDescent="0.25">
      <c r="A74" s="106"/>
      <c r="B74" s="90"/>
      <c r="C74" s="28" t="s">
        <v>22</v>
      </c>
      <c r="D74" s="18">
        <f>D361</f>
        <v>22675.3</v>
      </c>
      <c r="E74" s="18">
        <f t="shared" si="17"/>
        <v>22675.3</v>
      </c>
      <c r="F74" s="18">
        <f t="shared" si="17"/>
        <v>22675.3</v>
      </c>
      <c r="G74" s="18">
        <f t="shared" si="17"/>
        <v>11701.9</v>
      </c>
      <c r="H74" s="18">
        <f t="shared" si="17"/>
        <v>11701.9</v>
      </c>
      <c r="I74" s="20">
        <f t="shared" si="18"/>
        <v>51.606373454816477</v>
      </c>
      <c r="J74" s="20">
        <f t="shared" si="19"/>
        <v>51.606373454816477</v>
      </c>
      <c r="K74" s="20">
        <f t="shared" si="20"/>
        <v>51.606373454816477</v>
      </c>
    </row>
    <row r="75" spans="1:11" ht="45" x14ac:dyDescent="0.25">
      <c r="A75" s="106"/>
      <c r="B75" s="90"/>
      <c r="C75" s="27" t="s">
        <v>23</v>
      </c>
      <c r="D75" s="18">
        <v>0</v>
      </c>
      <c r="E75" s="18">
        <v>0</v>
      </c>
      <c r="F75" s="18">
        <f>F89+F145+F159+F215+F250+F285+F348</f>
        <v>0</v>
      </c>
      <c r="G75" s="18">
        <v>0</v>
      </c>
      <c r="H75" s="18">
        <v>0</v>
      </c>
      <c r="I75" s="16">
        <v>0</v>
      </c>
      <c r="J75" s="16">
        <v>0</v>
      </c>
      <c r="K75" s="16">
        <v>0</v>
      </c>
    </row>
    <row r="76" spans="1:11" ht="45" x14ac:dyDescent="0.25">
      <c r="A76" s="106"/>
      <c r="B76" s="91"/>
      <c r="C76" s="27" t="s">
        <v>28</v>
      </c>
      <c r="D76" s="18">
        <f>D90+D146+D160+D216+D251+D286+D349</f>
        <v>0</v>
      </c>
      <c r="E76" s="18">
        <f>E90+E146+E160+E216+E251+E286+E349</f>
        <v>0</v>
      </c>
      <c r="F76" s="18">
        <f>F90+F146+F160+F216+F251+F286+F349</f>
        <v>0</v>
      </c>
      <c r="G76" s="18">
        <f>G90+G146+G160+G216+G251+G286+G349</f>
        <v>0</v>
      </c>
      <c r="H76" s="18">
        <f>H90+H146+H160+H216+H251+H286+H349</f>
        <v>0</v>
      </c>
      <c r="I76" s="16">
        <v>0</v>
      </c>
      <c r="J76" s="16">
        <v>0</v>
      </c>
      <c r="K76" s="16">
        <v>0</v>
      </c>
    </row>
    <row r="77" spans="1:11" x14ac:dyDescent="0.25">
      <c r="A77" s="106"/>
      <c r="B77" s="89" t="s">
        <v>37</v>
      </c>
      <c r="C77" s="26" t="s">
        <v>36</v>
      </c>
      <c r="D77" s="15">
        <f>D78+D80+D82+D83</f>
        <v>15760</v>
      </c>
      <c r="E77" s="15">
        <f>E78+E80+E82+E83</f>
        <v>15760</v>
      </c>
      <c r="F77" s="15">
        <f>F78+F80+F82+F83</f>
        <v>15451.5</v>
      </c>
      <c r="G77" s="15">
        <f>G78+G80+G82+G83</f>
        <v>3104.7</v>
      </c>
      <c r="H77" s="15">
        <f>H78+H80+H82+H83</f>
        <v>3104.7</v>
      </c>
      <c r="I77" s="16">
        <f>G77/D77*100</f>
        <v>19.699873096446698</v>
      </c>
      <c r="J77" s="16">
        <f>G77/E77*100</f>
        <v>19.699873096446698</v>
      </c>
      <c r="K77" s="16">
        <f>G77/F77*100</f>
        <v>20.09319483545287</v>
      </c>
    </row>
    <row r="78" spans="1:11" ht="30" x14ac:dyDescent="0.25">
      <c r="A78" s="106"/>
      <c r="B78" s="90"/>
      <c r="C78" s="27" t="s">
        <v>19</v>
      </c>
      <c r="D78" s="18">
        <f t="shared" ref="D78:H83" si="21">D162+D218+D288</f>
        <v>15760</v>
      </c>
      <c r="E78" s="18">
        <f t="shared" si="21"/>
        <v>15760</v>
      </c>
      <c r="F78" s="18">
        <f t="shared" si="21"/>
        <v>15451.5</v>
      </c>
      <c r="G78" s="18">
        <f t="shared" si="21"/>
        <v>3104.7</v>
      </c>
      <c r="H78" s="18">
        <f t="shared" si="21"/>
        <v>3104.7</v>
      </c>
      <c r="I78" s="20">
        <f>G78/D78*100</f>
        <v>19.699873096446698</v>
      </c>
      <c r="J78" s="20">
        <f>G78/E78*100</f>
        <v>19.699873096446698</v>
      </c>
      <c r="K78" s="20">
        <f>G78/F78*100</f>
        <v>20.09319483545287</v>
      </c>
    </row>
    <row r="79" spans="1:11" ht="75" x14ac:dyDescent="0.25">
      <c r="A79" s="106"/>
      <c r="B79" s="90"/>
      <c r="C79" s="28" t="s">
        <v>20</v>
      </c>
      <c r="D79" s="18">
        <f t="shared" si="21"/>
        <v>0</v>
      </c>
      <c r="E79" s="18">
        <f t="shared" si="21"/>
        <v>0</v>
      </c>
      <c r="F79" s="18">
        <f t="shared" si="21"/>
        <v>0</v>
      </c>
      <c r="G79" s="18">
        <f t="shared" si="21"/>
        <v>0</v>
      </c>
      <c r="H79" s="18">
        <f t="shared" si="21"/>
        <v>0</v>
      </c>
      <c r="I79" s="20">
        <v>0</v>
      </c>
      <c r="J79" s="20">
        <v>0</v>
      </c>
      <c r="K79" s="20">
        <v>0</v>
      </c>
    </row>
    <row r="80" spans="1:11" ht="45" x14ac:dyDescent="0.25">
      <c r="A80" s="106"/>
      <c r="B80" s="90"/>
      <c r="C80" s="27" t="s">
        <v>21</v>
      </c>
      <c r="D80" s="18">
        <f t="shared" si="21"/>
        <v>0</v>
      </c>
      <c r="E80" s="18">
        <f t="shared" si="21"/>
        <v>0</v>
      </c>
      <c r="F80" s="18">
        <f t="shared" si="21"/>
        <v>0</v>
      </c>
      <c r="G80" s="18">
        <f t="shared" si="21"/>
        <v>0</v>
      </c>
      <c r="H80" s="18">
        <f t="shared" si="21"/>
        <v>0</v>
      </c>
      <c r="I80" s="20">
        <v>0</v>
      </c>
      <c r="J80" s="20">
        <v>0</v>
      </c>
      <c r="K80" s="20">
        <v>0</v>
      </c>
    </row>
    <row r="81" spans="1:11" ht="75" x14ac:dyDescent="0.25">
      <c r="A81" s="106"/>
      <c r="B81" s="90"/>
      <c r="C81" s="28" t="s">
        <v>22</v>
      </c>
      <c r="D81" s="18">
        <f t="shared" si="21"/>
        <v>0</v>
      </c>
      <c r="E81" s="18">
        <f t="shared" si="21"/>
        <v>0</v>
      </c>
      <c r="F81" s="18">
        <f t="shared" si="21"/>
        <v>0</v>
      </c>
      <c r="G81" s="18">
        <f t="shared" si="21"/>
        <v>0</v>
      </c>
      <c r="H81" s="18">
        <f t="shared" si="21"/>
        <v>0</v>
      </c>
      <c r="I81" s="20">
        <v>0</v>
      </c>
      <c r="J81" s="20">
        <v>0</v>
      </c>
      <c r="K81" s="20">
        <v>0</v>
      </c>
    </row>
    <row r="82" spans="1:11" ht="45" x14ac:dyDescent="0.25">
      <c r="A82" s="106"/>
      <c r="B82" s="90"/>
      <c r="C82" s="27" t="s">
        <v>23</v>
      </c>
      <c r="D82" s="18">
        <f t="shared" si="21"/>
        <v>0</v>
      </c>
      <c r="E82" s="18">
        <f t="shared" si="21"/>
        <v>0</v>
      </c>
      <c r="F82" s="18">
        <f t="shared" si="21"/>
        <v>0</v>
      </c>
      <c r="G82" s="18">
        <f t="shared" si="21"/>
        <v>0</v>
      </c>
      <c r="H82" s="18">
        <f t="shared" si="21"/>
        <v>0</v>
      </c>
      <c r="I82" s="20">
        <v>0</v>
      </c>
      <c r="J82" s="20">
        <v>0</v>
      </c>
      <c r="K82" s="20">
        <v>0</v>
      </c>
    </row>
    <row r="83" spans="1:11" ht="45" x14ac:dyDescent="0.25">
      <c r="A83" s="106"/>
      <c r="B83" s="91"/>
      <c r="C83" s="27" t="s">
        <v>28</v>
      </c>
      <c r="D83" s="18">
        <f t="shared" si="21"/>
        <v>0</v>
      </c>
      <c r="E83" s="18">
        <f t="shared" si="21"/>
        <v>0</v>
      </c>
      <c r="F83" s="18">
        <f t="shared" si="21"/>
        <v>0</v>
      </c>
      <c r="G83" s="18">
        <f t="shared" si="21"/>
        <v>0</v>
      </c>
      <c r="H83" s="18">
        <f t="shared" si="21"/>
        <v>0</v>
      </c>
      <c r="I83" s="20">
        <v>0</v>
      </c>
      <c r="J83" s="20">
        <v>0</v>
      </c>
      <c r="K83" s="20">
        <v>0</v>
      </c>
    </row>
    <row r="84" spans="1:11" x14ac:dyDescent="0.25">
      <c r="A84" s="108" t="s">
        <v>38</v>
      </c>
      <c r="B84" s="89" t="s">
        <v>35</v>
      </c>
      <c r="C84" s="26" t="s">
        <v>18</v>
      </c>
      <c r="D84" s="15">
        <f>D85+D87+D89+D90</f>
        <v>12553.2</v>
      </c>
      <c r="E84" s="15">
        <f>E85+E87+E89+E90</f>
        <v>12313.2</v>
      </c>
      <c r="F84" s="15">
        <f>F85+F87+F89+F90</f>
        <v>12244.9</v>
      </c>
      <c r="G84" s="15">
        <f>G85+G87+G89+G90</f>
        <v>3356.9</v>
      </c>
      <c r="H84" s="15">
        <f>H85+H87+H89+H90</f>
        <v>2896.9</v>
      </c>
      <c r="I84" s="16">
        <f>G84/D84*100</f>
        <v>26.741388649906</v>
      </c>
      <c r="J84" s="16">
        <f>G84/E84*100</f>
        <v>27.26261248091479</v>
      </c>
      <c r="K84" s="16">
        <f>G84/F84*100</f>
        <v>27.414678764220206</v>
      </c>
    </row>
    <row r="85" spans="1:11" ht="30" x14ac:dyDescent="0.25">
      <c r="A85" s="109"/>
      <c r="B85" s="90"/>
      <c r="C85" s="27" t="s">
        <v>19</v>
      </c>
      <c r="D85" s="18">
        <f>D99+D106+D113+D120+D127+D92+D134</f>
        <v>12553.2</v>
      </c>
      <c r="E85" s="18">
        <f t="shared" ref="E85:H85" si="22">E99+E106+E113+E120+E127+E92+E134</f>
        <v>12313.2</v>
      </c>
      <c r="F85" s="18">
        <f t="shared" si="22"/>
        <v>12244.9</v>
      </c>
      <c r="G85" s="18">
        <f t="shared" si="22"/>
        <v>3356.9</v>
      </c>
      <c r="H85" s="18">
        <f t="shared" si="22"/>
        <v>2896.9</v>
      </c>
      <c r="I85" s="20">
        <f>G85/D85*100</f>
        <v>26.741388649906</v>
      </c>
      <c r="J85" s="20">
        <f>G85/E85*100</f>
        <v>27.26261248091479</v>
      </c>
      <c r="K85" s="20">
        <f>G85/F85*100</f>
        <v>27.414678764220206</v>
      </c>
    </row>
    <row r="86" spans="1:11" ht="75" x14ac:dyDescent="0.25">
      <c r="A86" s="109"/>
      <c r="B86" s="90"/>
      <c r="C86" s="28" t="s">
        <v>20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20">
        <v>0</v>
      </c>
      <c r="J86" s="20">
        <v>0</v>
      </c>
      <c r="K86" s="20">
        <v>0</v>
      </c>
    </row>
    <row r="87" spans="1:11" ht="45" x14ac:dyDescent="0.25">
      <c r="A87" s="109"/>
      <c r="B87" s="90"/>
      <c r="C87" s="27" t="s">
        <v>21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6">
        <v>0</v>
      </c>
      <c r="J87" s="16">
        <v>0</v>
      </c>
      <c r="K87" s="16">
        <v>0</v>
      </c>
    </row>
    <row r="88" spans="1:11" ht="75" x14ac:dyDescent="0.25">
      <c r="A88" s="109"/>
      <c r="B88" s="90"/>
      <c r="C88" s="28" t="s">
        <v>22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6">
        <v>0</v>
      </c>
      <c r="J88" s="16">
        <v>0</v>
      </c>
      <c r="K88" s="16">
        <v>0</v>
      </c>
    </row>
    <row r="89" spans="1:11" ht="45" x14ac:dyDescent="0.25">
      <c r="A89" s="109"/>
      <c r="B89" s="90"/>
      <c r="C89" s="27" t="s">
        <v>23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6">
        <v>0</v>
      </c>
      <c r="J89" s="16">
        <v>0</v>
      </c>
      <c r="K89" s="16">
        <v>0</v>
      </c>
    </row>
    <row r="90" spans="1:11" ht="45" x14ac:dyDescent="0.25">
      <c r="A90" s="110"/>
      <c r="B90" s="91"/>
      <c r="C90" s="27" t="s">
        <v>28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6">
        <v>0</v>
      </c>
      <c r="J90" s="16">
        <v>0</v>
      </c>
      <c r="K90" s="16">
        <v>0</v>
      </c>
    </row>
    <row r="91" spans="1:11" x14ac:dyDescent="0.25">
      <c r="A91" s="134" t="s">
        <v>39</v>
      </c>
      <c r="B91" s="89" t="s">
        <v>35</v>
      </c>
      <c r="C91" s="26" t="s">
        <v>18</v>
      </c>
      <c r="D91" s="15">
        <f>D92+D94+D96+D97</f>
        <v>100</v>
      </c>
      <c r="E91" s="15">
        <f>E92+E94+E96+E97</f>
        <v>100</v>
      </c>
      <c r="F91" s="15">
        <f>F92+F94+F96+F97</f>
        <v>100</v>
      </c>
      <c r="G91" s="15">
        <f>G92+G94+G96+G97</f>
        <v>100</v>
      </c>
      <c r="H91" s="15">
        <f>H92+H94+H96+H97</f>
        <v>0</v>
      </c>
      <c r="I91" s="16">
        <f>G91/D91*100</f>
        <v>100</v>
      </c>
      <c r="J91" s="16">
        <f>G91/E91*100</f>
        <v>100</v>
      </c>
      <c r="K91" s="16">
        <f>G91/F91*100</f>
        <v>100</v>
      </c>
    </row>
    <row r="92" spans="1:11" ht="30" x14ac:dyDescent="0.25">
      <c r="A92" s="135"/>
      <c r="B92" s="90"/>
      <c r="C92" s="27" t="s">
        <v>19</v>
      </c>
      <c r="D92" s="18">
        <v>100</v>
      </c>
      <c r="E92" s="18">
        <v>100</v>
      </c>
      <c r="F92" s="18">
        <v>100</v>
      </c>
      <c r="G92" s="18">
        <v>100</v>
      </c>
      <c r="H92" s="18">
        <v>0</v>
      </c>
      <c r="I92" s="20">
        <f>G92/D92*100</f>
        <v>100</v>
      </c>
      <c r="J92" s="20">
        <f>G92/E92*100</f>
        <v>100</v>
      </c>
      <c r="K92" s="20">
        <f>G92/F92*100</f>
        <v>100</v>
      </c>
    </row>
    <row r="93" spans="1:11" ht="75" x14ac:dyDescent="0.25">
      <c r="A93" s="135"/>
      <c r="B93" s="90"/>
      <c r="C93" s="28" t="s">
        <v>20</v>
      </c>
      <c r="D93" s="18">
        <v>0</v>
      </c>
      <c r="E93" s="18"/>
      <c r="F93" s="18">
        <v>0</v>
      </c>
      <c r="G93" s="18">
        <v>0</v>
      </c>
      <c r="H93" s="18">
        <v>0</v>
      </c>
      <c r="I93" s="20">
        <v>0</v>
      </c>
      <c r="J93" s="20">
        <v>0</v>
      </c>
      <c r="K93" s="20">
        <v>0</v>
      </c>
    </row>
    <row r="94" spans="1:11" ht="45" x14ac:dyDescent="0.25">
      <c r="A94" s="135"/>
      <c r="B94" s="90"/>
      <c r="C94" s="27" t="s">
        <v>21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</row>
    <row r="95" spans="1:11" ht="75" x14ac:dyDescent="0.25">
      <c r="A95" s="135"/>
      <c r="B95" s="90"/>
      <c r="C95" s="28" t="s">
        <v>22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</row>
    <row r="96" spans="1:11" ht="45" x14ac:dyDescent="0.25">
      <c r="A96" s="135"/>
      <c r="B96" s="90"/>
      <c r="C96" s="27" t="s">
        <v>23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</row>
    <row r="97" spans="1:11" ht="45" x14ac:dyDescent="0.25">
      <c r="A97" s="136"/>
      <c r="B97" s="91"/>
      <c r="C97" s="27" t="s">
        <v>28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</row>
    <row r="98" spans="1:11" x14ac:dyDescent="0.25">
      <c r="A98" s="102" t="s">
        <v>40</v>
      </c>
      <c r="B98" s="89" t="s">
        <v>35</v>
      </c>
      <c r="C98" s="26" t="s">
        <v>18</v>
      </c>
      <c r="D98" s="15">
        <f>D99+D101+D103+D104</f>
        <v>400</v>
      </c>
      <c r="E98" s="15">
        <f>E99+E101+E103+E104</f>
        <v>400</v>
      </c>
      <c r="F98" s="15">
        <f>F99+F101+F103+F104</f>
        <v>400</v>
      </c>
      <c r="G98" s="15">
        <f>G99+G101+G103+G104</f>
        <v>160</v>
      </c>
      <c r="H98" s="15">
        <f>H99+H101+H103+H104</f>
        <v>0</v>
      </c>
      <c r="I98" s="16">
        <f>G98/D98*100</f>
        <v>40</v>
      </c>
      <c r="J98" s="16">
        <f>G98/E98*100</f>
        <v>40</v>
      </c>
      <c r="K98" s="16">
        <f>G98/F98*100</f>
        <v>40</v>
      </c>
    </row>
    <row r="99" spans="1:11" ht="30" x14ac:dyDescent="0.25">
      <c r="A99" s="103"/>
      <c r="B99" s="90"/>
      <c r="C99" s="27" t="s">
        <v>19</v>
      </c>
      <c r="D99" s="18">
        <v>400</v>
      </c>
      <c r="E99" s="18">
        <v>400</v>
      </c>
      <c r="F99" s="18">
        <v>400</v>
      </c>
      <c r="G99" s="18">
        <v>160</v>
      </c>
      <c r="H99" s="18">
        <v>0</v>
      </c>
      <c r="I99" s="20">
        <f>G99/D99*100</f>
        <v>40</v>
      </c>
      <c r="J99" s="20">
        <f>G99/E99*100</f>
        <v>40</v>
      </c>
      <c r="K99" s="20">
        <f>G99/F99*100</f>
        <v>40</v>
      </c>
    </row>
    <row r="100" spans="1:11" ht="75" x14ac:dyDescent="0.25">
      <c r="A100" s="103"/>
      <c r="B100" s="90"/>
      <c r="C100" s="28" t="s">
        <v>20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20">
        <v>0</v>
      </c>
      <c r="J100" s="20">
        <v>0</v>
      </c>
      <c r="K100" s="20">
        <v>0</v>
      </c>
    </row>
    <row r="101" spans="1:11" ht="45" x14ac:dyDescent="0.25">
      <c r="A101" s="103"/>
      <c r="B101" s="90"/>
      <c r="C101" s="27" t="s">
        <v>21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</row>
    <row r="102" spans="1:11" ht="75" x14ac:dyDescent="0.25">
      <c r="A102" s="103"/>
      <c r="B102" s="90"/>
      <c r="C102" s="28" t="s">
        <v>22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</row>
    <row r="103" spans="1:11" ht="45" x14ac:dyDescent="0.25">
      <c r="A103" s="103"/>
      <c r="B103" s="90"/>
      <c r="C103" s="27" t="s">
        <v>23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</row>
    <row r="104" spans="1:11" ht="45" x14ac:dyDescent="0.25">
      <c r="A104" s="104"/>
      <c r="B104" s="91"/>
      <c r="C104" s="27" t="s">
        <v>28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</row>
    <row r="105" spans="1:11" x14ac:dyDescent="0.25">
      <c r="A105" s="102" t="s">
        <v>41</v>
      </c>
      <c r="B105" s="89" t="s">
        <v>35</v>
      </c>
      <c r="C105" s="26" t="s">
        <v>18</v>
      </c>
      <c r="D105" s="15">
        <f>D106+D108+D110+D111</f>
        <v>0</v>
      </c>
      <c r="E105" s="15">
        <f>E106+E108+E110+E111</f>
        <v>0</v>
      </c>
      <c r="F105" s="15">
        <f>F106+F108+F110+F111</f>
        <v>0</v>
      </c>
      <c r="G105" s="15">
        <f>G106+G108+G110+G111</f>
        <v>0</v>
      </c>
      <c r="H105" s="15">
        <f>H106+H108+H110+H111</f>
        <v>0</v>
      </c>
      <c r="I105" s="16" t="e">
        <f>G105/D105*100</f>
        <v>#DIV/0!</v>
      </c>
      <c r="J105" s="16" t="e">
        <f>G105/E105*100</f>
        <v>#DIV/0!</v>
      </c>
      <c r="K105" s="16" t="e">
        <f>G105/F105*100</f>
        <v>#DIV/0!</v>
      </c>
    </row>
    <row r="106" spans="1:11" ht="30" x14ac:dyDescent="0.25">
      <c r="A106" s="103"/>
      <c r="B106" s="90"/>
      <c r="C106" s="27" t="s">
        <v>19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20" t="e">
        <f>G106/D106*100</f>
        <v>#DIV/0!</v>
      </c>
      <c r="J106" s="20" t="e">
        <f>G106/E106*100</f>
        <v>#DIV/0!</v>
      </c>
      <c r="K106" s="20" t="e">
        <f>G106/F106*100</f>
        <v>#DIV/0!</v>
      </c>
    </row>
    <row r="107" spans="1:11" ht="75" x14ac:dyDescent="0.25">
      <c r="A107" s="103"/>
      <c r="B107" s="90"/>
      <c r="C107" s="28" t="s">
        <v>20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</row>
    <row r="108" spans="1:11" ht="45" x14ac:dyDescent="0.25">
      <c r="A108" s="103"/>
      <c r="B108" s="90"/>
      <c r="C108" s="27" t="s">
        <v>21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</row>
    <row r="109" spans="1:11" ht="75" x14ac:dyDescent="0.25">
      <c r="A109" s="103"/>
      <c r="B109" s="90"/>
      <c r="C109" s="28" t="s">
        <v>22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</row>
    <row r="110" spans="1:11" ht="45" x14ac:dyDescent="0.25">
      <c r="A110" s="103"/>
      <c r="B110" s="90"/>
      <c r="C110" s="27" t="s">
        <v>23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</row>
    <row r="111" spans="1:11" ht="45" x14ac:dyDescent="0.25">
      <c r="A111" s="104"/>
      <c r="B111" s="91"/>
      <c r="C111" s="27" t="s">
        <v>28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x14ac:dyDescent="0.25">
      <c r="A112" s="102" t="s">
        <v>42</v>
      </c>
      <c r="B112" s="89" t="s">
        <v>35</v>
      </c>
      <c r="C112" s="26" t="s">
        <v>18</v>
      </c>
      <c r="D112" s="15">
        <f>D113+D115+D117+D118</f>
        <v>59</v>
      </c>
      <c r="E112" s="15">
        <f>E113+E115+E117+E118</f>
        <v>59</v>
      </c>
      <c r="F112" s="15">
        <f>F113+F115+F117+F118</f>
        <v>59</v>
      </c>
      <c r="G112" s="15">
        <f>G113+G115+G117+G118</f>
        <v>5.4</v>
      </c>
      <c r="H112" s="15">
        <f>H113+H115+H117+H118</f>
        <v>5.4</v>
      </c>
      <c r="I112" s="16">
        <f>G112/D112*100</f>
        <v>9.1525423728813564</v>
      </c>
      <c r="J112" s="16">
        <f>G112/E112*100</f>
        <v>9.1525423728813564</v>
      </c>
      <c r="K112" s="16">
        <f>G112/F112*100</f>
        <v>9.1525423728813564</v>
      </c>
    </row>
    <row r="113" spans="1:11" ht="30" x14ac:dyDescent="0.25">
      <c r="A113" s="103"/>
      <c r="B113" s="90"/>
      <c r="C113" s="27" t="s">
        <v>19</v>
      </c>
      <c r="D113" s="18">
        <v>59</v>
      </c>
      <c r="E113" s="18">
        <v>59</v>
      </c>
      <c r="F113" s="18">
        <v>59</v>
      </c>
      <c r="G113" s="18">
        <v>5.4</v>
      </c>
      <c r="H113" s="18">
        <v>5.4</v>
      </c>
      <c r="I113" s="20">
        <f>G113/D113*100</f>
        <v>9.1525423728813564</v>
      </c>
      <c r="J113" s="20">
        <f>G113/E113*100</f>
        <v>9.1525423728813564</v>
      </c>
      <c r="K113" s="20">
        <f>G113/F113*100</f>
        <v>9.1525423728813564</v>
      </c>
    </row>
    <row r="114" spans="1:11" ht="75" x14ac:dyDescent="0.25">
      <c r="A114" s="103"/>
      <c r="B114" s="90"/>
      <c r="C114" s="28" t="s">
        <v>20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</row>
    <row r="115" spans="1:11" ht="45" x14ac:dyDescent="0.25">
      <c r="A115" s="103"/>
      <c r="B115" s="90"/>
      <c r="C115" s="27" t="s">
        <v>21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</row>
    <row r="116" spans="1:11" ht="75" x14ac:dyDescent="0.25">
      <c r="A116" s="103"/>
      <c r="B116" s="90"/>
      <c r="C116" s="28" t="s">
        <v>22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</row>
    <row r="117" spans="1:11" ht="45" x14ac:dyDescent="0.25">
      <c r="A117" s="103"/>
      <c r="B117" s="90"/>
      <c r="C117" s="27" t="s">
        <v>23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</row>
    <row r="118" spans="1:11" ht="45" x14ac:dyDescent="0.25">
      <c r="A118" s="104"/>
      <c r="B118" s="91"/>
      <c r="C118" s="27" t="s">
        <v>28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</row>
    <row r="119" spans="1:11" x14ac:dyDescent="0.25">
      <c r="A119" s="134" t="s">
        <v>43</v>
      </c>
      <c r="B119" s="89" t="s">
        <v>35</v>
      </c>
      <c r="C119" s="26" t="s">
        <v>18</v>
      </c>
      <c r="D119" s="15">
        <f>D120+D122+D124+D125</f>
        <v>200</v>
      </c>
      <c r="E119" s="15">
        <f>E120+E122+E124+E125</f>
        <v>200</v>
      </c>
      <c r="F119" s="15">
        <f>F120+F122+F124+F125</f>
        <v>200</v>
      </c>
      <c r="G119" s="15">
        <f>G120+G122+G124+G125</f>
        <v>200</v>
      </c>
      <c r="H119" s="15">
        <f>H120+H122+H124+H125</f>
        <v>0</v>
      </c>
      <c r="I119" s="16">
        <f>G119/D119*100</f>
        <v>100</v>
      </c>
      <c r="J119" s="16">
        <f>G119/E119*100</f>
        <v>100</v>
      </c>
      <c r="K119" s="16">
        <f>G119/F119*100</f>
        <v>100</v>
      </c>
    </row>
    <row r="120" spans="1:11" ht="30" x14ac:dyDescent="0.25">
      <c r="A120" s="135"/>
      <c r="B120" s="90"/>
      <c r="C120" s="27" t="s">
        <v>19</v>
      </c>
      <c r="D120" s="18">
        <v>200</v>
      </c>
      <c r="E120" s="18">
        <v>200</v>
      </c>
      <c r="F120" s="18">
        <v>200</v>
      </c>
      <c r="G120" s="18">
        <v>200</v>
      </c>
      <c r="H120" s="18">
        <v>0</v>
      </c>
      <c r="I120" s="20">
        <f>G120/D120*100</f>
        <v>100</v>
      </c>
      <c r="J120" s="20">
        <f>G120/E120*100</f>
        <v>100</v>
      </c>
      <c r="K120" s="20">
        <f>G120/F120*100</f>
        <v>100</v>
      </c>
    </row>
    <row r="121" spans="1:11" ht="75" x14ac:dyDescent="0.25">
      <c r="A121" s="135"/>
      <c r="B121" s="90"/>
      <c r="C121" s="28" t="s">
        <v>20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</row>
    <row r="122" spans="1:11" ht="45" x14ac:dyDescent="0.25">
      <c r="A122" s="135"/>
      <c r="B122" s="90"/>
      <c r="C122" s="27" t="s">
        <v>21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</row>
    <row r="123" spans="1:11" ht="75" x14ac:dyDescent="0.25">
      <c r="A123" s="135"/>
      <c r="B123" s="90"/>
      <c r="C123" s="28" t="s">
        <v>22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</row>
    <row r="124" spans="1:11" ht="45" x14ac:dyDescent="0.25">
      <c r="A124" s="135"/>
      <c r="B124" s="90"/>
      <c r="C124" s="27" t="s">
        <v>23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45" x14ac:dyDescent="0.25">
      <c r="A125" s="136"/>
      <c r="B125" s="91"/>
      <c r="C125" s="27" t="s">
        <v>28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</row>
    <row r="126" spans="1:11" x14ac:dyDescent="0.25">
      <c r="A126" s="134" t="s">
        <v>44</v>
      </c>
      <c r="B126" s="89" t="s">
        <v>35</v>
      </c>
      <c r="C126" s="26" t="s">
        <v>18</v>
      </c>
      <c r="D126" s="15">
        <f>D127+D129+D131+D132</f>
        <v>11094.2</v>
      </c>
      <c r="E126" s="15">
        <f>E127+E129+E131+E132</f>
        <v>11094.2</v>
      </c>
      <c r="F126" s="15">
        <f>F127+F129+F131+F132</f>
        <v>11025.9</v>
      </c>
      <c r="G126" s="15">
        <f>G127+G129+G131+G132</f>
        <v>2891.5</v>
      </c>
      <c r="H126" s="15">
        <f>H127+H129+H131+H132</f>
        <v>2891.5</v>
      </c>
      <c r="I126" s="16">
        <f>G126/D126*100</f>
        <v>26.063168141911991</v>
      </c>
      <c r="J126" s="16">
        <f>G126/E126*100</f>
        <v>26.063168141911991</v>
      </c>
      <c r="K126" s="16">
        <f>G126/F126*100</f>
        <v>26.224616584587203</v>
      </c>
    </row>
    <row r="127" spans="1:11" ht="30" x14ac:dyDescent="0.25">
      <c r="A127" s="135"/>
      <c r="B127" s="90"/>
      <c r="C127" s="27" t="s">
        <v>19</v>
      </c>
      <c r="D127" s="18">
        <v>11094.2</v>
      </c>
      <c r="E127" s="18">
        <v>11094.2</v>
      </c>
      <c r="F127" s="18">
        <v>11025.9</v>
      </c>
      <c r="G127" s="18">
        <v>2891.5</v>
      </c>
      <c r="H127" s="18">
        <v>2891.5</v>
      </c>
      <c r="I127" s="20">
        <f>G127/D127*100</f>
        <v>26.063168141911991</v>
      </c>
      <c r="J127" s="20">
        <f>G127/E127*100</f>
        <v>26.063168141911991</v>
      </c>
      <c r="K127" s="20">
        <f>G127/F127*100</f>
        <v>26.224616584587203</v>
      </c>
    </row>
    <row r="128" spans="1:11" ht="75" x14ac:dyDescent="0.25">
      <c r="A128" s="135"/>
      <c r="B128" s="90"/>
      <c r="C128" s="28" t="s">
        <v>20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</row>
    <row r="129" spans="1:11" ht="45" x14ac:dyDescent="0.25">
      <c r="A129" s="135"/>
      <c r="B129" s="90"/>
      <c r="C129" s="27" t="s">
        <v>21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</row>
    <row r="130" spans="1:11" ht="75" x14ac:dyDescent="0.25">
      <c r="A130" s="135"/>
      <c r="B130" s="90"/>
      <c r="C130" s="28" t="s">
        <v>22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</row>
    <row r="131" spans="1:11" ht="45" x14ac:dyDescent="0.25">
      <c r="A131" s="135"/>
      <c r="B131" s="90"/>
      <c r="C131" s="27" t="s">
        <v>23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</row>
    <row r="132" spans="1:11" ht="45" x14ac:dyDescent="0.25">
      <c r="A132" s="136"/>
      <c r="B132" s="91"/>
      <c r="C132" s="27" t="s">
        <v>28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</row>
    <row r="133" spans="1:11" x14ac:dyDescent="0.25">
      <c r="A133" s="134" t="s">
        <v>45</v>
      </c>
      <c r="B133" s="89" t="s">
        <v>35</v>
      </c>
      <c r="C133" s="26" t="s">
        <v>18</v>
      </c>
      <c r="D133" s="15">
        <f>D134+D136+D138+D139</f>
        <v>700</v>
      </c>
      <c r="E133" s="15">
        <f>E134+E136+E138+E139</f>
        <v>460</v>
      </c>
      <c r="F133" s="15">
        <f>F134+F136+F138+F139</f>
        <v>460</v>
      </c>
      <c r="G133" s="15">
        <f>G134+G136+G138+G139</f>
        <v>0</v>
      </c>
      <c r="H133" s="15">
        <f>H134+H136+H138+H139</f>
        <v>0</v>
      </c>
      <c r="I133" s="16">
        <f>G133/D133*100</f>
        <v>0</v>
      </c>
      <c r="J133" s="16">
        <f>G133/E133*100</f>
        <v>0</v>
      </c>
      <c r="K133" s="16">
        <f>G133/F133*100</f>
        <v>0</v>
      </c>
    </row>
    <row r="134" spans="1:11" ht="30" x14ac:dyDescent="0.25">
      <c r="A134" s="135"/>
      <c r="B134" s="90"/>
      <c r="C134" s="27" t="s">
        <v>19</v>
      </c>
      <c r="D134" s="18">
        <v>700</v>
      </c>
      <c r="E134" s="18">
        <f>700-240</f>
        <v>460</v>
      </c>
      <c r="F134" s="18">
        <f>700-240</f>
        <v>460</v>
      </c>
      <c r="G134" s="18">
        <v>0</v>
      </c>
      <c r="H134" s="18">
        <v>0</v>
      </c>
      <c r="I134" s="20">
        <f>G134/D134*100</f>
        <v>0</v>
      </c>
      <c r="J134" s="20">
        <f>G134/E134*100</f>
        <v>0</v>
      </c>
      <c r="K134" s="20">
        <f>G134/F134*100</f>
        <v>0</v>
      </c>
    </row>
    <row r="135" spans="1:11" ht="75" x14ac:dyDescent="0.25">
      <c r="A135" s="135"/>
      <c r="B135" s="90"/>
      <c r="C135" s="28" t="s">
        <v>20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</row>
    <row r="136" spans="1:11" ht="45" x14ac:dyDescent="0.25">
      <c r="A136" s="135"/>
      <c r="B136" s="90"/>
      <c r="C136" s="27" t="s">
        <v>21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</row>
    <row r="137" spans="1:11" ht="75" x14ac:dyDescent="0.25">
      <c r="A137" s="135"/>
      <c r="B137" s="90"/>
      <c r="C137" s="28" t="s">
        <v>22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</row>
    <row r="138" spans="1:11" ht="45" x14ac:dyDescent="0.25">
      <c r="A138" s="135"/>
      <c r="B138" s="90"/>
      <c r="C138" s="27" t="s">
        <v>23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</row>
    <row r="139" spans="1:11" ht="45" x14ac:dyDescent="0.25">
      <c r="A139" s="136"/>
      <c r="B139" s="91"/>
      <c r="C139" s="27" t="s">
        <v>28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</row>
    <row r="140" spans="1:11" x14ac:dyDescent="0.25">
      <c r="A140" s="108" t="s">
        <v>46</v>
      </c>
      <c r="B140" s="89" t="s">
        <v>47</v>
      </c>
      <c r="C140" s="26" t="s">
        <v>18</v>
      </c>
      <c r="D140" s="15">
        <f>D141+D143+D145+D146</f>
        <v>2444.6</v>
      </c>
      <c r="E140" s="15">
        <f>E141+E143+E145+E146</f>
        <v>2444.6</v>
      </c>
      <c r="F140" s="15">
        <f>F141+F143+F145+F146</f>
        <v>2413.6999999999998</v>
      </c>
      <c r="G140" s="15">
        <f>G141+G143+G145+G146</f>
        <v>644.5</v>
      </c>
      <c r="H140" s="15">
        <f>H141+H143+H145+H146</f>
        <v>644.5</v>
      </c>
      <c r="I140" s="16">
        <f>G140/D140*100</f>
        <v>26.364231367094821</v>
      </c>
      <c r="J140" s="16">
        <f>G140/E140*100</f>
        <v>26.364231367094821</v>
      </c>
      <c r="K140" s="16">
        <f>G140/F140*100</f>
        <v>26.701744210133821</v>
      </c>
    </row>
    <row r="141" spans="1:11" ht="30" x14ac:dyDescent="0.25">
      <c r="A141" s="109"/>
      <c r="B141" s="90"/>
      <c r="C141" s="27" t="s">
        <v>19</v>
      </c>
      <c r="D141" s="18">
        <f>D148</f>
        <v>2444.6</v>
      </c>
      <c r="E141" s="18">
        <f t="shared" ref="E141:H141" si="23">E148</f>
        <v>2444.6</v>
      </c>
      <c r="F141" s="18">
        <f t="shared" si="23"/>
        <v>2413.6999999999998</v>
      </c>
      <c r="G141" s="18">
        <f t="shared" si="23"/>
        <v>644.5</v>
      </c>
      <c r="H141" s="18">
        <f t="shared" si="23"/>
        <v>644.5</v>
      </c>
      <c r="I141" s="20">
        <f>G141/D141*100</f>
        <v>26.364231367094821</v>
      </c>
      <c r="J141" s="20">
        <f>G141/E141*100</f>
        <v>26.364231367094821</v>
      </c>
      <c r="K141" s="20">
        <f>G141/F141*100</f>
        <v>26.701744210133821</v>
      </c>
    </row>
    <row r="142" spans="1:11" ht="75" x14ac:dyDescent="0.25">
      <c r="A142" s="109"/>
      <c r="B142" s="90"/>
      <c r="C142" s="28" t="s">
        <v>20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</row>
    <row r="143" spans="1:11" ht="45" x14ac:dyDescent="0.25">
      <c r="A143" s="109"/>
      <c r="B143" s="90"/>
      <c r="C143" s="27" t="s">
        <v>21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</row>
    <row r="144" spans="1:11" ht="75" x14ac:dyDescent="0.25">
      <c r="A144" s="109"/>
      <c r="B144" s="90"/>
      <c r="C144" s="28" t="s">
        <v>22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</row>
    <row r="145" spans="1:11" ht="45" x14ac:dyDescent="0.25">
      <c r="A145" s="109"/>
      <c r="B145" s="90"/>
      <c r="C145" s="27" t="s">
        <v>23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</row>
    <row r="146" spans="1:11" ht="45" x14ac:dyDescent="0.25">
      <c r="A146" s="110"/>
      <c r="B146" s="91"/>
      <c r="C146" s="27" t="s">
        <v>28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</row>
    <row r="147" spans="1:11" x14ac:dyDescent="0.25">
      <c r="A147" s="131" t="s">
        <v>48</v>
      </c>
      <c r="B147" s="89" t="s">
        <v>49</v>
      </c>
      <c r="C147" s="26" t="s">
        <v>18</v>
      </c>
      <c r="D147" s="15">
        <f>D148+D150+D152+D153</f>
        <v>2444.6</v>
      </c>
      <c r="E147" s="15">
        <f>E148+E150+E152+E153</f>
        <v>2444.6</v>
      </c>
      <c r="F147" s="15">
        <f>F148+F150+F152+F153</f>
        <v>2413.6999999999998</v>
      </c>
      <c r="G147" s="15">
        <f>G148+G150+G152+G153</f>
        <v>644.5</v>
      </c>
      <c r="H147" s="15">
        <f>H148+H150+H152+H153</f>
        <v>644.5</v>
      </c>
      <c r="I147" s="16">
        <f>G147/D147*100</f>
        <v>26.364231367094821</v>
      </c>
      <c r="J147" s="16">
        <f>G147/E147*100</f>
        <v>26.364231367094821</v>
      </c>
      <c r="K147" s="16">
        <f>G147/F147*100</f>
        <v>26.701744210133821</v>
      </c>
    </row>
    <row r="148" spans="1:11" ht="30" x14ac:dyDescent="0.25">
      <c r="A148" s="132"/>
      <c r="B148" s="90"/>
      <c r="C148" s="27" t="s">
        <v>19</v>
      </c>
      <c r="D148" s="18">
        <v>2444.6</v>
      </c>
      <c r="E148" s="18">
        <v>2444.6</v>
      </c>
      <c r="F148" s="18">
        <v>2413.6999999999998</v>
      </c>
      <c r="G148" s="18">
        <v>644.5</v>
      </c>
      <c r="H148" s="18">
        <v>644.5</v>
      </c>
      <c r="I148" s="20">
        <f>G148/D148*100</f>
        <v>26.364231367094821</v>
      </c>
      <c r="J148" s="20">
        <f>G148/E148*100</f>
        <v>26.364231367094821</v>
      </c>
      <c r="K148" s="20">
        <f>G148/F148*100</f>
        <v>26.701744210133821</v>
      </c>
    </row>
    <row r="149" spans="1:11" ht="75" x14ac:dyDescent="0.25">
      <c r="A149" s="132"/>
      <c r="B149" s="90"/>
      <c r="C149" s="28" t="s">
        <v>20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</row>
    <row r="150" spans="1:11" ht="45" x14ac:dyDescent="0.25">
      <c r="A150" s="132"/>
      <c r="B150" s="90"/>
      <c r="C150" s="27" t="s">
        <v>21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</row>
    <row r="151" spans="1:11" ht="75" x14ac:dyDescent="0.25">
      <c r="A151" s="132"/>
      <c r="B151" s="90"/>
      <c r="C151" s="28" t="s">
        <v>22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</row>
    <row r="152" spans="1:11" ht="45" x14ac:dyDescent="0.25">
      <c r="A152" s="132"/>
      <c r="B152" s="90"/>
      <c r="C152" s="27" t="s">
        <v>23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</row>
    <row r="153" spans="1:11" ht="45" x14ac:dyDescent="0.25">
      <c r="A153" s="133"/>
      <c r="B153" s="91"/>
      <c r="C153" s="27" t="s">
        <v>28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</row>
    <row r="154" spans="1:11" s="30" customFormat="1" x14ac:dyDescent="0.25">
      <c r="A154" s="122" t="s">
        <v>50</v>
      </c>
      <c r="B154" s="89" t="s">
        <v>26</v>
      </c>
      <c r="C154" s="29" t="s">
        <v>18</v>
      </c>
      <c r="D154" s="15">
        <f>D155+D157+D159+D160</f>
        <v>0</v>
      </c>
      <c r="E154" s="15">
        <f>E155+E157+E159+E160</f>
        <v>0</v>
      </c>
      <c r="F154" s="15">
        <f>F155+F157+F159+F160</f>
        <v>0</v>
      </c>
      <c r="G154" s="15">
        <f>G155+G157+G159+G160</f>
        <v>0</v>
      </c>
      <c r="H154" s="15">
        <f>H155+H157+H159+H160</f>
        <v>0</v>
      </c>
      <c r="I154" s="16" t="e">
        <f>G154/D154*100</f>
        <v>#DIV/0!</v>
      </c>
      <c r="J154" s="16" t="e">
        <f>G154/E154*100</f>
        <v>#DIV/0!</v>
      </c>
      <c r="K154" s="16" t="e">
        <f>G154/F154*100</f>
        <v>#DIV/0!</v>
      </c>
    </row>
    <row r="155" spans="1:11" ht="30" x14ac:dyDescent="0.25">
      <c r="A155" s="123"/>
      <c r="B155" s="90"/>
      <c r="C155" s="27" t="s">
        <v>19</v>
      </c>
      <c r="D155" s="18">
        <f>D169+D183+D197</f>
        <v>0</v>
      </c>
      <c r="E155" s="18">
        <f t="shared" ref="E155:H155" si="24">E169+E183+E197</f>
        <v>0</v>
      </c>
      <c r="F155" s="18">
        <f t="shared" si="24"/>
        <v>0</v>
      </c>
      <c r="G155" s="18">
        <f t="shared" si="24"/>
        <v>0</v>
      </c>
      <c r="H155" s="18">
        <f t="shared" si="24"/>
        <v>0</v>
      </c>
      <c r="I155" s="20" t="e">
        <f>G155/D155*100</f>
        <v>#DIV/0!</v>
      </c>
      <c r="J155" s="20" t="e">
        <f>G155/E155*100</f>
        <v>#DIV/0!</v>
      </c>
      <c r="K155" s="20" t="e">
        <f>G155/F155*100</f>
        <v>#DIV/0!</v>
      </c>
    </row>
    <row r="156" spans="1:11" ht="75" x14ac:dyDescent="0.25">
      <c r="A156" s="123"/>
      <c r="B156" s="90"/>
      <c r="C156" s="28" t="s">
        <v>20</v>
      </c>
      <c r="D156" s="18">
        <f>D170+D184</f>
        <v>0</v>
      </c>
      <c r="E156" s="18">
        <f t="shared" ref="E156:H156" si="25">E170+E184</f>
        <v>0</v>
      </c>
      <c r="F156" s="18">
        <f t="shared" si="25"/>
        <v>0</v>
      </c>
      <c r="G156" s="18">
        <f t="shared" si="25"/>
        <v>0</v>
      </c>
      <c r="H156" s="18">
        <f t="shared" si="25"/>
        <v>0</v>
      </c>
      <c r="I156" s="18">
        <v>0</v>
      </c>
      <c r="J156" s="18">
        <v>0</v>
      </c>
      <c r="K156" s="18">
        <v>0</v>
      </c>
    </row>
    <row r="157" spans="1:11" ht="45" x14ac:dyDescent="0.25">
      <c r="A157" s="123"/>
      <c r="B157" s="90"/>
      <c r="C157" s="27" t="s">
        <v>21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</row>
    <row r="158" spans="1:11" ht="75" x14ac:dyDescent="0.25">
      <c r="A158" s="123"/>
      <c r="B158" s="90"/>
      <c r="C158" s="28" t="s">
        <v>22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</row>
    <row r="159" spans="1:11" ht="45" x14ac:dyDescent="0.25">
      <c r="A159" s="123"/>
      <c r="B159" s="90"/>
      <c r="C159" s="27" t="s">
        <v>23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</row>
    <row r="160" spans="1:11" ht="45" x14ac:dyDescent="0.25">
      <c r="A160" s="123"/>
      <c r="B160" s="91"/>
      <c r="C160" s="27" t="s">
        <v>28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</row>
    <row r="161" spans="1:11" x14ac:dyDescent="0.25">
      <c r="A161" s="123"/>
      <c r="B161" s="89" t="s">
        <v>29</v>
      </c>
      <c r="C161" s="26" t="s">
        <v>18</v>
      </c>
      <c r="D161" s="15">
        <f>D162+D164+D166+D167</f>
        <v>8000</v>
      </c>
      <c r="E161" s="15">
        <f>E162+E164+E166+E167</f>
        <v>8000</v>
      </c>
      <c r="F161" s="15">
        <f>F162+F164+F166+F167</f>
        <v>7994</v>
      </c>
      <c r="G161" s="15">
        <f>G162+G164+G166+G167</f>
        <v>2500</v>
      </c>
      <c r="H161" s="15">
        <f>H162+H164+H166+H167</f>
        <v>2500</v>
      </c>
      <c r="I161" s="16">
        <f>G161/D161*100</f>
        <v>31.25</v>
      </c>
      <c r="J161" s="16">
        <f>G161/E161*100</f>
        <v>31.25</v>
      </c>
      <c r="K161" s="16">
        <f>G161/F161*100</f>
        <v>31.273455091318485</v>
      </c>
    </row>
    <row r="162" spans="1:11" ht="30" x14ac:dyDescent="0.25">
      <c r="A162" s="123"/>
      <c r="B162" s="90"/>
      <c r="C162" s="27" t="s">
        <v>19</v>
      </c>
      <c r="D162" s="18">
        <f>D176</f>
        <v>8000</v>
      </c>
      <c r="E162" s="18">
        <f t="shared" ref="E162:H163" si="26">E176</f>
        <v>8000</v>
      </c>
      <c r="F162" s="18">
        <f t="shared" si="26"/>
        <v>7994</v>
      </c>
      <c r="G162" s="18">
        <f t="shared" si="26"/>
        <v>2500</v>
      </c>
      <c r="H162" s="18">
        <f t="shared" si="26"/>
        <v>2500</v>
      </c>
      <c r="I162" s="20">
        <f>G162/D162*100</f>
        <v>31.25</v>
      </c>
      <c r="J162" s="20">
        <f>G162/E162*100</f>
        <v>31.25</v>
      </c>
      <c r="K162" s="20">
        <f>G162/F162*100</f>
        <v>31.273455091318485</v>
      </c>
    </row>
    <row r="163" spans="1:11" ht="75" x14ac:dyDescent="0.25">
      <c r="A163" s="123"/>
      <c r="B163" s="90"/>
      <c r="C163" s="28" t="s">
        <v>20</v>
      </c>
      <c r="D163" s="18">
        <f>D177</f>
        <v>0</v>
      </c>
      <c r="E163" s="18">
        <f t="shared" si="26"/>
        <v>0</v>
      </c>
      <c r="F163" s="18">
        <f t="shared" si="26"/>
        <v>0</v>
      </c>
      <c r="G163" s="18">
        <f t="shared" si="26"/>
        <v>0</v>
      </c>
      <c r="H163" s="18">
        <f t="shared" si="26"/>
        <v>0</v>
      </c>
      <c r="I163" s="18">
        <v>0</v>
      </c>
      <c r="J163" s="18">
        <v>0</v>
      </c>
      <c r="K163" s="18">
        <v>0</v>
      </c>
    </row>
    <row r="164" spans="1:11" ht="45" x14ac:dyDescent="0.25">
      <c r="A164" s="123"/>
      <c r="B164" s="90"/>
      <c r="C164" s="27" t="s">
        <v>21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</row>
    <row r="165" spans="1:11" ht="75" x14ac:dyDescent="0.25">
      <c r="A165" s="123"/>
      <c r="B165" s="90"/>
      <c r="C165" s="28" t="s">
        <v>22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</row>
    <row r="166" spans="1:11" ht="45" x14ac:dyDescent="0.25">
      <c r="A166" s="123"/>
      <c r="B166" s="90"/>
      <c r="C166" s="27" t="s">
        <v>23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</row>
    <row r="167" spans="1:11" ht="45" x14ac:dyDescent="0.25">
      <c r="A167" s="124"/>
      <c r="B167" s="91"/>
      <c r="C167" s="27" t="s">
        <v>28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</row>
    <row r="168" spans="1:11" x14ac:dyDescent="0.25">
      <c r="A168" s="116" t="s">
        <v>51</v>
      </c>
      <c r="B168" s="89" t="s">
        <v>52</v>
      </c>
      <c r="C168" s="26" t="s">
        <v>18</v>
      </c>
      <c r="D168" s="15">
        <f t="shared" ref="D168:K168" si="27">D169+D171+D173+D174</f>
        <v>0</v>
      </c>
      <c r="E168" s="15">
        <f t="shared" si="27"/>
        <v>0</v>
      </c>
      <c r="F168" s="15">
        <f t="shared" si="27"/>
        <v>0</v>
      </c>
      <c r="G168" s="15">
        <f t="shared" si="27"/>
        <v>0</v>
      </c>
      <c r="H168" s="15">
        <f t="shared" si="27"/>
        <v>0</v>
      </c>
      <c r="I168" s="15">
        <f t="shared" si="27"/>
        <v>0</v>
      </c>
      <c r="J168" s="15">
        <f t="shared" si="27"/>
        <v>0</v>
      </c>
      <c r="K168" s="15">
        <f t="shared" si="27"/>
        <v>0</v>
      </c>
    </row>
    <row r="169" spans="1:11" ht="30" x14ac:dyDescent="0.25">
      <c r="A169" s="117"/>
      <c r="B169" s="90"/>
      <c r="C169" s="27" t="s">
        <v>19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</row>
    <row r="170" spans="1:11" ht="75" x14ac:dyDescent="0.25">
      <c r="A170" s="117"/>
      <c r="B170" s="90"/>
      <c r="C170" s="28" t="s">
        <v>20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</row>
    <row r="171" spans="1:11" ht="45" x14ac:dyDescent="0.25">
      <c r="A171" s="117"/>
      <c r="B171" s="90"/>
      <c r="C171" s="27" t="s">
        <v>21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</row>
    <row r="172" spans="1:11" ht="75" x14ac:dyDescent="0.25">
      <c r="A172" s="117"/>
      <c r="B172" s="90"/>
      <c r="C172" s="28" t="s">
        <v>22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</row>
    <row r="173" spans="1:11" ht="45" x14ac:dyDescent="0.25">
      <c r="A173" s="117"/>
      <c r="B173" s="90"/>
      <c r="C173" s="27" t="s">
        <v>23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</row>
    <row r="174" spans="1:11" ht="45" x14ac:dyDescent="0.25">
      <c r="A174" s="117"/>
      <c r="B174" s="91"/>
      <c r="C174" s="27" t="s">
        <v>28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x14ac:dyDescent="0.25">
      <c r="A175" s="117"/>
      <c r="B175" s="89" t="s">
        <v>29</v>
      </c>
      <c r="C175" s="26" t="s">
        <v>18</v>
      </c>
      <c r="D175" s="15">
        <f>D176+D178+D180+D181</f>
        <v>8000</v>
      </c>
      <c r="E175" s="15">
        <f>E176+E178+E180+E181</f>
        <v>8000</v>
      </c>
      <c r="F175" s="15">
        <f>F176+F178+F180+F181</f>
        <v>7994</v>
      </c>
      <c r="G175" s="15">
        <f>G176+G178+G180+G181</f>
        <v>2500</v>
      </c>
      <c r="H175" s="15">
        <f>H176+H178+H180+H181</f>
        <v>2500</v>
      </c>
      <c r="I175" s="16">
        <f>G175/D175*100</f>
        <v>31.25</v>
      </c>
      <c r="J175" s="16">
        <f>G175/E175*100</f>
        <v>31.25</v>
      </c>
      <c r="K175" s="16">
        <f>G175/F175*100</f>
        <v>31.273455091318485</v>
      </c>
    </row>
    <row r="176" spans="1:11" ht="30" x14ac:dyDescent="0.25">
      <c r="A176" s="117"/>
      <c r="B176" s="90"/>
      <c r="C176" s="27" t="s">
        <v>19</v>
      </c>
      <c r="D176" s="18">
        <v>8000</v>
      </c>
      <c r="E176" s="18">
        <v>8000</v>
      </c>
      <c r="F176" s="18">
        <v>7994</v>
      </c>
      <c r="G176" s="18">
        <v>2500</v>
      </c>
      <c r="H176" s="18">
        <v>2500</v>
      </c>
      <c r="I176" s="20">
        <f>G176/D176*100</f>
        <v>31.25</v>
      </c>
      <c r="J176" s="20">
        <f>G176/E176*100</f>
        <v>31.25</v>
      </c>
      <c r="K176" s="20">
        <f>G176/F176*100</f>
        <v>31.273455091318485</v>
      </c>
    </row>
    <row r="177" spans="1:11" ht="75" x14ac:dyDescent="0.25">
      <c r="A177" s="117"/>
      <c r="B177" s="90"/>
      <c r="C177" s="28" t="s">
        <v>20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</row>
    <row r="178" spans="1:11" ht="45" x14ac:dyDescent="0.25">
      <c r="A178" s="117"/>
      <c r="B178" s="90"/>
      <c r="C178" s="27" t="s">
        <v>21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</row>
    <row r="179" spans="1:11" ht="75" x14ac:dyDescent="0.25">
      <c r="A179" s="117"/>
      <c r="B179" s="90"/>
      <c r="C179" s="28" t="s">
        <v>22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</row>
    <row r="180" spans="1:11" ht="45" x14ac:dyDescent="0.25">
      <c r="A180" s="117"/>
      <c r="B180" s="90"/>
      <c r="C180" s="27" t="s">
        <v>23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</row>
    <row r="181" spans="1:11" ht="45" x14ac:dyDescent="0.25">
      <c r="A181" s="118"/>
      <c r="B181" s="91"/>
      <c r="C181" s="27" t="s">
        <v>28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</row>
    <row r="182" spans="1:11" x14ac:dyDescent="0.25">
      <c r="A182" s="128" t="s">
        <v>53</v>
      </c>
      <c r="B182" s="89" t="s">
        <v>26</v>
      </c>
      <c r="C182" s="26" t="s">
        <v>18</v>
      </c>
      <c r="D182" s="15">
        <f>D183+D185+D187+D188</f>
        <v>0</v>
      </c>
      <c r="E182" s="15">
        <f>E183+E185+E187+E188</f>
        <v>0</v>
      </c>
      <c r="F182" s="15">
        <f>F183+F185+F187+F188</f>
        <v>0</v>
      </c>
      <c r="G182" s="15">
        <f>G183+G185+G187+G188</f>
        <v>0</v>
      </c>
      <c r="H182" s="15">
        <f>H183+H185+H187+H188</f>
        <v>0</v>
      </c>
      <c r="I182" s="16" t="e">
        <f>G182/D182*100</f>
        <v>#DIV/0!</v>
      </c>
      <c r="J182" s="16" t="e">
        <f>G182/E182*100</f>
        <v>#DIV/0!</v>
      </c>
      <c r="K182" s="16" t="e">
        <f>G182/F182*100</f>
        <v>#DIV/0!</v>
      </c>
    </row>
    <row r="183" spans="1:11" ht="30" x14ac:dyDescent="0.25">
      <c r="A183" s="129"/>
      <c r="B183" s="90"/>
      <c r="C183" s="27" t="s">
        <v>19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20" t="e">
        <f>G183/D183*100</f>
        <v>#DIV/0!</v>
      </c>
      <c r="J183" s="20" t="e">
        <f>G183/E183*100</f>
        <v>#DIV/0!</v>
      </c>
      <c r="K183" s="20" t="e">
        <f>G183/F183*100</f>
        <v>#DIV/0!</v>
      </c>
    </row>
    <row r="184" spans="1:11" ht="75" x14ac:dyDescent="0.25">
      <c r="A184" s="129"/>
      <c r="B184" s="90"/>
      <c r="C184" s="28" t="s">
        <v>20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</row>
    <row r="185" spans="1:11" ht="45" x14ac:dyDescent="0.25">
      <c r="A185" s="129"/>
      <c r="B185" s="90"/>
      <c r="C185" s="27" t="s">
        <v>21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</row>
    <row r="186" spans="1:11" ht="75" x14ac:dyDescent="0.25">
      <c r="A186" s="129"/>
      <c r="B186" s="90"/>
      <c r="C186" s="28" t="s">
        <v>22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</row>
    <row r="187" spans="1:11" ht="45" x14ac:dyDescent="0.25">
      <c r="A187" s="129"/>
      <c r="B187" s="90"/>
      <c r="C187" s="27" t="s">
        <v>23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</row>
    <row r="188" spans="1:11" ht="45" x14ac:dyDescent="0.25">
      <c r="A188" s="129"/>
      <c r="B188" s="91"/>
      <c r="C188" s="27" t="s">
        <v>28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</row>
    <row r="189" spans="1:11" x14ac:dyDescent="0.25">
      <c r="A189" s="129"/>
      <c r="B189" s="89" t="s">
        <v>29</v>
      </c>
      <c r="C189" s="27" t="s">
        <v>18</v>
      </c>
      <c r="D189" s="18">
        <f t="shared" ref="D189:K189" si="28">D190+D192+D194+D195</f>
        <v>0</v>
      </c>
      <c r="E189" s="18">
        <f t="shared" si="28"/>
        <v>0</v>
      </c>
      <c r="F189" s="18">
        <f t="shared" si="28"/>
        <v>0</v>
      </c>
      <c r="G189" s="18">
        <f t="shared" si="28"/>
        <v>0</v>
      </c>
      <c r="H189" s="18">
        <f t="shared" si="28"/>
        <v>0</v>
      </c>
      <c r="I189" s="18">
        <f t="shared" si="28"/>
        <v>0</v>
      </c>
      <c r="J189" s="18">
        <f t="shared" si="28"/>
        <v>0</v>
      </c>
      <c r="K189" s="18">
        <f t="shared" si="28"/>
        <v>0</v>
      </c>
    </row>
    <row r="190" spans="1:11" ht="30" x14ac:dyDescent="0.25">
      <c r="A190" s="129"/>
      <c r="B190" s="90"/>
      <c r="C190" s="27" t="s">
        <v>19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</row>
    <row r="191" spans="1:11" ht="75" x14ac:dyDescent="0.25">
      <c r="A191" s="129"/>
      <c r="B191" s="90"/>
      <c r="C191" s="28" t="s">
        <v>20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</row>
    <row r="192" spans="1:11" ht="45" x14ac:dyDescent="0.25">
      <c r="A192" s="129"/>
      <c r="B192" s="90"/>
      <c r="C192" s="27" t="s">
        <v>21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</row>
    <row r="193" spans="1:11" ht="75" x14ac:dyDescent="0.25">
      <c r="A193" s="129"/>
      <c r="B193" s="90"/>
      <c r="C193" s="28" t="s">
        <v>22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</row>
    <row r="194" spans="1:11" ht="45" x14ac:dyDescent="0.25">
      <c r="A194" s="129"/>
      <c r="B194" s="90"/>
      <c r="C194" s="27" t="s">
        <v>23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</row>
    <row r="195" spans="1:11" ht="45" x14ac:dyDescent="0.25">
      <c r="A195" s="130"/>
      <c r="B195" s="91"/>
      <c r="C195" s="27" t="s">
        <v>28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</row>
    <row r="196" spans="1:11" x14ac:dyDescent="0.25">
      <c r="A196" s="113" t="s">
        <v>54</v>
      </c>
      <c r="B196" s="89" t="s">
        <v>26</v>
      </c>
      <c r="C196" s="27" t="s">
        <v>18</v>
      </c>
      <c r="D196" s="18">
        <f t="shared" ref="D196:K196" si="29">D197+D199+D201+D202</f>
        <v>0</v>
      </c>
      <c r="E196" s="18">
        <f t="shared" si="29"/>
        <v>0</v>
      </c>
      <c r="F196" s="18">
        <f t="shared" si="29"/>
        <v>0</v>
      </c>
      <c r="G196" s="18">
        <f t="shared" si="29"/>
        <v>0</v>
      </c>
      <c r="H196" s="18">
        <f t="shared" si="29"/>
        <v>0</v>
      </c>
      <c r="I196" s="18" t="e">
        <f t="shared" si="29"/>
        <v>#DIV/0!</v>
      </c>
      <c r="J196" s="18" t="e">
        <f t="shared" si="29"/>
        <v>#DIV/0!</v>
      </c>
      <c r="K196" s="18" t="e">
        <f t="shared" si="29"/>
        <v>#DIV/0!</v>
      </c>
    </row>
    <row r="197" spans="1:11" ht="30" x14ac:dyDescent="0.25">
      <c r="A197" s="114"/>
      <c r="B197" s="90"/>
      <c r="C197" s="27" t="s">
        <v>19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20" t="e">
        <f>G197/D197*100</f>
        <v>#DIV/0!</v>
      </c>
      <c r="J197" s="20" t="e">
        <f>G197/E197*100</f>
        <v>#DIV/0!</v>
      </c>
      <c r="K197" s="20" t="e">
        <f>G197/F197*100</f>
        <v>#DIV/0!</v>
      </c>
    </row>
    <row r="198" spans="1:11" ht="75" x14ac:dyDescent="0.25">
      <c r="A198" s="114"/>
      <c r="B198" s="90"/>
      <c r="C198" s="28" t="s">
        <v>20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</row>
    <row r="199" spans="1:11" ht="45" x14ac:dyDescent="0.25">
      <c r="A199" s="114"/>
      <c r="B199" s="90"/>
      <c r="C199" s="27" t="s">
        <v>21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</row>
    <row r="200" spans="1:11" ht="75" x14ac:dyDescent="0.25">
      <c r="A200" s="114"/>
      <c r="B200" s="90"/>
      <c r="C200" s="28" t="s">
        <v>22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</row>
    <row r="201" spans="1:11" ht="45" x14ac:dyDescent="0.25">
      <c r="A201" s="114"/>
      <c r="B201" s="90"/>
      <c r="C201" s="27" t="s">
        <v>23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</row>
    <row r="202" spans="1:11" ht="45" x14ac:dyDescent="0.25">
      <c r="A202" s="114"/>
      <c r="B202" s="91"/>
      <c r="C202" s="27" t="s">
        <v>28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</row>
    <row r="203" spans="1:11" x14ac:dyDescent="0.25">
      <c r="A203" s="114"/>
      <c r="B203" s="89" t="s">
        <v>29</v>
      </c>
      <c r="C203" s="27" t="s">
        <v>18</v>
      </c>
      <c r="D203" s="18">
        <f t="shared" ref="D203:K203" si="30">D204+D206+D208+D209</f>
        <v>0</v>
      </c>
      <c r="E203" s="18">
        <f t="shared" si="30"/>
        <v>0</v>
      </c>
      <c r="F203" s="18">
        <f t="shared" si="30"/>
        <v>0</v>
      </c>
      <c r="G203" s="18">
        <f t="shared" si="30"/>
        <v>0</v>
      </c>
      <c r="H203" s="18">
        <f t="shared" si="30"/>
        <v>0</v>
      </c>
      <c r="I203" s="18">
        <f t="shared" si="30"/>
        <v>0</v>
      </c>
      <c r="J203" s="18">
        <f t="shared" si="30"/>
        <v>0</v>
      </c>
      <c r="K203" s="18">
        <f t="shared" si="30"/>
        <v>0</v>
      </c>
    </row>
    <row r="204" spans="1:11" ht="30" x14ac:dyDescent="0.25">
      <c r="A204" s="114"/>
      <c r="B204" s="90"/>
      <c r="C204" s="27" t="s">
        <v>19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</row>
    <row r="205" spans="1:11" ht="75" x14ac:dyDescent="0.25">
      <c r="A205" s="114"/>
      <c r="B205" s="90"/>
      <c r="C205" s="28" t="s">
        <v>20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</row>
    <row r="206" spans="1:11" ht="45" x14ac:dyDescent="0.25">
      <c r="A206" s="114"/>
      <c r="B206" s="90"/>
      <c r="C206" s="27" t="s">
        <v>21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</row>
    <row r="207" spans="1:11" ht="75" x14ac:dyDescent="0.25">
      <c r="A207" s="114"/>
      <c r="B207" s="90"/>
      <c r="C207" s="28" t="s">
        <v>22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</row>
    <row r="208" spans="1:11" ht="45" x14ac:dyDescent="0.25">
      <c r="A208" s="114"/>
      <c r="B208" s="90"/>
      <c r="C208" s="27" t="s">
        <v>23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</row>
    <row r="209" spans="1:11" ht="45" x14ac:dyDescent="0.25">
      <c r="A209" s="115"/>
      <c r="B209" s="91"/>
      <c r="C209" s="27" t="s">
        <v>28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</row>
    <row r="210" spans="1:11" x14ac:dyDescent="0.25">
      <c r="A210" s="122" t="s">
        <v>55</v>
      </c>
      <c r="B210" s="89" t="s">
        <v>49</v>
      </c>
      <c r="C210" s="26" t="s">
        <v>18</v>
      </c>
      <c r="D210" s="15">
        <f>D211+D213+D215+D216</f>
        <v>100</v>
      </c>
      <c r="E210" s="15">
        <f>E211+E213+E215+E216</f>
        <v>70.099999999999994</v>
      </c>
      <c r="F210" s="15">
        <f>F211+F213+F215+F216</f>
        <v>60</v>
      </c>
      <c r="G210" s="15">
        <f>G211+G213+G215+G216</f>
        <v>0</v>
      </c>
      <c r="H210" s="15">
        <f>H211+H213+H215+H216</f>
        <v>0</v>
      </c>
      <c r="I210" s="16">
        <f>G210/D210*100</f>
        <v>0</v>
      </c>
      <c r="J210" s="16">
        <f>G210/E210*100</f>
        <v>0</v>
      </c>
      <c r="K210" s="16">
        <f>G210/F210*100</f>
        <v>0</v>
      </c>
    </row>
    <row r="211" spans="1:11" ht="30" x14ac:dyDescent="0.25">
      <c r="A211" s="123"/>
      <c r="B211" s="90"/>
      <c r="C211" s="27" t="s">
        <v>19</v>
      </c>
      <c r="D211" s="18">
        <f t="shared" ref="D211:K213" si="31">D225+D232</f>
        <v>100</v>
      </c>
      <c r="E211" s="18">
        <f t="shared" si="31"/>
        <v>70.099999999999994</v>
      </c>
      <c r="F211" s="18">
        <f t="shared" si="31"/>
        <v>60</v>
      </c>
      <c r="G211" s="18">
        <f t="shared" si="31"/>
        <v>0</v>
      </c>
      <c r="H211" s="18">
        <f t="shared" si="31"/>
        <v>0</v>
      </c>
      <c r="I211" s="20">
        <f>G211/D211*100</f>
        <v>0</v>
      </c>
      <c r="J211" s="20">
        <f>G211/E211*100</f>
        <v>0</v>
      </c>
      <c r="K211" s="20">
        <f>G211/F211*100</f>
        <v>0</v>
      </c>
    </row>
    <row r="212" spans="1:11" ht="75" x14ac:dyDescent="0.25">
      <c r="A212" s="123"/>
      <c r="B212" s="90"/>
      <c r="C212" s="28" t="s">
        <v>20</v>
      </c>
      <c r="D212" s="18">
        <f t="shared" si="31"/>
        <v>0</v>
      </c>
      <c r="E212" s="18">
        <f t="shared" si="31"/>
        <v>0</v>
      </c>
      <c r="F212" s="18">
        <f t="shared" si="31"/>
        <v>0</v>
      </c>
      <c r="G212" s="18">
        <v>0</v>
      </c>
      <c r="H212" s="18">
        <f t="shared" si="31"/>
        <v>0</v>
      </c>
      <c r="I212" s="18">
        <f t="shared" si="31"/>
        <v>0</v>
      </c>
      <c r="J212" s="18">
        <f t="shared" si="31"/>
        <v>0</v>
      </c>
      <c r="K212" s="18">
        <f t="shared" si="31"/>
        <v>0</v>
      </c>
    </row>
    <row r="213" spans="1:11" ht="45" x14ac:dyDescent="0.25">
      <c r="A213" s="123"/>
      <c r="B213" s="90"/>
      <c r="C213" s="27" t="s">
        <v>21</v>
      </c>
      <c r="D213" s="18">
        <f t="shared" si="31"/>
        <v>0</v>
      </c>
      <c r="E213" s="18">
        <f t="shared" si="31"/>
        <v>0</v>
      </c>
      <c r="F213" s="18">
        <f t="shared" si="31"/>
        <v>0</v>
      </c>
      <c r="G213" s="18">
        <v>0</v>
      </c>
      <c r="H213" s="18">
        <f t="shared" si="31"/>
        <v>0</v>
      </c>
      <c r="I213" s="18">
        <f t="shared" si="31"/>
        <v>0</v>
      </c>
      <c r="J213" s="18">
        <f t="shared" si="31"/>
        <v>0</v>
      </c>
      <c r="K213" s="18">
        <f t="shared" si="31"/>
        <v>0</v>
      </c>
    </row>
    <row r="214" spans="1:11" ht="75" x14ac:dyDescent="0.25">
      <c r="A214" s="123"/>
      <c r="B214" s="90"/>
      <c r="C214" s="28" t="s">
        <v>22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</row>
    <row r="215" spans="1:11" ht="45" x14ac:dyDescent="0.25">
      <c r="A215" s="123"/>
      <c r="B215" s="90"/>
      <c r="C215" s="27" t="s">
        <v>23</v>
      </c>
      <c r="D215" s="18">
        <f t="shared" ref="D215:K216" si="32">D229+D236</f>
        <v>0</v>
      </c>
      <c r="E215" s="18">
        <f t="shared" si="32"/>
        <v>0</v>
      </c>
      <c r="F215" s="18">
        <f t="shared" si="32"/>
        <v>0</v>
      </c>
      <c r="G215" s="18">
        <v>0</v>
      </c>
      <c r="H215" s="18">
        <f t="shared" si="32"/>
        <v>0</v>
      </c>
      <c r="I215" s="18">
        <f t="shared" si="32"/>
        <v>0</v>
      </c>
      <c r="J215" s="18">
        <f t="shared" si="32"/>
        <v>0</v>
      </c>
      <c r="K215" s="18">
        <f t="shared" si="32"/>
        <v>0</v>
      </c>
    </row>
    <row r="216" spans="1:11" ht="45" x14ac:dyDescent="0.25">
      <c r="A216" s="123"/>
      <c r="B216" s="91"/>
      <c r="C216" s="27" t="s">
        <v>28</v>
      </c>
      <c r="D216" s="18">
        <f t="shared" si="32"/>
        <v>0</v>
      </c>
      <c r="E216" s="18">
        <f t="shared" si="32"/>
        <v>0</v>
      </c>
      <c r="F216" s="18">
        <f t="shared" si="32"/>
        <v>0</v>
      </c>
      <c r="G216" s="18">
        <v>0</v>
      </c>
      <c r="H216" s="18">
        <f t="shared" si="32"/>
        <v>0</v>
      </c>
      <c r="I216" s="18">
        <f t="shared" si="32"/>
        <v>0</v>
      </c>
      <c r="J216" s="18">
        <f t="shared" si="32"/>
        <v>0</v>
      </c>
      <c r="K216" s="18">
        <f t="shared" si="32"/>
        <v>0</v>
      </c>
    </row>
    <row r="217" spans="1:11" x14ac:dyDescent="0.25">
      <c r="A217" s="123"/>
      <c r="B217" s="89" t="s">
        <v>29</v>
      </c>
      <c r="C217" s="27" t="s">
        <v>18</v>
      </c>
      <c r="D217" s="18">
        <f t="shared" ref="D217:K217" si="33">D218+D220+D222+D223</f>
        <v>1700</v>
      </c>
      <c r="E217" s="18">
        <f t="shared" si="33"/>
        <v>1700</v>
      </c>
      <c r="F217" s="18">
        <f t="shared" si="33"/>
        <v>1697.5</v>
      </c>
      <c r="G217" s="18">
        <f t="shared" si="33"/>
        <v>417.2</v>
      </c>
      <c r="H217" s="18">
        <f t="shared" si="33"/>
        <v>417.2</v>
      </c>
      <c r="I217" s="18">
        <f t="shared" si="33"/>
        <v>24.541176470588237</v>
      </c>
      <c r="J217" s="18">
        <f t="shared" si="33"/>
        <v>24.541176470588237</v>
      </c>
      <c r="K217" s="18">
        <f t="shared" si="33"/>
        <v>24.577319587628864</v>
      </c>
    </row>
    <row r="218" spans="1:11" ht="30" x14ac:dyDescent="0.25">
      <c r="A218" s="123"/>
      <c r="B218" s="90"/>
      <c r="C218" s="27" t="s">
        <v>19</v>
      </c>
      <c r="D218" s="18">
        <f t="shared" ref="D218:K219" si="34">D239</f>
        <v>1700</v>
      </c>
      <c r="E218" s="18">
        <f t="shared" si="34"/>
        <v>1700</v>
      </c>
      <c r="F218" s="18">
        <f t="shared" si="34"/>
        <v>1697.5</v>
      </c>
      <c r="G218" s="18">
        <f t="shared" si="34"/>
        <v>417.2</v>
      </c>
      <c r="H218" s="18">
        <f t="shared" si="34"/>
        <v>417.2</v>
      </c>
      <c r="I218" s="18">
        <f t="shared" si="34"/>
        <v>24.541176470588237</v>
      </c>
      <c r="J218" s="18">
        <f t="shared" si="34"/>
        <v>24.541176470588237</v>
      </c>
      <c r="K218" s="18">
        <f t="shared" si="34"/>
        <v>24.577319587628864</v>
      </c>
    </row>
    <row r="219" spans="1:11" ht="75" x14ac:dyDescent="0.25">
      <c r="A219" s="123"/>
      <c r="B219" s="90"/>
      <c r="C219" s="28" t="s">
        <v>20</v>
      </c>
      <c r="D219" s="18">
        <f t="shared" si="34"/>
        <v>0</v>
      </c>
      <c r="E219" s="18">
        <f t="shared" si="34"/>
        <v>0</v>
      </c>
      <c r="F219" s="18">
        <f t="shared" si="34"/>
        <v>0</v>
      </c>
      <c r="G219" s="18">
        <v>0</v>
      </c>
      <c r="H219" s="18">
        <f t="shared" si="34"/>
        <v>0</v>
      </c>
      <c r="I219" s="18">
        <f t="shared" si="34"/>
        <v>0</v>
      </c>
      <c r="J219" s="18">
        <f t="shared" si="34"/>
        <v>0</v>
      </c>
      <c r="K219" s="18">
        <f t="shared" si="34"/>
        <v>0</v>
      </c>
    </row>
    <row r="220" spans="1:11" ht="45" x14ac:dyDescent="0.25">
      <c r="A220" s="123"/>
      <c r="B220" s="90"/>
      <c r="C220" s="27" t="s">
        <v>21</v>
      </c>
      <c r="D220" s="18">
        <f>D234+D241</f>
        <v>0</v>
      </c>
      <c r="E220" s="18">
        <f>E234+E241</f>
        <v>0</v>
      </c>
      <c r="F220" s="18">
        <f>F234+F241</f>
        <v>0</v>
      </c>
      <c r="G220" s="18">
        <v>0</v>
      </c>
      <c r="H220" s="18">
        <f>H234+H241</f>
        <v>0</v>
      </c>
      <c r="I220" s="18">
        <f>I234+I241</f>
        <v>0</v>
      </c>
      <c r="J220" s="18">
        <f>J234+J241</f>
        <v>0</v>
      </c>
      <c r="K220" s="18">
        <f>K234+K241</f>
        <v>0</v>
      </c>
    </row>
    <row r="221" spans="1:11" ht="75" x14ac:dyDescent="0.25">
      <c r="A221" s="123"/>
      <c r="B221" s="90"/>
      <c r="C221" s="28" t="s">
        <v>22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</row>
    <row r="222" spans="1:11" ht="45" x14ac:dyDescent="0.25">
      <c r="A222" s="123"/>
      <c r="B222" s="90"/>
      <c r="C222" s="27" t="s">
        <v>23</v>
      </c>
      <c r="D222" s="18">
        <f t="shared" ref="D222:K223" si="35">D236+D243</f>
        <v>0</v>
      </c>
      <c r="E222" s="18">
        <f t="shared" si="35"/>
        <v>0</v>
      </c>
      <c r="F222" s="18">
        <f t="shared" si="35"/>
        <v>0</v>
      </c>
      <c r="G222" s="18">
        <v>0</v>
      </c>
      <c r="H222" s="18">
        <f t="shared" si="35"/>
        <v>0</v>
      </c>
      <c r="I222" s="18">
        <f t="shared" si="35"/>
        <v>0</v>
      </c>
      <c r="J222" s="18">
        <f t="shared" si="35"/>
        <v>0</v>
      </c>
      <c r="K222" s="18">
        <f t="shared" si="35"/>
        <v>0</v>
      </c>
    </row>
    <row r="223" spans="1:11" ht="45" x14ac:dyDescent="0.25">
      <c r="A223" s="124"/>
      <c r="B223" s="91"/>
      <c r="C223" s="27" t="s">
        <v>28</v>
      </c>
      <c r="D223" s="18">
        <f t="shared" si="35"/>
        <v>0</v>
      </c>
      <c r="E223" s="18">
        <f t="shared" si="35"/>
        <v>0</v>
      </c>
      <c r="F223" s="18">
        <f t="shared" si="35"/>
        <v>0</v>
      </c>
      <c r="G223" s="18">
        <v>0</v>
      </c>
      <c r="H223" s="18">
        <f t="shared" si="35"/>
        <v>0</v>
      </c>
      <c r="I223" s="18">
        <f t="shared" si="35"/>
        <v>0</v>
      </c>
      <c r="J223" s="18">
        <f t="shared" si="35"/>
        <v>0</v>
      </c>
      <c r="K223" s="18">
        <f t="shared" si="35"/>
        <v>0</v>
      </c>
    </row>
    <row r="224" spans="1:11" x14ac:dyDescent="0.25">
      <c r="A224" s="102" t="s">
        <v>56</v>
      </c>
      <c r="B224" s="89" t="s">
        <v>26</v>
      </c>
      <c r="C224" s="27" t="s">
        <v>18</v>
      </c>
      <c r="D224" s="18">
        <f t="shared" ref="D224:K224" si="36">D225+D227+D229+D230</f>
        <v>100</v>
      </c>
      <c r="E224" s="18">
        <f t="shared" si="36"/>
        <v>70.099999999999994</v>
      </c>
      <c r="F224" s="18">
        <f t="shared" si="36"/>
        <v>60</v>
      </c>
      <c r="G224" s="18">
        <f t="shared" si="36"/>
        <v>0</v>
      </c>
      <c r="H224" s="18">
        <f t="shared" si="36"/>
        <v>0</v>
      </c>
      <c r="I224" s="18">
        <f t="shared" si="36"/>
        <v>0</v>
      </c>
      <c r="J224" s="18">
        <f t="shared" si="36"/>
        <v>0</v>
      </c>
      <c r="K224" s="18">
        <f t="shared" si="36"/>
        <v>0</v>
      </c>
    </row>
    <row r="225" spans="1:11" ht="30" x14ac:dyDescent="0.25">
      <c r="A225" s="103"/>
      <c r="B225" s="90"/>
      <c r="C225" s="27" t="s">
        <v>19</v>
      </c>
      <c r="D225" s="18">
        <v>100</v>
      </c>
      <c r="E225" s="18">
        <v>70.099999999999994</v>
      </c>
      <c r="F225" s="18">
        <v>60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</row>
    <row r="226" spans="1:11" ht="75" x14ac:dyDescent="0.25">
      <c r="A226" s="103"/>
      <c r="B226" s="90"/>
      <c r="C226" s="28" t="s">
        <v>20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</row>
    <row r="227" spans="1:11" ht="45" x14ac:dyDescent="0.25">
      <c r="A227" s="103"/>
      <c r="B227" s="90"/>
      <c r="C227" s="27" t="s">
        <v>21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</row>
    <row r="228" spans="1:11" ht="75" x14ac:dyDescent="0.25">
      <c r="A228" s="103"/>
      <c r="B228" s="90"/>
      <c r="C228" s="28" t="s">
        <v>22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</row>
    <row r="229" spans="1:11" ht="45" x14ac:dyDescent="0.25">
      <c r="A229" s="103"/>
      <c r="B229" s="90"/>
      <c r="C229" s="27" t="s">
        <v>23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</row>
    <row r="230" spans="1:11" ht="45" x14ac:dyDescent="0.25">
      <c r="A230" s="104"/>
      <c r="B230" s="91"/>
      <c r="C230" s="27" t="s">
        <v>28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</row>
    <row r="231" spans="1:11" x14ac:dyDescent="0.25">
      <c r="A231" s="125" t="s">
        <v>57</v>
      </c>
      <c r="B231" s="89" t="s">
        <v>26</v>
      </c>
      <c r="C231" s="26" t="s">
        <v>18</v>
      </c>
      <c r="D231" s="15">
        <f>D232+D234+D236+D237</f>
        <v>0</v>
      </c>
      <c r="E231" s="15">
        <f>E232+E234+E236+E237</f>
        <v>0</v>
      </c>
      <c r="F231" s="15">
        <f>F232+F234+F236+F237</f>
        <v>0</v>
      </c>
      <c r="G231" s="15">
        <f>G232+G234+G236+G237</f>
        <v>0</v>
      </c>
      <c r="H231" s="15">
        <f>H232+H234+H236+H237</f>
        <v>0</v>
      </c>
      <c r="I231" s="16">
        <v>0</v>
      </c>
      <c r="J231" s="16">
        <v>0</v>
      </c>
      <c r="K231" s="16">
        <v>0</v>
      </c>
    </row>
    <row r="232" spans="1:11" ht="30" x14ac:dyDescent="0.25">
      <c r="A232" s="126"/>
      <c r="B232" s="90"/>
      <c r="C232" s="27" t="s">
        <v>19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20">
        <v>0</v>
      </c>
      <c r="J232" s="20">
        <v>0</v>
      </c>
      <c r="K232" s="20">
        <v>0</v>
      </c>
    </row>
    <row r="233" spans="1:11" ht="75" x14ac:dyDescent="0.25">
      <c r="A233" s="126"/>
      <c r="B233" s="90"/>
      <c r="C233" s="28" t="s">
        <v>20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</row>
    <row r="234" spans="1:11" ht="45" x14ac:dyDescent="0.25">
      <c r="A234" s="126"/>
      <c r="B234" s="90"/>
      <c r="C234" s="27" t="s">
        <v>21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</row>
    <row r="235" spans="1:11" ht="75" x14ac:dyDescent="0.25">
      <c r="A235" s="126"/>
      <c r="B235" s="90"/>
      <c r="C235" s="28" t="s">
        <v>22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</row>
    <row r="236" spans="1:11" ht="45" x14ac:dyDescent="0.25">
      <c r="A236" s="126"/>
      <c r="B236" s="90"/>
      <c r="C236" s="27" t="s">
        <v>23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</row>
    <row r="237" spans="1:11" ht="45" x14ac:dyDescent="0.25">
      <c r="A237" s="126"/>
      <c r="B237" s="91"/>
      <c r="C237" s="27" t="s">
        <v>28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</row>
    <row r="238" spans="1:11" x14ac:dyDescent="0.25">
      <c r="A238" s="126"/>
      <c r="B238" s="89" t="s">
        <v>29</v>
      </c>
      <c r="C238" s="27" t="s">
        <v>18</v>
      </c>
      <c r="D238" s="18">
        <f t="shared" ref="D238:K238" si="37">D239+D241+D243+D244</f>
        <v>1700</v>
      </c>
      <c r="E238" s="18">
        <f t="shared" si="37"/>
        <v>1700</v>
      </c>
      <c r="F238" s="18">
        <f t="shared" si="37"/>
        <v>1697.5</v>
      </c>
      <c r="G238" s="18">
        <f t="shared" si="37"/>
        <v>417.2</v>
      </c>
      <c r="H238" s="18">
        <f t="shared" si="37"/>
        <v>417.2</v>
      </c>
      <c r="I238" s="18">
        <f t="shared" si="37"/>
        <v>24.541176470588237</v>
      </c>
      <c r="J238" s="18">
        <f t="shared" si="37"/>
        <v>24.541176470588237</v>
      </c>
      <c r="K238" s="18">
        <f t="shared" si="37"/>
        <v>24.577319587628864</v>
      </c>
    </row>
    <row r="239" spans="1:11" ht="30" x14ac:dyDescent="0.25">
      <c r="A239" s="126"/>
      <c r="B239" s="90"/>
      <c r="C239" s="27" t="s">
        <v>19</v>
      </c>
      <c r="D239" s="18">
        <v>1700</v>
      </c>
      <c r="E239" s="18">
        <v>1700</v>
      </c>
      <c r="F239" s="18">
        <v>1697.5</v>
      </c>
      <c r="G239" s="18">
        <v>417.2</v>
      </c>
      <c r="H239" s="18">
        <v>417.2</v>
      </c>
      <c r="I239" s="18">
        <f>G239/D239*100</f>
        <v>24.541176470588237</v>
      </c>
      <c r="J239" s="18">
        <f>G239/E239*100</f>
        <v>24.541176470588237</v>
      </c>
      <c r="K239" s="18">
        <f>G239/F239*100</f>
        <v>24.577319587628864</v>
      </c>
    </row>
    <row r="240" spans="1:11" ht="75" x14ac:dyDescent="0.25">
      <c r="A240" s="126"/>
      <c r="B240" s="90"/>
      <c r="C240" s="28" t="s">
        <v>20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</row>
    <row r="241" spans="1:11" ht="45" x14ac:dyDescent="0.25">
      <c r="A241" s="126"/>
      <c r="B241" s="90"/>
      <c r="C241" s="27" t="s">
        <v>21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</row>
    <row r="242" spans="1:11" ht="75" x14ac:dyDescent="0.25">
      <c r="A242" s="126"/>
      <c r="B242" s="90"/>
      <c r="C242" s="28" t="s">
        <v>22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</row>
    <row r="243" spans="1:11" ht="45" x14ac:dyDescent="0.25">
      <c r="A243" s="126"/>
      <c r="B243" s="90"/>
      <c r="C243" s="27" t="s">
        <v>23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</row>
    <row r="244" spans="1:11" ht="45" x14ac:dyDescent="0.25">
      <c r="A244" s="127"/>
      <c r="B244" s="91"/>
      <c r="C244" s="27" t="s">
        <v>28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</row>
    <row r="245" spans="1:11" x14ac:dyDescent="0.25">
      <c r="A245" s="122" t="s">
        <v>58</v>
      </c>
      <c r="B245" s="89" t="s">
        <v>59</v>
      </c>
      <c r="C245" s="26" t="s">
        <v>18</v>
      </c>
      <c r="D245" s="15">
        <f>D246+D248+D250+D251</f>
        <v>821529.29999999993</v>
      </c>
      <c r="E245" s="15">
        <f>E246+E248+E250+E251</f>
        <v>829742.79999999993</v>
      </c>
      <c r="F245" s="15">
        <f>F246+F248+F250+F251</f>
        <v>816271.2</v>
      </c>
      <c r="G245" s="15">
        <f>G246+G248+G250+G251</f>
        <v>177896.7</v>
      </c>
      <c r="H245" s="15">
        <f>H246+H248+H250+H251</f>
        <v>177896.7</v>
      </c>
      <c r="I245" s="16">
        <f>G245/D245*100</f>
        <v>21.65433417895138</v>
      </c>
      <c r="J245" s="16">
        <f>G245/E245*100</f>
        <v>21.439981160427067</v>
      </c>
      <c r="K245" s="16">
        <f>G245/F245*100</f>
        <v>21.793822935318559</v>
      </c>
    </row>
    <row r="246" spans="1:11" ht="30" x14ac:dyDescent="0.25">
      <c r="A246" s="123"/>
      <c r="B246" s="90"/>
      <c r="C246" s="27" t="s">
        <v>19</v>
      </c>
      <c r="D246" s="18">
        <f t="shared" ref="D246:H251" si="38">D253+D260+D267+D274</f>
        <v>821529.29999999993</v>
      </c>
      <c r="E246" s="18">
        <f t="shared" si="38"/>
        <v>829742.79999999993</v>
      </c>
      <c r="F246" s="18">
        <f t="shared" si="38"/>
        <v>816271.2</v>
      </c>
      <c r="G246" s="18">
        <f t="shared" si="38"/>
        <v>177896.7</v>
      </c>
      <c r="H246" s="18">
        <f t="shared" si="38"/>
        <v>177896.7</v>
      </c>
      <c r="I246" s="20">
        <f>G246/D246*100</f>
        <v>21.65433417895138</v>
      </c>
      <c r="J246" s="20">
        <f>G246/E246*100</f>
        <v>21.439981160427067</v>
      </c>
      <c r="K246" s="20">
        <f>G246/F246*100</f>
        <v>21.793822935318559</v>
      </c>
    </row>
    <row r="247" spans="1:11" ht="75" x14ac:dyDescent="0.25">
      <c r="A247" s="123"/>
      <c r="B247" s="90"/>
      <c r="C247" s="28" t="s">
        <v>20</v>
      </c>
      <c r="D247" s="18">
        <f t="shared" si="38"/>
        <v>0</v>
      </c>
      <c r="E247" s="18">
        <f t="shared" si="38"/>
        <v>0</v>
      </c>
      <c r="F247" s="18">
        <f t="shared" si="38"/>
        <v>0</v>
      </c>
      <c r="G247" s="18">
        <f t="shared" si="38"/>
        <v>0</v>
      </c>
      <c r="H247" s="18">
        <f t="shared" si="38"/>
        <v>0</v>
      </c>
      <c r="I247" s="20">
        <v>0</v>
      </c>
      <c r="J247" s="20">
        <v>0</v>
      </c>
      <c r="K247" s="20">
        <v>0</v>
      </c>
    </row>
    <row r="248" spans="1:11" ht="45" x14ac:dyDescent="0.25">
      <c r="A248" s="123"/>
      <c r="B248" s="90"/>
      <c r="C248" s="27" t="s">
        <v>21</v>
      </c>
      <c r="D248" s="18">
        <f t="shared" si="38"/>
        <v>0</v>
      </c>
      <c r="E248" s="18">
        <f t="shared" si="38"/>
        <v>0</v>
      </c>
      <c r="F248" s="18">
        <f t="shared" si="38"/>
        <v>0</v>
      </c>
      <c r="G248" s="18">
        <f t="shared" si="38"/>
        <v>0</v>
      </c>
      <c r="H248" s="18">
        <f t="shared" si="38"/>
        <v>0</v>
      </c>
      <c r="I248" s="20">
        <v>0</v>
      </c>
      <c r="J248" s="20">
        <v>0</v>
      </c>
      <c r="K248" s="20">
        <v>0</v>
      </c>
    </row>
    <row r="249" spans="1:11" ht="75" x14ac:dyDescent="0.25">
      <c r="A249" s="123"/>
      <c r="B249" s="90"/>
      <c r="C249" s="28" t="s">
        <v>22</v>
      </c>
      <c r="D249" s="18">
        <f t="shared" si="38"/>
        <v>0</v>
      </c>
      <c r="E249" s="18">
        <f t="shared" si="38"/>
        <v>0</v>
      </c>
      <c r="F249" s="18">
        <f t="shared" si="38"/>
        <v>0</v>
      </c>
      <c r="G249" s="18">
        <f t="shared" si="38"/>
        <v>0</v>
      </c>
      <c r="H249" s="18">
        <f t="shared" si="38"/>
        <v>0</v>
      </c>
      <c r="I249" s="16">
        <v>0</v>
      </c>
      <c r="J249" s="16">
        <v>0</v>
      </c>
      <c r="K249" s="16">
        <v>0</v>
      </c>
    </row>
    <row r="250" spans="1:11" ht="45" x14ac:dyDescent="0.25">
      <c r="A250" s="123"/>
      <c r="B250" s="90"/>
      <c r="C250" s="27" t="s">
        <v>23</v>
      </c>
      <c r="D250" s="18">
        <f t="shared" si="38"/>
        <v>0</v>
      </c>
      <c r="E250" s="18">
        <f t="shared" si="38"/>
        <v>0</v>
      </c>
      <c r="F250" s="18">
        <f t="shared" si="38"/>
        <v>0</v>
      </c>
      <c r="G250" s="18">
        <f t="shared" si="38"/>
        <v>0</v>
      </c>
      <c r="H250" s="18">
        <f t="shared" si="38"/>
        <v>0</v>
      </c>
      <c r="I250" s="18">
        <v>0</v>
      </c>
      <c r="J250" s="18">
        <v>0</v>
      </c>
      <c r="K250" s="18">
        <v>0</v>
      </c>
    </row>
    <row r="251" spans="1:11" ht="45" x14ac:dyDescent="0.25">
      <c r="A251" s="123"/>
      <c r="B251" s="91"/>
      <c r="C251" s="27" t="s">
        <v>28</v>
      </c>
      <c r="D251" s="18">
        <f t="shared" si="38"/>
        <v>0</v>
      </c>
      <c r="E251" s="18">
        <f t="shared" si="38"/>
        <v>0</v>
      </c>
      <c r="F251" s="18">
        <f t="shared" si="38"/>
        <v>0</v>
      </c>
      <c r="G251" s="18">
        <f t="shared" si="38"/>
        <v>0</v>
      </c>
      <c r="H251" s="18">
        <f t="shared" si="38"/>
        <v>0</v>
      </c>
      <c r="I251" s="18">
        <v>0</v>
      </c>
      <c r="J251" s="18">
        <v>0</v>
      </c>
      <c r="K251" s="18">
        <v>0</v>
      </c>
    </row>
    <row r="252" spans="1:11" x14ac:dyDescent="0.25">
      <c r="A252" s="102" t="s">
        <v>60</v>
      </c>
      <c r="B252" s="89" t="s">
        <v>61</v>
      </c>
      <c r="C252" s="26" t="s">
        <v>18</v>
      </c>
      <c r="D252" s="15">
        <f>D253+D255+D257+D258</f>
        <v>815423.1</v>
      </c>
      <c r="E252" s="15">
        <f>E253+E255+E257+E258</f>
        <v>823606.6</v>
      </c>
      <c r="F252" s="15">
        <f>F253+F255+F257+F258</f>
        <v>810335</v>
      </c>
      <c r="G252" s="15">
        <f>G253+G255+G257+G258</f>
        <v>176070.2</v>
      </c>
      <c r="H252" s="15">
        <f>H253+H255+H257+H258</f>
        <v>176070.2</v>
      </c>
      <c r="I252" s="16">
        <f>G252/D252*100</f>
        <v>21.592495969270434</v>
      </c>
      <c r="J252" s="16">
        <f>G252/E252*100</f>
        <v>21.377949132510597</v>
      </c>
      <c r="K252" s="16">
        <f>G252/F252*100</f>
        <v>21.728075425595588</v>
      </c>
    </row>
    <row r="253" spans="1:11" ht="30" x14ac:dyDescent="0.25">
      <c r="A253" s="103"/>
      <c r="B253" s="90"/>
      <c r="C253" s="27" t="s">
        <v>19</v>
      </c>
      <c r="D253" s="18">
        <f>814280.4+1142.7</f>
        <v>815423.1</v>
      </c>
      <c r="E253" s="18">
        <f>822463.9+1142.7</f>
        <v>823606.6</v>
      </c>
      <c r="F253" s="18">
        <f>809199.3+1135.7</f>
        <v>810335</v>
      </c>
      <c r="G253" s="18">
        <f>175805.2+265</f>
        <v>176070.2</v>
      </c>
      <c r="H253" s="18">
        <f>175805.2+265</f>
        <v>176070.2</v>
      </c>
      <c r="I253" s="20">
        <f>G253/D253*100</f>
        <v>21.592495969270434</v>
      </c>
      <c r="J253" s="20">
        <f>G253/E253*100</f>
        <v>21.377949132510597</v>
      </c>
      <c r="K253" s="20">
        <f>G253/F253*100</f>
        <v>21.728075425595588</v>
      </c>
    </row>
    <row r="254" spans="1:11" ht="75" x14ac:dyDescent="0.25">
      <c r="A254" s="103"/>
      <c r="B254" s="90"/>
      <c r="C254" s="28" t="s">
        <v>20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</row>
    <row r="255" spans="1:11" ht="45" x14ac:dyDescent="0.25">
      <c r="A255" s="103"/>
      <c r="B255" s="90"/>
      <c r="C255" s="27" t="s">
        <v>21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</row>
    <row r="256" spans="1:11" ht="75" x14ac:dyDescent="0.25">
      <c r="A256" s="103"/>
      <c r="B256" s="90"/>
      <c r="C256" s="28" t="s">
        <v>22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</row>
    <row r="257" spans="1:11" ht="45" x14ac:dyDescent="0.25">
      <c r="A257" s="103"/>
      <c r="B257" s="90"/>
      <c r="C257" s="27" t="s">
        <v>23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</row>
    <row r="258" spans="1:11" ht="45" x14ac:dyDescent="0.25">
      <c r="A258" s="104"/>
      <c r="B258" s="91"/>
      <c r="C258" s="27" t="s">
        <v>28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</row>
    <row r="259" spans="1:11" x14ac:dyDescent="0.25">
      <c r="A259" s="102" t="s">
        <v>62</v>
      </c>
      <c r="B259" s="89" t="s">
        <v>26</v>
      </c>
      <c r="C259" s="26" t="s">
        <v>18</v>
      </c>
      <c r="D259" s="15">
        <f>D260+D262+D264+D265</f>
        <v>1093.5</v>
      </c>
      <c r="E259" s="15">
        <f>E260+E262+E264+E265</f>
        <v>1093.5</v>
      </c>
      <c r="F259" s="15">
        <f>F260+F262+F264+F265</f>
        <v>1093.5</v>
      </c>
      <c r="G259" s="15">
        <f>G260+G262+G264+G265</f>
        <v>273.39999999999998</v>
      </c>
      <c r="H259" s="15">
        <f>H260+H262+H264+H265</f>
        <v>273.39999999999998</v>
      </c>
      <c r="I259" s="16">
        <f>G259/D259*100</f>
        <v>25.002286236854136</v>
      </c>
      <c r="J259" s="16">
        <f>G259/E259*100</f>
        <v>25.002286236854136</v>
      </c>
      <c r="K259" s="16">
        <f>G259/F259*100</f>
        <v>25.002286236854136</v>
      </c>
    </row>
    <row r="260" spans="1:11" ht="30" x14ac:dyDescent="0.25">
      <c r="A260" s="103"/>
      <c r="B260" s="90"/>
      <c r="C260" s="27" t="s">
        <v>19</v>
      </c>
      <c r="D260" s="18">
        <v>1093.5</v>
      </c>
      <c r="E260" s="18">
        <v>1093.5</v>
      </c>
      <c r="F260" s="18">
        <v>1093.5</v>
      </c>
      <c r="G260" s="18">
        <v>273.39999999999998</v>
      </c>
      <c r="H260" s="18">
        <v>273.39999999999998</v>
      </c>
      <c r="I260" s="20">
        <f>G260/D260*100</f>
        <v>25.002286236854136</v>
      </c>
      <c r="J260" s="20">
        <f>G260/E260*100</f>
        <v>25.002286236854136</v>
      </c>
      <c r="K260" s="20">
        <f>G260/F260*100</f>
        <v>25.002286236854136</v>
      </c>
    </row>
    <row r="261" spans="1:11" ht="75" x14ac:dyDescent="0.25">
      <c r="A261" s="103"/>
      <c r="B261" s="90"/>
      <c r="C261" s="28" t="s">
        <v>20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45" x14ac:dyDescent="0.25">
      <c r="A262" s="103"/>
      <c r="B262" s="90"/>
      <c r="C262" s="27" t="s">
        <v>21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</row>
    <row r="263" spans="1:11" ht="75" x14ac:dyDescent="0.25">
      <c r="A263" s="103"/>
      <c r="B263" s="90"/>
      <c r="C263" s="28" t="s">
        <v>22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</row>
    <row r="264" spans="1:11" ht="45" x14ac:dyDescent="0.25">
      <c r="A264" s="103"/>
      <c r="B264" s="90"/>
      <c r="C264" s="27" t="s">
        <v>23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</row>
    <row r="265" spans="1:11" ht="45" x14ac:dyDescent="0.25">
      <c r="A265" s="104"/>
      <c r="B265" s="91"/>
      <c r="C265" s="27" t="s">
        <v>28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</row>
    <row r="266" spans="1:11" x14ac:dyDescent="0.25">
      <c r="A266" s="102" t="s">
        <v>63</v>
      </c>
      <c r="B266" s="89" t="s">
        <v>26</v>
      </c>
      <c r="C266" s="26" t="s">
        <v>18</v>
      </c>
      <c r="D266" s="15">
        <f>D267+D269+D271+D272</f>
        <v>3012.7</v>
      </c>
      <c r="E266" s="15">
        <f>E267+E269+E271+E272</f>
        <v>3042.7</v>
      </c>
      <c r="F266" s="15">
        <f>F267+F269+F271+F272</f>
        <v>3042.7</v>
      </c>
      <c r="G266" s="15">
        <f>G267+G269+G271+G272</f>
        <v>753.1</v>
      </c>
      <c r="H266" s="15">
        <f>H267+H269+H271+H272</f>
        <v>753.1</v>
      </c>
      <c r="I266" s="16">
        <f>G266/D266*100</f>
        <v>24.997510538719421</v>
      </c>
      <c r="J266" s="16">
        <f>G266/E266*100</f>
        <v>24.751043481118746</v>
      </c>
      <c r="K266" s="16">
        <f>G266/F266*100</f>
        <v>24.751043481118746</v>
      </c>
    </row>
    <row r="267" spans="1:11" ht="30" x14ac:dyDescent="0.25">
      <c r="A267" s="103"/>
      <c r="B267" s="90"/>
      <c r="C267" s="27" t="s">
        <v>19</v>
      </c>
      <c r="D267" s="18">
        <v>3012.7</v>
      </c>
      <c r="E267" s="18">
        <v>3042.7</v>
      </c>
      <c r="F267" s="18">
        <v>3042.7</v>
      </c>
      <c r="G267" s="18">
        <v>753.1</v>
      </c>
      <c r="H267" s="18">
        <v>753.1</v>
      </c>
      <c r="I267" s="20">
        <f>G267/D267*100</f>
        <v>24.997510538719421</v>
      </c>
      <c r="J267" s="20">
        <f>G267/E267*100</f>
        <v>24.751043481118746</v>
      </c>
      <c r="K267" s="20">
        <f>G267/F267*100</f>
        <v>24.751043481118746</v>
      </c>
    </row>
    <row r="268" spans="1:11" ht="75" x14ac:dyDescent="0.25">
      <c r="A268" s="103"/>
      <c r="B268" s="90"/>
      <c r="C268" s="28" t="s">
        <v>20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</row>
    <row r="269" spans="1:11" ht="45" x14ac:dyDescent="0.25">
      <c r="A269" s="103"/>
      <c r="B269" s="90"/>
      <c r="C269" s="27" t="s">
        <v>21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</row>
    <row r="270" spans="1:11" ht="75" x14ac:dyDescent="0.25">
      <c r="A270" s="103"/>
      <c r="B270" s="90"/>
      <c r="C270" s="28" t="s">
        <v>22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</row>
    <row r="271" spans="1:11" ht="45" x14ac:dyDescent="0.25">
      <c r="A271" s="103"/>
      <c r="B271" s="90"/>
      <c r="C271" s="27" t="s">
        <v>23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</row>
    <row r="272" spans="1:11" ht="45" x14ac:dyDescent="0.25">
      <c r="A272" s="104"/>
      <c r="B272" s="91"/>
      <c r="C272" s="27" t="s">
        <v>28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</row>
    <row r="273" spans="1:11" s="31" customFormat="1" x14ac:dyDescent="0.25">
      <c r="A273" s="105" t="s">
        <v>64</v>
      </c>
      <c r="B273" s="89" t="s">
        <v>35</v>
      </c>
      <c r="C273" s="26" t="s">
        <v>18</v>
      </c>
      <c r="D273" s="15">
        <f>D274+D276+D278+D279</f>
        <v>2000</v>
      </c>
      <c r="E273" s="15">
        <f>E274+E276+E278+E279</f>
        <v>2000</v>
      </c>
      <c r="F273" s="15">
        <f>F274+F276+F278+F279</f>
        <v>1800</v>
      </c>
      <c r="G273" s="15">
        <f>G274+G276+G278+G279</f>
        <v>800</v>
      </c>
      <c r="H273" s="15">
        <f>H274+H276+H278+H279</f>
        <v>800</v>
      </c>
      <c r="I273" s="16">
        <f>G273/D273*100</f>
        <v>40</v>
      </c>
      <c r="J273" s="16">
        <f>G273/E273*100</f>
        <v>40</v>
      </c>
      <c r="K273" s="16">
        <f>G273/F273*100</f>
        <v>44.444444444444443</v>
      </c>
    </row>
    <row r="274" spans="1:11" s="31" customFormat="1" ht="30" x14ac:dyDescent="0.25">
      <c r="A274" s="106"/>
      <c r="B274" s="90"/>
      <c r="C274" s="27" t="s">
        <v>19</v>
      </c>
      <c r="D274" s="18">
        <v>2000</v>
      </c>
      <c r="E274" s="18">
        <v>2000</v>
      </c>
      <c r="F274" s="18">
        <v>1800</v>
      </c>
      <c r="G274" s="18">
        <v>800</v>
      </c>
      <c r="H274" s="18">
        <v>800</v>
      </c>
      <c r="I274" s="20">
        <f>G274/D274*100</f>
        <v>40</v>
      </c>
      <c r="J274" s="20">
        <f>G274/E274*100</f>
        <v>40</v>
      </c>
      <c r="K274" s="20">
        <f>G274/F274*100</f>
        <v>44.444444444444443</v>
      </c>
    </row>
    <row r="275" spans="1:11" s="31" customFormat="1" ht="75" x14ac:dyDescent="0.25">
      <c r="A275" s="106"/>
      <c r="B275" s="90"/>
      <c r="C275" s="28" t="s">
        <v>20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</row>
    <row r="276" spans="1:11" s="31" customFormat="1" ht="45" x14ac:dyDescent="0.25">
      <c r="A276" s="106"/>
      <c r="B276" s="90"/>
      <c r="C276" s="27" t="s">
        <v>21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</row>
    <row r="277" spans="1:11" s="31" customFormat="1" ht="75" x14ac:dyDescent="0.25">
      <c r="A277" s="106"/>
      <c r="B277" s="90"/>
      <c r="C277" s="28" t="s">
        <v>22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</row>
    <row r="278" spans="1:11" s="31" customFormat="1" ht="45" x14ac:dyDescent="0.25">
      <c r="A278" s="106"/>
      <c r="B278" s="90"/>
      <c r="C278" s="27" t="s">
        <v>23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</row>
    <row r="279" spans="1:11" s="31" customFormat="1" ht="45" x14ac:dyDescent="0.25">
      <c r="A279" s="107"/>
      <c r="B279" s="91"/>
      <c r="C279" s="27" t="s">
        <v>28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</row>
    <row r="280" spans="1:11" s="31" customFormat="1" x14ac:dyDescent="0.25">
      <c r="A280" s="119" t="s">
        <v>65</v>
      </c>
      <c r="B280" s="89" t="s">
        <v>35</v>
      </c>
      <c r="C280" s="26" t="s">
        <v>18</v>
      </c>
      <c r="D280" s="15">
        <f>D281+D283+D285+D286</f>
        <v>7735</v>
      </c>
      <c r="E280" s="15">
        <f>E281+E283+E285+E286</f>
        <v>7735</v>
      </c>
      <c r="F280" s="15">
        <f>F281+F283+F285+F286</f>
        <v>7735</v>
      </c>
      <c r="G280" s="15">
        <f>G281+G283+G285+G286</f>
        <v>1396</v>
      </c>
      <c r="H280" s="15">
        <f>H281+H283+H285+H286</f>
        <v>1396</v>
      </c>
      <c r="I280" s="16">
        <f>G280/D280*100</f>
        <v>18.047834518422754</v>
      </c>
      <c r="J280" s="16">
        <f>G280/E280*100</f>
        <v>18.047834518422754</v>
      </c>
      <c r="K280" s="16">
        <f>G280/F280*100</f>
        <v>18.047834518422754</v>
      </c>
    </row>
    <row r="281" spans="1:11" s="31" customFormat="1" ht="30" x14ac:dyDescent="0.25">
      <c r="A281" s="120"/>
      <c r="B281" s="90"/>
      <c r="C281" s="27" t="s">
        <v>19</v>
      </c>
      <c r="D281" s="18">
        <f t="shared" ref="D281:K281" si="39">D295+D323+D330+D337</f>
        <v>7735</v>
      </c>
      <c r="E281" s="18">
        <f t="shared" si="39"/>
        <v>7735</v>
      </c>
      <c r="F281" s="18">
        <f t="shared" si="39"/>
        <v>7735</v>
      </c>
      <c r="G281" s="18">
        <f t="shared" si="39"/>
        <v>1396</v>
      </c>
      <c r="H281" s="18">
        <f t="shared" si="39"/>
        <v>1396</v>
      </c>
      <c r="I281" s="18">
        <f t="shared" si="39"/>
        <v>32.386363636363633</v>
      </c>
      <c r="J281" s="18">
        <f t="shared" si="39"/>
        <v>32.386363636363633</v>
      </c>
      <c r="K281" s="18">
        <f t="shared" si="39"/>
        <v>32.386363636363633</v>
      </c>
    </row>
    <row r="282" spans="1:11" s="31" customFormat="1" ht="75" x14ac:dyDescent="0.25">
      <c r="A282" s="120"/>
      <c r="B282" s="90"/>
      <c r="C282" s="28" t="s">
        <v>20</v>
      </c>
      <c r="D282" s="18">
        <f>D296</f>
        <v>0</v>
      </c>
      <c r="E282" s="18">
        <f>E296</f>
        <v>0</v>
      </c>
      <c r="F282" s="18">
        <f>F296</f>
        <v>0</v>
      </c>
      <c r="G282" s="18">
        <f>G296</f>
        <v>0</v>
      </c>
      <c r="H282" s="18">
        <f>H296</f>
        <v>0</v>
      </c>
      <c r="I282" s="18">
        <v>0</v>
      </c>
      <c r="J282" s="18">
        <v>0</v>
      </c>
      <c r="K282" s="18">
        <v>0</v>
      </c>
    </row>
    <row r="283" spans="1:11" s="31" customFormat="1" ht="45" x14ac:dyDescent="0.25">
      <c r="A283" s="120"/>
      <c r="B283" s="90"/>
      <c r="C283" s="27" t="s">
        <v>21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</row>
    <row r="284" spans="1:11" s="31" customFormat="1" ht="75" x14ac:dyDescent="0.25">
      <c r="A284" s="120"/>
      <c r="B284" s="90"/>
      <c r="C284" s="28" t="s">
        <v>22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</row>
    <row r="285" spans="1:11" s="31" customFormat="1" ht="45" x14ac:dyDescent="0.25">
      <c r="A285" s="120"/>
      <c r="B285" s="90"/>
      <c r="C285" s="27" t="s">
        <v>23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</row>
    <row r="286" spans="1:11" s="31" customFormat="1" ht="45" x14ac:dyDescent="0.25">
      <c r="A286" s="120"/>
      <c r="B286" s="91"/>
      <c r="C286" s="27" t="s">
        <v>28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</row>
    <row r="287" spans="1:11" s="31" customFormat="1" x14ac:dyDescent="0.25">
      <c r="A287" s="120"/>
      <c r="B287" s="89" t="s">
        <v>29</v>
      </c>
      <c r="C287" s="26" t="s">
        <v>18</v>
      </c>
      <c r="D287" s="15">
        <f>D288+D290+D292+D293</f>
        <v>6060</v>
      </c>
      <c r="E287" s="15">
        <f>E288+E290+E292+E293</f>
        <v>6060</v>
      </c>
      <c r="F287" s="15">
        <f>F288+F290+F292+F293</f>
        <v>5760</v>
      </c>
      <c r="G287" s="15">
        <f>G288+G290+G292+G293</f>
        <v>187.5</v>
      </c>
      <c r="H287" s="15">
        <f>H288+H290+H292+H293</f>
        <v>187.5</v>
      </c>
      <c r="I287" s="16">
        <f>G287/D287*100</f>
        <v>3.0940594059405941</v>
      </c>
      <c r="J287" s="16">
        <f>G287/E287*100</f>
        <v>3.0940594059405941</v>
      </c>
      <c r="K287" s="16">
        <f>G287/F287*100</f>
        <v>3.2552083333333335</v>
      </c>
    </row>
    <row r="288" spans="1:11" s="31" customFormat="1" ht="30" x14ac:dyDescent="0.25">
      <c r="A288" s="120"/>
      <c r="B288" s="90"/>
      <c r="C288" s="27" t="s">
        <v>19</v>
      </c>
      <c r="D288" s="18">
        <f>D302+D309+D316</f>
        <v>6060</v>
      </c>
      <c r="E288" s="18">
        <f t="shared" ref="E288:H290" si="40">E302+E309+E316</f>
        <v>6060</v>
      </c>
      <c r="F288" s="18">
        <f t="shared" si="40"/>
        <v>5760</v>
      </c>
      <c r="G288" s="18">
        <f t="shared" si="40"/>
        <v>187.5</v>
      </c>
      <c r="H288" s="18">
        <f t="shared" si="40"/>
        <v>187.5</v>
      </c>
      <c r="I288" s="20">
        <f>G288/D288*100</f>
        <v>3.0940594059405941</v>
      </c>
      <c r="J288" s="20">
        <f>G288/E288*100</f>
        <v>3.0940594059405941</v>
      </c>
      <c r="K288" s="20">
        <f>G288/F288*100</f>
        <v>3.2552083333333335</v>
      </c>
    </row>
    <row r="289" spans="1:11" s="31" customFormat="1" ht="75" x14ac:dyDescent="0.25">
      <c r="A289" s="120"/>
      <c r="B289" s="90"/>
      <c r="C289" s="28" t="s">
        <v>20</v>
      </c>
      <c r="D289" s="18">
        <f>D303+D310+D317</f>
        <v>0</v>
      </c>
      <c r="E289" s="18">
        <f t="shared" si="40"/>
        <v>0</v>
      </c>
      <c r="F289" s="18">
        <f t="shared" si="40"/>
        <v>0</v>
      </c>
      <c r="G289" s="18">
        <f t="shared" si="40"/>
        <v>0</v>
      </c>
      <c r="H289" s="18">
        <f t="shared" si="40"/>
        <v>0</v>
      </c>
      <c r="I289" s="18">
        <v>0</v>
      </c>
      <c r="J289" s="18">
        <v>0</v>
      </c>
      <c r="K289" s="18">
        <v>0</v>
      </c>
    </row>
    <row r="290" spans="1:11" s="31" customFormat="1" ht="45" x14ac:dyDescent="0.25">
      <c r="A290" s="120"/>
      <c r="B290" s="90"/>
      <c r="C290" s="27" t="s">
        <v>21</v>
      </c>
      <c r="D290" s="18">
        <f>D304+D311+D318</f>
        <v>0</v>
      </c>
      <c r="E290" s="18">
        <f t="shared" si="40"/>
        <v>0</v>
      </c>
      <c r="F290" s="18">
        <f t="shared" si="40"/>
        <v>0</v>
      </c>
      <c r="G290" s="18">
        <f t="shared" si="40"/>
        <v>0</v>
      </c>
      <c r="H290" s="18">
        <f t="shared" si="40"/>
        <v>0</v>
      </c>
      <c r="I290" s="18">
        <v>0</v>
      </c>
      <c r="J290" s="18">
        <v>0</v>
      </c>
      <c r="K290" s="18">
        <v>0</v>
      </c>
    </row>
    <row r="291" spans="1:11" s="31" customFormat="1" ht="75" x14ac:dyDescent="0.25">
      <c r="A291" s="120"/>
      <c r="B291" s="90"/>
      <c r="C291" s="28" t="s">
        <v>22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</row>
    <row r="292" spans="1:11" s="31" customFormat="1" ht="45" x14ac:dyDescent="0.25">
      <c r="A292" s="120"/>
      <c r="B292" s="90"/>
      <c r="C292" s="27" t="s">
        <v>23</v>
      </c>
      <c r="D292" s="18">
        <f>D306+D313+D320</f>
        <v>0</v>
      </c>
      <c r="E292" s="18">
        <f t="shared" ref="E292:H293" si="41">E306+E313+E320</f>
        <v>0</v>
      </c>
      <c r="F292" s="18">
        <f t="shared" si="41"/>
        <v>0</v>
      </c>
      <c r="G292" s="18">
        <f t="shared" si="41"/>
        <v>0</v>
      </c>
      <c r="H292" s="18">
        <f t="shared" si="41"/>
        <v>0</v>
      </c>
      <c r="I292" s="18">
        <v>0</v>
      </c>
      <c r="J292" s="18">
        <v>0</v>
      </c>
      <c r="K292" s="18">
        <v>0</v>
      </c>
    </row>
    <row r="293" spans="1:11" s="31" customFormat="1" ht="45" x14ac:dyDescent="0.25">
      <c r="A293" s="121"/>
      <c r="B293" s="91"/>
      <c r="C293" s="27" t="s">
        <v>28</v>
      </c>
      <c r="D293" s="18">
        <f>D307+D314+D321</f>
        <v>0</v>
      </c>
      <c r="E293" s="18">
        <f t="shared" si="41"/>
        <v>0</v>
      </c>
      <c r="F293" s="18">
        <f t="shared" si="41"/>
        <v>0</v>
      </c>
      <c r="G293" s="18">
        <f t="shared" si="41"/>
        <v>0</v>
      </c>
      <c r="H293" s="18">
        <f t="shared" si="41"/>
        <v>0</v>
      </c>
      <c r="I293" s="18">
        <v>0</v>
      </c>
      <c r="J293" s="18">
        <v>0</v>
      </c>
      <c r="K293" s="18">
        <v>0</v>
      </c>
    </row>
    <row r="294" spans="1:11" s="31" customFormat="1" x14ac:dyDescent="0.25">
      <c r="A294" s="116" t="s">
        <v>66</v>
      </c>
      <c r="B294" s="89" t="s">
        <v>67</v>
      </c>
      <c r="C294" s="26" t="s">
        <v>18</v>
      </c>
      <c r="D294" s="15">
        <f>D295</f>
        <v>5040</v>
      </c>
      <c r="E294" s="15">
        <f>E295+E297+E299+E300</f>
        <v>5040</v>
      </c>
      <c r="F294" s="15">
        <f>F295+F297+F299+F300</f>
        <v>5040</v>
      </c>
      <c r="G294" s="15">
        <f>G295+G297+G299+G300</f>
        <v>1281</v>
      </c>
      <c r="H294" s="15">
        <f>H295+H297+H299+H300</f>
        <v>1281</v>
      </c>
      <c r="I294" s="20">
        <f>G294/D294*100</f>
        <v>25.416666666666664</v>
      </c>
      <c r="J294" s="16">
        <f>G294/E294*100</f>
        <v>25.416666666666664</v>
      </c>
      <c r="K294" s="16">
        <f>G294/F294*100</f>
        <v>25.416666666666664</v>
      </c>
    </row>
    <row r="295" spans="1:11" s="31" customFormat="1" ht="30" x14ac:dyDescent="0.25">
      <c r="A295" s="117"/>
      <c r="B295" s="90"/>
      <c r="C295" s="27" t="s">
        <v>19</v>
      </c>
      <c r="D295" s="18">
        <v>5040</v>
      </c>
      <c r="E295" s="18">
        <v>5040</v>
      </c>
      <c r="F295" s="18">
        <v>5040</v>
      </c>
      <c r="G295" s="18">
        <v>1281</v>
      </c>
      <c r="H295" s="18">
        <v>1281</v>
      </c>
      <c r="I295" s="20">
        <f>G295/D295*100</f>
        <v>25.416666666666664</v>
      </c>
      <c r="J295" s="20">
        <f>G295/E295*100</f>
        <v>25.416666666666664</v>
      </c>
      <c r="K295" s="20">
        <f>G295/F295*100</f>
        <v>25.416666666666664</v>
      </c>
    </row>
    <row r="296" spans="1:11" s="31" customFormat="1" ht="75" x14ac:dyDescent="0.25">
      <c r="A296" s="117"/>
      <c r="B296" s="90"/>
      <c r="C296" s="28" t="s">
        <v>20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</row>
    <row r="297" spans="1:11" s="31" customFormat="1" ht="45" x14ac:dyDescent="0.25">
      <c r="A297" s="117"/>
      <c r="B297" s="90"/>
      <c r="C297" s="27" t="s">
        <v>21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</row>
    <row r="298" spans="1:11" s="31" customFormat="1" ht="75" x14ac:dyDescent="0.25">
      <c r="A298" s="117"/>
      <c r="B298" s="90"/>
      <c r="C298" s="28" t="s">
        <v>22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</row>
    <row r="299" spans="1:11" s="31" customFormat="1" ht="45" x14ac:dyDescent="0.25">
      <c r="A299" s="117"/>
      <c r="B299" s="90"/>
      <c r="C299" s="27" t="s">
        <v>23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</row>
    <row r="300" spans="1:11" s="31" customFormat="1" ht="45" x14ac:dyDescent="0.25">
      <c r="A300" s="117"/>
      <c r="B300" s="91"/>
      <c r="C300" s="27" t="s">
        <v>28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</row>
    <row r="301" spans="1:11" s="31" customFormat="1" x14ac:dyDescent="0.25">
      <c r="A301" s="117"/>
      <c r="B301" s="89" t="s">
        <v>29</v>
      </c>
      <c r="C301" s="27" t="s">
        <v>18</v>
      </c>
      <c r="D301" s="18">
        <f t="shared" ref="D301:K301" si="42">D302+D304+D306+D307</f>
        <v>0</v>
      </c>
      <c r="E301" s="18">
        <f t="shared" si="42"/>
        <v>0</v>
      </c>
      <c r="F301" s="18">
        <f t="shared" si="42"/>
        <v>0</v>
      </c>
      <c r="G301" s="18">
        <f t="shared" si="42"/>
        <v>0</v>
      </c>
      <c r="H301" s="18">
        <f t="shared" si="42"/>
        <v>0</v>
      </c>
      <c r="I301" s="18">
        <f t="shared" si="42"/>
        <v>0</v>
      </c>
      <c r="J301" s="18">
        <f t="shared" si="42"/>
        <v>0</v>
      </c>
      <c r="K301" s="18">
        <f t="shared" si="42"/>
        <v>0</v>
      </c>
    </row>
    <row r="302" spans="1:11" s="31" customFormat="1" ht="30" x14ac:dyDescent="0.25">
      <c r="A302" s="117"/>
      <c r="B302" s="90"/>
      <c r="C302" s="27" t="s">
        <v>19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</row>
    <row r="303" spans="1:11" s="31" customFormat="1" ht="75" x14ac:dyDescent="0.25">
      <c r="A303" s="117"/>
      <c r="B303" s="90"/>
      <c r="C303" s="28" t="s">
        <v>20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</row>
    <row r="304" spans="1:11" s="31" customFormat="1" ht="45" x14ac:dyDescent="0.25">
      <c r="A304" s="117"/>
      <c r="B304" s="90"/>
      <c r="C304" s="27" t="s">
        <v>21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</row>
    <row r="305" spans="1:11" s="31" customFormat="1" ht="75" x14ac:dyDescent="0.25">
      <c r="A305" s="117"/>
      <c r="B305" s="90"/>
      <c r="C305" s="28" t="s">
        <v>22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</row>
    <row r="306" spans="1:11" s="31" customFormat="1" ht="45" x14ac:dyDescent="0.25">
      <c r="A306" s="117"/>
      <c r="B306" s="90"/>
      <c r="C306" s="27" t="s">
        <v>23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s="31" customFormat="1" ht="45" x14ac:dyDescent="0.25">
      <c r="A307" s="118"/>
      <c r="B307" s="91"/>
      <c r="C307" s="27" t="s">
        <v>28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</row>
    <row r="308" spans="1:11" s="31" customFormat="1" x14ac:dyDescent="0.25">
      <c r="A308" s="116" t="s">
        <v>68</v>
      </c>
      <c r="B308" s="89" t="s">
        <v>29</v>
      </c>
      <c r="C308" s="26" t="s">
        <v>18</v>
      </c>
      <c r="D308" s="15">
        <f>D309+D311+D313+D314</f>
        <v>3060</v>
      </c>
      <c r="E308" s="15">
        <f>E309+E311+E313+E314</f>
        <v>3060</v>
      </c>
      <c r="F308" s="15">
        <f>F309+F311+F313+F314</f>
        <v>3060</v>
      </c>
      <c r="G308" s="15">
        <f>G309+G311+G313+G314</f>
        <v>187.5</v>
      </c>
      <c r="H308" s="15">
        <f>H309+H311+H313+H314</f>
        <v>187.5</v>
      </c>
      <c r="I308" s="16">
        <f t="shared" ref="I308:I309" si="43">G308/D308*100</f>
        <v>6.1274509803921564</v>
      </c>
      <c r="J308" s="16">
        <f t="shared" ref="J308:J309" si="44">G308/E308*100</f>
        <v>6.1274509803921564</v>
      </c>
      <c r="K308" s="16">
        <f t="shared" ref="K308:K309" si="45">G308/F308*100</f>
        <v>6.1274509803921564</v>
      </c>
    </row>
    <row r="309" spans="1:11" ht="30" x14ac:dyDescent="0.25">
      <c r="A309" s="117"/>
      <c r="B309" s="90"/>
      <c r="C309" s="27" t="s">
        <v>19</v>
      </c>
      <c r="D309" s="18">
        <v>3060</v>
      </c>
      <c r="E309" s="18">
        <v>3060</v>
      </c>
      <c r="F309" s="18">
        <v>3060</v>
      </c>
      <c r="G309" s="18">
        <v>187.5</v>
      </c>
      <c r="H309" s="18">
        <v>187.5</v>
      </c>
      <c r="I309" s="20">
        <f t="shared" si="43"/>
        <v>6.1274509803921564</v>
      </c>
      <c r="J309" s="20">
        <f t="shared" si="44"/>
        <v>6.1274509803921564</v>
      </c>
      <c r="K309" s="20">
        <f t="shared" si="45"/>
        <v>6.1274509803921564</v>
      </c>
    </row>
    <row r="310" spans="1:11" ht="75" x14ac:dyDescent="0.25">
      <c r="A310" s="117"/>
      <c r="B310" s="90"/>
      <c r="C310" s="28" t="s">
        <v>20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</row>
    <row r="311" spans="1:11" ht="45" x14ac:dyDescent="0.25">
      <c r="A311" s="117"/>
      <c r="B311" s="90"/>
      <c r="C311" s="27" t="s">
        <v>21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</row>
    <row r="312" spans="1:11" ht="75" x14ac:dyDescent="0.25">
      <c r="A312" s="117"/>
      <c r="B312" s="90"/>
      <c r="C312" s="28" t="s">
        <v>22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</row>
    <row r="313" spans="1:11" ht="45" x14ac:dyDescent="0.25">
      <c r="A313" s="117"/>
      <c r="B313" s="90"/>
      <c r="C313" s="27" t="s">
        <v>23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</row>
    <row r="314" spans="1:11" ht="45" x14ac:dyDescent="0.25">
      <c r="A314" s="118"/>
      <c r="B314" s="91"/>
      <c r="C314" s="27" t="s">
        <v>28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</row>
    <row r="315" spans="1:11" x14ac:dyDescent="0.25">
      <c r="A315" s="116" t="s">
        <v>69</v>
      </c>
      <c r="B315" s="89" t="s">
        <v>29</v>
      </c>
      <c r="C315" s="27" t="s">
        <v>18</v>
      </c>
      <c r="D315" s="18">
        <f>D316+D318+D320+D321</f>
        <v>3000</v>
      </c>
      <c r="E315" s="18">
        <f>E316+E318+E320+E321</f>
        <v>3000</v>
      </c>
      <c r="F315" s="18">
        <f>F316+F318+F320+F321</f>
        <v>2700</v>
      </c>
      <c r="G315" s="18">
        <f>G316+G318+G320+G321</f>
        <v>0</v>
      </c>
      <c r="H315" s="18">
        <f>H316+H318+H320+H321</f>
        <v>0</v>
      </c>
      <c r="I315" s="16">
        <f>G315/D315*100</f>
        <v>0</v>
      </c>
      <c r="J315" s="16">
        <f>G315/E315*100</f>
        <v>0</v>
      </c>
      <c r="K315" s="16">
        <f>G315/F315*100</f>
        <v>0</v>
      </c>
    </row>
    <row r="316" spans="1:11" ht="30" x14ac:dyDescent="0.25">
      <c r="A316" s="117"/>
      <c r="B316" s="90"/>
      <c r="C316" s="27" t="s">
        <v>19</v>
      </c>
      <c r="D316" s="18">
        <v>3000</v>
      </c>
      <c r="E316" s="18">
        <v>3000</v>
      </c>
      <c r="F316" s="18">
        <v>2700</v>
      </c>
      <c r="G316" s="18">
        <v>0</v>
      </c>
      <c r="H316" s="18">
        <v>0</v>
      </c>
      <c r="I316" s="20">
        <f>G316/D316*100</f>
        <v>0</v>
      </c>
      <c r="J316" s="20">
        <f>G316/E316*100</f>
        <v>0</v>
      </c>
      <c r="K316" s="20">
        <f>G316/F316*100</f>
        <v>0</v>
      </c>
    </row>
    <row r="317" spans="1:11" ht="75" x14ac:dyDescent="0.25">
      <c r="A317" s="117"/>
      <c r="B317" s="90"/>
      <c r="C317" s="28" t="s">
        <v>20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</row>
    <row r="318" spans="1:11" ht="45" x14ac:dyDescent="0.25">
      <c r="A318" s="117"/>
      <c r="B318" s="90"/>
      <c r="C318" s="27" t="s">
        <v>21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</row>
    <row r="319" spans="1:11" ht="75" x14ac:dyDescent="0.25">
      <c r="A319" s="117"/>
      <c r="B319" s="90"/>
      <c r="C319" s="28" t="s">
        <v>22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</row>
    <row r="320" spans="1:11" ht="45" x14ac:dyDescent="0.25">
      <c r="A320" s="117"/>
      <c r="B320" s="90"/>
      <c r="C320" s="27" t="s">
        <v>23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</row>
    <row r="321" spans="1:11" ht="45" x14ac:dyDescent="0.25">
      <c r="A321" s="118"/>
      <c r="B321" s="91"/>
      <c r="C321" s="27" t="s">
        <v>28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</row>
    <row r="322" spans="1:11" x14ac:dyDescent="0.25">
      <c r="A322" s="113" t="s">
        <v>70</v>
      </c>
      <c r="B322" s="89" t="s">
        <v>71</v>
      </c>
      <c r="C322" s="26" t="s">
        <v>18</v>
      </c>
      <c r="D322" s="15">
        <f>D323+D325+D327+D328</f>
        <v>0</v>
      </c>
      <c r="E322" s="15">
        <f>E323+E325+E327+E328</f>
        <v>0</v>
      </c>
      <c r="F322" s="15">
        <f>F323+F325+F327+F328</f>
        <v>0</v>
      </c>
      <c r="G322" s="15">
        <f>G323+G325+G327+G328</f>
        <v>0</v>
      </c>
      <c r="H322" s="15">
        <f>H323+H325+H327+H328</f>
        <v>0</v>
      </c>
      <c r="I322" s="16">
        <v>0</v>
      </c>
      <c r="J322" s="16">
        <v>0</v>
      </c>
      <c r="K322" s="16">
        <v>0</v>
      </c>
    </row>
    <row r="323" spans="1:11" ht="30" x14ac:dyDescent="0.25">
      <c r="A323" s="114"/>
      <c r="B323" s="90"/>
      <c r="C323" s="27" t="s">
        <v>19</v>
      </c>
      <c r="D323" s="18">
        <f>960-960</f>
        <v>0</v>
      </c>
      <c r="E323" s="18">
        <f t="shared" ref="E323:F323" si="46">960-960</f>
        <v>0</v>
      </c>
      <c r="F323" s="18">
        <f t="shared" si="46"/>
        <v>0</v>
      </c>
      <c r="G323" s="18">
        <v>0</v>
      </c>
      <c r="H323" s="18">
        <v>0</v>
      </c>
      <c r="I323" s="20">
        <v>0</v>
      </c>
      <c r="J323" s="20">
        <v>0</v>
      </c>
      <c r="K323" s="20">
        <v>0</v>
      </c>
    </row>
    <row r="324" spans="1:11" ht="75" x14ac:dyDescent="0.25">
      <c r="A324" s="114"/>
      <c r="B324" s="90"/>
      <c r="C324" s="28" t="s">
        <v>20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</row>
    <row r="325" spans="1:11" ht="45" x14ac:dyDescent="0.25">
      <c r="A325" s="114"/>
      <c r="B325" s="90"/>
      <c r="C325" s="27" t="s">
        <v>21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</row>
    <row r="326" spans="1:11" ht="75" x14ac:dyDescent="0.25">
      <c r="A326" s="114"/>
      <c r="B326" s="90"/>
      <c r="C326" s="28" t="s">
        <v>22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</row>
    <row r="327" spans="1:11" ht="45" x14ac:dyDescent="0.25">
      <c r="A327" s="114"/>
      <c r="B327" s="90"/>
      <c r="C327" s="27" t="s">
        <v>23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</row>
    <row r="328" spans="1:11" ht="45" x14ac:dyDescent="0.25">
      <c r="A328" s="115"/>
      <c r="B328" s="91"/>
      <c r="C328" s="27" t="s">
        <v>28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</row>
    <row r="329" spans="1:11" x14ac:dyDescent="0.25">
      <c r="A329" s="113" t="s">
        <v>72</v>
      </c>
      <c r="B329" s="89" t="s">
        <v>67</v>
      </c>
      <c r="C329" s="26" t="s">
        <v>18</v>
      </c>
      <c r="D329" s="15">
        <f>D330+D332+D334+D335</f>
        <v>1650</v>
      </c>
      <c r="E329" s="15">
        <f>E330+E332+E334+E335</f>
        <v>1650</v>
      </c>
      <c r="F329" s="15">
        <f>F330+F332+F334+F335</f>
        <v>1650</v>
      </c>
      <c r="G329" s="15">
        <f>G330+G332+G334+G335</f>
        <v>115</v>
      </c>
      <c r="H329" s="15">
        <f>H330+H332+H334+H335</f>
        <v>115</v>
      </c>
      <c r="I329" s="16">
        <f>G329/D329*100</f>
        <v>6.9696969696969706</v>
      </c>
      <c r="J329" s="16">
        <f>G329/E329*100</f>
        <v>6.9696969696969706</v>
      </c>
      <c r="K329" s="16">
        <f>G329/F329*100</f>
        <v>6.9696969696969706</v>
      </c>
    </row>
    <row r="330" spans="1:11" ht="30" x14ac:dyDescent="0.25">
      <c r="A330" s="114"/>
      <c r="B330" s="90"/>
      <c r="C330" s="27" t="s">
        <v>19</v>
      </c>
      <c r="D330" s="18">
        <f>690+960</f>
        <v>1650</v>
      </c>
      <c r="E330" s="18">
        <f t="shared" ref="E330:F330" si="47">690+960</f>
        <v>1650</v>
      </c>
      <c r="F330" s="18">
        <f t="shared" si="47"/>
        <v>1650</v>
      </c>
      <c r="G330" s="18">
        <v>115</v>
      </c>
      <c r="H330" s="18">
        <v>115</v>
      </c>
      <c r="I330" s="20">
        <f>G330/D330*100</f>
        <v>6.9696969696969706</v>
      </c>
      <c r="J330" s="20">
        <f>G330/E330*100</f>
        <v>6.9696969696969706</v>
      </c>
      <c r="K330" s="20">
        <f>G330/F330*100</f>
        <v>6.9696969696969706</v>
      </c>
    </row>
    <row r="331" spans="1:11" ht="75" x14ac:dyDescent="0.25">
      <c r="A331" s="114"/>
      <c r="B331" s="90"/>
      <c r="C331" s="28" t="s">
        <v>20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</row>
    <row r="332" spans="1:11" ht="45" x14ac:dyDescent="0.25">
      <c r="A332" s="114"/>
      <c r="B332" s="90"/>
      <c r="C332" s="27" t="s">
        <v>21</v>
      </c>
      <c r="D332" s="18">
        <v>0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</row>
    <row r="333" spans="1:11" ht="75" x14ac:dyDescent="0.25">
      <c r="A333" s="114"/>
      <c r="B333" s="90"/>
      <c r="C333" s="28" t="s">
        <v>22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</row>
    <row r="334" spans="1:11" ht="45" x14ac:dyDescent="0.25">
      <c r="A334" s="114"/>
      <c r="B334" s="90"/>
      <c r="C334" s="27" t="s">
        <v>23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</row>
    <row r="335" spans="1:11" ht="45" x14ac:dyDescent="0.25">
      <c r="A335" s="115"/>
      <c r="B335" s="91"/>
      <c r="C335" s="27" t="s">
        <v>28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</row>
    <row r="336" spans="1:11" x14ac:dyDescent="0.25">
      <c r="A336" s="113" t="s">
        <v>73</v>
      </c>
      <c r="B336" s="89" t="s">
        <v>67</v>
      </c>
      <c r="C336" s="26" t="s">
        <v>18</v>
      </c>
      <c r="D336" s="15">
        <f>D337+D339+D341+D342</f>
        <v>1045</v>
      </c>
      <c r="E336" s="15">
        <f>E337+E339+E341+E342</f>
        <v>1045</v>
      </c>
      <c r="F336" s="15">
        <f>F337+F339+F341+F342</f>
        <v>1045</v>
      </c>
      <c r="G336" s="15">
        <f>G337+G339+G341+G342</f>
        <v>0</v>
      </c>
      <c r="H336" s="15">
        <f>H337+H339+H341+H342</f>
        <v>0</v>
      </c>
      <c r="I336" s="16">
        <v>0</v>
      </c>
      <c r="J336" s="16">
        <v>0</v>
      </c>
      <c r="K336" s="16">
        <v>0</v>
      </c>
    </row>
    <row r="337" spans="1:11" ht="30" x14ac:dyDescent="0.25">
      <c r="A337" s="114"/>
      <c r="B337" s="90"/>
      <c r="C337" s="27" t="s">
        <v>19</v>
      </c>
      <c r="D337" s="18">
        <v>1045</v>
      </c>
      <c r="E337" s="18">
        <v>1045</v>
      </c>
      <c r="F337" s="18">
        <v>1045</v>
      </c>
      <c r="G337" s="18">
        <v>0</v>
      </c>
      <c r="H337" s="18">
        <v>0</v>
      </c>
      <c r="I337" s="16">
        <v>0</v>
      </c>
      <c r="J337" s="16">
        <v>0</v>
      </c>
      <c r="K337" s="16">
        <v>0</v>
      </c>
    </row>
    <row r="338" spans="1:11" ht="75" x14ac:dyDescent="0.25">
      <c r="A338" s="114"/>
      <c r="B338" s="90"/>
      <c r="C338" s="28" t="s">
        <v>20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</row>
    <row r="339" spans="1:11" ht="45" x14ac:dyDescent="0.25">
      <c r="A339" s="114"/>
      <c r="B339" s="90"/>
      <c r="C339" s="27" t="s">
        <v>21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</row>
    <row r="340" spans="1:11" ht="75" x14ac:dyDescent="0.25">
      <c r="A340" s="114"/>
      <c r="B340" s="90"/>
      <c r="C340" s="28" t="s">
        <v>22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</row>
    <row r="341" spans="1:11" ht="45" x14ac:dyDescent="0.25">
      <c r="A341" s="114"/>
      <c r="B341" s="90"/>
      <c r="C341" s="27" t="s">
        <v>23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</row>
    <row r="342" spans="1:11" ht="45" x14ac:dyDescent="0.25">
      <c r="A342" s="115"/>
      <c r="B342" s="91"/>
      <c r="C342" s="27" t="s">
        <v>28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</row>
    <row r="343" spans="1:11" x14ac:dyDescent="0.25">
      <c r="A343" s="96" t="s">
        <v>74</v>
      </c>
      <c r="B343" s="89" t="s">
        <v>71</v>
      </c>
      <c r="C343" s="26" t="s">
        <v>18</v>
      </c>
      <c r="D343" s="15">
        <f>D344+D346+D348+D349</f>
        <v>345000</v>
      </c>
      <c r="E343" s="15">
        <f>E344+E346+E348+E349</f>
        <v>304720</v>
      </c>
      <c r="F343" s="15">
        <f>F344+F346+F348+F349</f>
        <v>270220</v>
      </c>
      <c r="G343" s="15">
        <f>G344+G346+G348+G349</f>
        <v>144500</v>
      </c>
      <c r="H343" s="15">
        <f>H344+H346+H348+H349</f>
        <v>144500</v>
      </c>
      <c r="I343" s="16">
        <f>G343/D343*100</f>
        <v>41.884057971014492</v>
      </c>
      <c r="J343" s="16">
        <f>G343/E343*100</f>
        <v>47.420582830139146</v>
      </c>
      <c r="K343" s="16">
        <f>G343/F343*100</f>
        <v>53.474946340019244</v>
      </c>
    </row>
    <row r="344" spans="1:11" ht="30" x14ac:dyDescent="0.25">
      <c r="A344" s="97"/>
      <c r="B344" s="90"/>
      <c r="C344" s="27" t="s">
        <v>19</v>
      </c>
      <c r="D344" s="18">
        <v>345000</v>
      </c>
      <c r="E344" s="18">
        <v>304720</v>
      </c>
      <c r="F344" s="18">
        <v>270220</v>
      </c>
      <c r="G344" s="18">
        <v>144500</v>
      </c>
      <c r="H344" s="18">
        <v>144500</v>
      </c>
      <c r="I344" s="20">
        <f>G344/D344*100</f>
        <v>41.884057971014492</v>
      </c>
      <c r="J344" s="20">
        <f>G344/E344*100</f>
        <v>47.420582830139146</v>
      </c>
      <c r="K344" s="20">
        <f>G344/F344*100</f>
        <v>53.474946340019244</v>
      </c>
    </row>
    <row r="345" spans="1:11" ht="75" x14ac:dyDescent="0.25">
      <c r="A345" s="97"/>
      <c r="B345" s="90"/>
      <c r="C345" s="28" t="s">
        <v>20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</row>
    <row r="346" spans="1:11" ht="45" x14ac:dyDescent="0.25">
      <c r="A346" s="97"/>
      <c r="B346" s="90"/>
      <c r="C346" s="27" t="s">
        <v>21</v>
      </c>
      <c r="D346" s="18">
        <v>0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</row>
    <row r="347" spans="1:11" ht="75" x14ac:dyDescent="0.25">
      <c r="A347" s="97"/>
      <c r="B347" s="90"/>
      <c r="C347" s="28" t="s">
        <v>22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</row>
    <row r="348" spans="1:11" ht="45" x14ac:dyDescent="0.25">
      <c r="A348" s="97"/>
      <c r="B348" s="90"/>
      <c r="C348" s="27" t="s">
        <v>23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</row>
    <row r="349" spans="1:11" ht="45" x14ac:dyDescent="0.25">
      <c r="A349" s="98"/>
      <c r="B349" s="91"/>
      <c r="C349" s="27" t="s">
        <v>28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</row>
    <row r="350" spans="1:11" x14ac:dyDescent="0.25">
      <c r="A350" s="105" t="s">
        <v>75</v>
      </c>
      <c r="B350" s="89" t="s">
        <v>71</v>
      </c>
      <c r="C350" s="26" t="s">
        <v>18</v>
      </c>
      <c r="D350" s="15">
        <f>D351+D353+D355+D356</f>
        <v>369</v>
      </c>
      <c r="E350" s="15">
        <f>E351+E353+E355+E356</f>
        <v>369</v>
      </c>
      <c r="F350" s="15">
        <f>F351+F353+F355+F356</f>
        <v>332.1</v>
      </c>
      <c r="G350" s="15">
        <f>G351+G353+G355+G356</f>
        <v>0</v>
      </c>
      <c r="H350" s="15">
        <f>H351+H353+H355+H356</f>
        <v>0</v>
      </c>
      <c r="I350" s="16">
        <f>G350/D350*100</f>
        <v>0</v>
      </c>
      <c r="J350" s="16">
        <f>G350/E350*100</f>
        <v>0</v>
      </c>
      <c r="K350" s="16">
        <f>G350/F350*100</f>
        <v>0</v>
      </c>
    </row>
    <row r="351" spans="1:11" ht="30" x14ac:dyDescent="0.25">
      <c r="A351" s="106"/>
      <c r="B351" s="90"/>
      <c r="C351" s="27" t="s">
        <v>19</v>
      </c>
      <c r="D351" s="18">
        <v>369</v>
      </c>
      <c r="E351" s="18">
        <v>369</v>
      </c>
      <c r="F351" s="18">
        <v>332.1</v>
      </c>
      <c r="G351" s="18">
        <v>0</v>
      </c>
      <c r="H351" s="18">
        <v>0</v>
      </c>
      <c r="I351" s="20">
        <f>G351/D351*100</f>
        <v>0</v>
      </c>
      <c r="J351" s="20">
        <f>G351/E351*100</f>
        <v>0</v>
      </c>
      <c r="K351" s="20">
        <f>G351/F351*100</f>
        <v>0</v>
      </c>
    </row>
    <row r="352" spans="1:11" ht="75" x14ac:dyDescent="0.25">
      <c r="A352" s="106"/>
      <c r="B352" s="90"/>
      <c r="C352" s="28" t="s">
        <v>20</v>
      </c>
      <c r="D352" s="18">
        <v>0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</row>
    <row r="353" spans="1:11" ht="45" x14ac:dyDescent="0.25">
      <c r="A353" s="106"/>
      <c r="B353" s="90"/>
      <c r="C353" s="27" t="s">
        <v>21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</row>
    <row r="354" spans="1:11" ht="75" x14ac:dyDescent="0.25">
      <c r="A354" s="106"/>
      <c r="B354" s="90"/>
      <c r="C354" s="28" t="s">
        <v>22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</row>
    <row r="355" spans="1:11" ht="45" x14ac:dyDescent="0.25">
      <c r="A355" s="106"/>
      <c r="B355" s="90"/>
      <c r="C355" s="27" t="s">
        <v>23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</row>
    <row r="356" spans="1:11" ht="45" x14ac:dyDescent="0.25">
      <c r="A356" s="107"/>
      <c r="B356" s="91"/>
      <c r="C356" s="27" t="s">
        <v>28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</row>
    <row r="357" spans="1:11" x14ac:dyDescent="0.25">
      <c r="A357" s="96" t="s">
        <v>76</v>
      </c>
      <c r="B357" s="89" t="s">
        <v>71</v>
      </c>
      <c r="C357" s="27" t="s">
        <v>18</v>
      </c>
      <c r="D357" s="18">
        <f>D358+D360+D362+D363</f>
        <v>62354.899999999994</v>
      </c>
      <c r="E357" s="18">
        <f>E358+E360+E362+E363</f>
        <v>62354.899999999994</v>
      </c>
      <c r="F357" s="18">
        <f>F358+F360+F362+F363</f>
        <v>62354.899999999994</v>
      </c>
      <c r="G357" s="18">
        <f>G358+G360+G362+G363</f>
        <v>19154.7</v>
      </c>
      <c r="H357" s="18">
        <f>H358+H360+H362+H363</f>
        <v>19154.7</v>
      </c>
      <c r="I357" s="16">
        <f>G357/D357*100</f>
        <v>30.718836851634755</v>
      </c>
      <c r="J357" s="16">
        <f>G357/E357*100</f>
        <v>30.718836851634755</v>
      </c>
      <c r="K357" s="16">
        <f>G357/F357*100</f>
        <v>30.718836851634755</v>
      </c>
    </row>
    <row r="358" spans="1:11" ht="30" x14ac:dyDescent="0.25">
      <c r="A358" s="97"/>
      <c r="B358" s="90"/>
      <c r="C358" s="27" t="s">
        <v>19</v>
      </c>
      <c r="D358" s="18">
        <f>D365+D372+D379+D386+D393</f>
        <v>39679.599999999999</v>
      </c>
      <c r="E358" s="18">
        <f t="shared" ref="E358:H358" si="48">E365+E372+E379+E386+E393</f>
        <v>39679.599999999999</v>
      </c>
      <c r="F358" s="18">
        <f t="shared" si="48"/>
        <v>39679.599999999999</v>
      </c>
      <c r="G358" s="18">
        <f t="shared" si="48"/>
        <v>7452.8</v>
      </c>
      <c r="H358" s="18">
        <f t="shared" si="48"/>
        <v>7452.8</v>
      </c>
      <c r="I358" s="20">
        <f>G358/D358*100</f>
        <v>18.782447403703667</v>
      </c>
      <c r="J358" s="20">
        <f>G358/E358*100</f>
        <v>18.782447403703667</v>
      </c>
      <c r="K358" s="20">
        <f>G358/F358*100</f>
        <v>18.782447403703667</v>
      </c>
    </row>
    <row r="359" spans="1:11" ht="75" x14ac:dyDescent="0.25">
      <c r="A359" s="97"/>
      <c r="B359" s="90"/>
      <c r="C359" s="28" t="s">
        <v>20</v>
      </c>
      <c r="D359" s="18">
        <f>D366</f>
        <v>0</v>
      </c>
      <c r="E359" s="18">
        <f t="shared" ref="E359:H359" si="49">E366</f>
        <v>0</v>
      </c>
      <c r="F359" s="18">
        <f t="shared" si="49"/>
        <v>0</v>
      </c>
      <c r="G359" s="18">
        <f t="shared" si="49"/>
        <v>0</v>
      </c>
      <c r="H359" s="18">
        <f t="shared" si="49"/>
        <v>0</v>
      </c>
      <c r="I359" s="20" t="e">
        <f>G359/D359*100</f>
        <v>#DIV/0!</v>
      </c>
      <c r="J359" s="20" t="e">
        <f>G359/E359*100</f>
        <v>#DIV/0!</v>
      </c>
      <c r="K359" s="20" t="e">
        <f>G359/F359*100</f>
        <v>#DIV/0!</v>
      </c>
    </row>
    <row r="360" spans="1:11" ht="45" x14ac:dyDescent="0.25">
      <c r="A360" s="97"/>
      <c r="B360" s="90"/>
      <c r="C360" s="27" t="s">
        <v>21</v>
      </c>
      <c r="D360" s="18">
        <f>D388+D395</f>
        <v>22675.3</v>
      </c>
      <c r="E360" s="18">
        <f t="shared" ref="E360:H360" si="50">E388+E395</f>
        <v>22675.3</v>
      </c>
      <c r="F360" s="18">
        <f t="shared" si="50"/>
        <v>22675.3</v>
      </c>
      <c r="G360" s="18">
        <f t="shared" si="50"/>
        <v>11701.9</v>
      </c>
      <c r="H360" s="18">
        <f t="shared" si="50"/>
        <v>11701.9</v>
      </c>
      <c r="I360" s="20">
        <f>G360/D360*100</f>
        <v>51.606373454816477</v>
      </c>
      <c r="J360" s="20">
        <f>G360/E360*100</f>
        <v>51.606373454816477</v>
      </c>
      <c r="K360" s="20">
        <f>G360/F360*100</f>
        <v>51.606373454816477</v>
      </c>
    </row>
    <row r="361" spans="1:11" ht="75" x14ac:dyDescent="0.25">
      <c r="A361" s="97"/>
      <c r="B361" s="90"/>
      <c r="C361" s="28" t="s">
        <v>22</v>
      </c>
      <c r="D361" s="18">
        <f>D360</f>
        <v>22675.3</v>
      </c>
      <c r="E361" s="18">
        <f>E360</f>
        <v>22675.3</v>
      </c>
      <c r="F361" s="18">
        <f>F360</f>
        <v>22675.3</v>
      </c>
      <c r="G361" s="18">
        <f>G360</f>
        <v>11701.9</v>
      </c>
      <c r="H361" s="18">
        <f>H360</f>
        <v>11701.9</v>
      </c>
      <c r="I361" s="20">
        <f>G361/D361*100</f>
        <v>51.606373454816477</v>
      </c>
      <c r="J361" s="20">
        <f>G361/E361*100</f>
        <v>51.606373454816477</v>
      </c>
      <c r="K361" s="20">
        <f>G361/F361*100</f>
        <v>51.606373454816477</v>
      </c>
    </row>
    <row r="362" spans="1:11" ht="45" x14ac:dyDescent="0.25">
      <c r="A362" s="97"/>
      <c r="B362" s="90"/>
      <c r="C362" s="27" t="s">
        <v>23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</row>
    <row r="363" spans="1:11" ht="45" x14ac:dyDescent="0.25">
      <c r="A363" s="98"/>
      <c r="B363" s="91"/>
      <c r="C363" s="27" t="s">
        <v>28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</row>
    <row r="364" spans="1:11" x14ac:dyDescent="0.25">
      <c r="A364" s="111" t="s">
        <v>77</v>
      </c>
      <c r="B364" s="89" t="s">
        <v>71</v>
      </c>
      <c r="C364" s="27" t="s">
        <v>18</v>
      </c>
      <c r="D364" s="18">
        <f>D365+D367+D369+D370</f>
        <v>29870.1</v>
      </c>
      <c r="E364" s="18">
        <f>E365+E367+E369+E370</f>
        <v>29280.1</v>
      </c>
      <c r="F364" s="18">
        <f>F365+F367+F369+F370</f>
        <v>29280.1</v>
      </c>
      <c r="G364" s="18">
        <f>G365+G367+G369+G370</f>
        <v>6121.5</v>
      </c>
      <c r="H364" s="18">
        <f>H365+H367+H369+H370</f>
        <v>6121.5</v>
      </c>
      <c r="I364" s="16">
        <f>G364/D364*100</f>
        <v>20.493737885042236</v>
      </c>
      <c r="J364" s="16">
        <f>G364/E364*100</f>
        <v>20.906690892449138</v>
      </c>
      <c r="K364" s="16">
        <f>G364/F364*100</f>
        <v>20.906690892449138</v>
      </c>
    </row>
    <row r="365" spans="1:11" ht="30" x14ac:dyDescent="0.25">
      <c r="A365" s="111"/>
      <c r="B365" s="90"/>
      <c r="C365" s="27" t="s">
        <v>19</v>
      </c>
      <c r="D365" s="18">
        <f>27834.8+2035.3</f>
        <v>29870.1</v>
      </c>
      <c r="E365" s="18">
        <v>29280.1</v>
      </c>
      <c r="F365" s="18">
        <v>29280.1</v>
      </c>
      <c r="G365" s="18">
        <v>6121.5</v>
      </c>
      <c r="H365" s="18">
        <v>6121.5</v>
      </c>
      <c r="I365" s="20">
        <f>G365/D365*100</f>
        <v>20.493737885042236</v>
      </c>
      <c r="J365" s="20">
        <f>G365/E365*100</f>
        <v>20.906690892449138</v>
      </c>
      <c r="K365" s="20">
        <f>G365/F365*100</f>
        <v>20.906690892449138</v>
      </c>
    </row>
    <row r="366" spans="1:11" ht="75" x14ac:dyDescent="0.25">
      <c r="A366" s="111"/>
      <c r="B366" s="90"/>
      <c r="C366" s="28" t="s">
        <v>20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20" t="e">
        <f>G366/D366*100</f>
        <v>#DIV/0!</v>
      </c>
      <c r="J366" s="20" t="e">
        <f>G366/E366*100</f>
        <v>#DIV/0!</v>
      </c>
      <c r="K366" s="20" t="e">
        <f>G366/F366*100</f>
        <v>#DIV/0!</v>
      </c>
    </row>
    <row r="367" spans="1:11" ht="45" x14ac:dyDescent="0.25">
      <c r="A367" s="111"/>
      <c r="B367" s="90"/>
      <c r="C367" s="27" t="s">
        <v>21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20" t="e">
        <f>G367/D367*100</f>
        <v>#DIV/0!</v>
      </c>
      <c r="J367" s="20" t="e">
        <f>G367/E367*100</f>
        <v>#DIV/0!</v>
      </c>
      <c r="K367" s="20" t="e">
        <f>G367/F367*100</f>
        <v>#DIV/0!</v>
      </c>
    </row>
    <row r="368" spans="1:11" ht="75" x14ac:dyDescent="0.25">
      <c r="A368" s="111"/>
      <c r="B368" s="90"/>
      <c r="C368" s="28" t="s">
        <v>22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20" t="e">
        <f>G368/D368*100</f>
        <v>#DIV/0!</v>
      </c>
      <c r="J368" s="20" t="e">
        <f>G368/E368*100</f>
        <v>#DIV/0!</v>
      </c>
      <c r="K368" s="20" t="e">
        <f>G368/F368*100</f>
        <v>#DIV/0!</v>
      </c>
    </row>
    <row r="369" spans="1:11" ht="45" x14ac:dyDescent="0.25">
      <c r="A369" s="111"/>
      <c r="B369" s="90"/>
      <c r="C369" s="27" t="s">
        <v>23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</row>
    <row r="370" spans="1:11" ht="45" x14ac:dyDescent="0.25">
      <c r="A370" s="111"/>
      <c r="B370" s="91"/>
      <c r="C370" s="27" t="s">
        <v>28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</row>
    <row r="371" spans="1:11" x14ac:dyDescent="0.25">
      <c r="A371" s="112" t="s">
        <v>78</v>
      </c>
      <c r="B371" s="89" t="s">
        <v>71</v>
      </c>
      <c r="C371" s="27" t="s">
        <v>18</v>
      </c>
      <c r="D371" s="18">
        <f>D372+D374+D376+D377</f>
        <v>2370</v>
      </c>
      <c r="E371" s="18">
        <f>E372+E374+E376+E377</f>
        <v>2370</v>
      </c>
      <c r="F371" s="18">
        <f>F372+F374+F376+F377</f>
        <v>2370</v>
      </c>
      <c r="G371" s="18">
        <f>G372+G374+G376+G377</f>
        <v>592.5</v>
      </c>
      <c r="H371" s="18">
        <f>H372+H374+H376+H377</f>
        <v>592.5</v>
      </c>
      <c r="I371" s="16">
        <f>G371/D371*100</f>
        <v>25</v>
      </c>
      <c r="J371" s="16">
        <f>G371/E371*100</f>
        <v>25</v>
      </c>
      <c r="K371" s="16">
        <f>G371/F371*100</f>
        <v>25</v>
      </c>
    </row>
    <row r="372" spans="1:11" ht="30" x14ac:dyDescent="0.25">
      <c r="A372" s="112"/>
      <c r="B372" s="90"/>
      <c r="C372" s="27" t="s">
        <v>19</v>
      </c>
      <c r="D372" s="18">
        <v>2370</v>
      </c>
      <c r="E372" s="18">
        <v>2370</v>
      </c>
      <c r="F372" s="18">
        <v>2370</v>
      </c>
      <c r="G372" s="18">
        <v>592.5</v>
      </c>
      <c r="H372" s="18">
        <v>592.5</v>
      </c>
      <c r="I372" s="20">
        <f>G372/D372*100</f>
        <v>25</v>
      </c>
      <c r="J372" s="20">
        <f>G372/E372*100</f>
        <v>25</v>
      </c>
      <c r="K372" s="20">
        <f>G372/F372*100</f>
        <v>25</v>
      </c>
    </row>
    <row r="373" spans="1:11" ht="75" x14ac:dyDescent="0.25">
      <c r="A373" s="112"/>
      <c r="B373" s="90"/>
      <c r="C373" s="28" t="s">
        <v>20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20" t="e">
        <f>G373/D373*100</f>
        <v>#DIV/0!</v>
      </c>
      <c r="J373" s="20" t="e">
        <f>G373/E373*100</f>
        <v>#DIV/0!</v>
      </c>
      <c r="K373" s="20" t="e">
        <f>G373/F373*100</f>
        <v>#DIV/0!</v>
      </c>
    </row>
    <row r="374" spans="1:11" ht="45" x14ac:dyDescent="0.25">
      <c r="A374" s="112"/>
      <c r="B374" s="90"/>
      <c r="C374" s="27" t="s">
        <v>21</v>
      </c>
      <c r="D374" s="18">
        <v>0</v>
      </c>
      <c r="E374" s="18">
        <v>0</v>
      </c>
      <c r="F374" s="18">
        <v>0</v>
      </c>
      <c r="G374" s="18">
        <v>0</v>
      </c>
      <c r="H374" s="18">
        <v>0</v>
      </c>
      <c r="I374" s="20" t="e">
        <f>G374/D374*100</f>
        <v>#DIV/0!</v>
      </c>
      <c r="J374" s="20" t="e">
        <f>G374/E374*100</f>
        <v>#DIV/0!</v>
      </c>
      <c r="K374" s="20" t="e">
        <f>G374/F374*100</f>
        <v>#DIV/0!</v>
      </c>
    </row>
    <row r="375" spans="1:11" ht="75" x14ac:dyDescent="0.25">
      <c r="A375" s="112"/>
      <c r="B375" s="90"/>
      <c r="C375" s="28" t="s">
        <v>22</v>
      </c>
      <c r="D375" s="18">
        <f>D374</f>
        <v>0</v>
      </c>
      <c r="E375" s="18">
        <f>E374</f>
        <v>0</v>
      </c>
      <c r="F375" s="18">
        <f>F374</f>
        <v>0</v>
      </c>
      <c r="G375" s="18">
        <f>G374</f>
        <v>0</v>
      </c>
      <c r="H375" s="18">
        <f>H374</f>
        <v>0</v>
      </c>
      <c r="I375" s="20" t="e">
        <f>G375/D375*100</f>
        <v>#DIV/0!</v>
      </c>
      <c r="J375" s="20" t="e">
        <f>G375/E375*100</f>
        <v>#DIV/0!</v>
      </c>
      <c r="K375" s="20" t="e">
        <f>G375/F375*100</f>
        <v>#DIV/0!</v>
      </c>
    </row>
    <row r="376" spans="1:11" ht="45" x14ac:dyDescent="0.25">
      <c r="A376" s="112"/>
      <c r="B376" s="90"/>
      <c r="C376" s="27" t="s">
        <v>23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</row>
    <row r="377" spans="1:11" ht="45" x14ac:dyDescent="0.25">
      <c r="A377" s="112"/>
      <c r="B377" s="91"/>
      <c r="C377" s="27" t="s">
        <v>28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</row>
    <row r="378" spans="1:11" x14ac:dyDescent="0.25">
      <c r="A378" s="96" t="s">
        <v>79</v>
      </c>
      <c r="B378" s="89" t="s">
        <v>67</v>
      </c>
      <c r="C378" s="27" t="s">
        <v>18</v>
      </c>
      <c r="D378" s="18">
        <f>D379+D381+D383+D384</f>
        <v>6320.9</v>
      </c>
      <c r="E378" s="18">
        <f t="shared" ref="E378:H378" si="51">E379+E381+E383+E384</f>
        <v>6910.9</v>
      </c>
      <c r="F378" s="18">
        <f t="shared" si="51"/>
        <v>6910.9</v>
      </c>
      <c r="G378" s="18">
        <f t="shared" si="51"/>
        <v>500</v>
      </c>
      <c r="H378" s="18">
        <f t="shared" si="51"/>
        <v>500</v>
      </c>
      <c r="I378" s="16">
        <f>G378/D378*100</f>
        <v>7.9102659431410096</v>
      </c>
      <c r="J378" s="16">
        <f>G378/E378*100</f>
        <v>7.234947691328192</v>
      </c>
      <c r="K378" s="16">
        <f>G378/F378*100</f>
        <v>7.234947691328192</v>
      </c>
    </row>
    <row r="379" spans="1:11" ht="30" x14ac:dyDescent="0.25">
      <c r="A379" s="97"/>
      <c r="B379" s="90"/>
      <c r="C379" s="27" t="s">
        <v>19</v>
      </c>
      <c r="D379" s="18">
        <v>6320.9</v>
      </c>
      <c r="E379" s="18">
        <v>6910.9</v>
      </c>
      <c r="F379" s="18">
        <v>6910.9</v>
      </c>
      <c r="G379" s="18">
        <v>500</v>
      </c>
      <c r="H379" s="18">
        <v>500</v>
      </c>
      <c r="I379" s="20">
        <f>G379/D379*100</f>
        <v>7.9102659431410096</v>
      </c>
      <c r="J379" s="20">
        <f>G379/E379*100</f>
        <v>7.234947691328192</v>
      </c>
      <c r="K379" s="20">
        <f>G379/F379*100</f>
        <v>7.234947691328192</v>
      </c>
    </row>
    <row r="380" spans="1:11" ht="75" x14ac:dyDescent="0.25">
      <c r="A380" s="97"/>
      <c r="B380" s="90"/>
      <c r="C380" s="28" t="s">
        <v>20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20">
        <v>0</v>
      </c>
      <c r="J380" s="20">
        <v>0</v>
      </c>
      <c r="K380" s="20">
        <v>0</v>
      </c>
    </row>
    <row r="381" spans="1:11" ht="45" x14ac:dyDescent="0.25">
      <c r="A381" s="97"/>
      <c r="B381" s="90"/>
      <c r="C381" s="27" t="s">
        <v>21</v>
      </c>
      <c r="D381" s="18">
        <v>0</v>
      </c>
      <c r="E381" s="18">
        <v>0</v>
      </c>
      <c r="F381" s="18">
        <v>0</v>
      </c>
      <c r="G381" s="18">
        <v>0</v>
      </c>
      <c r="H381" s="18">
        <v>0</v>
      </c>
      <c r="I381" s="16">
        <v>0</v>
      </c>
      <c r="J381" s="16">
        <v>0</v>
      </c>
      <c r="K381" s="16">
        <v>0</v>
      </c>
    </row>
    <row r="382" spans="1:11" ht="75" x14ac:dyDescent="0.25">
      <c r="A382" s="97"/>
      <c r="B382" s="90"/>
      <c r="C382" s="28" t="s">
        <v>22</v>
      </c>
      <c r="D382" s="18">
        <f>D381</f>
        <v>0</v>
      </c>
      <c r="E382" s="18">
        <f>E381</f>
        <v>0</v>
      </c>
      <c r="F382" s="18">
        <f>F381</f>
        <v>0</v>
      </c>
      <c r="G382" s="18">
        <f>G381</f>
        <v>0</v>
      </c>
      <c r="H382" s="18">
        <f>H381</f>
        <v>0</v>
      </c>
      <c r="I382" s="16">
        <v>0</v>
      </c>
      <c r="J382" s="16">
        <v>0</v>
      </c>
      <c r="K382" s="16">
        <v>0</v>
      </c>
    </row>
    <row r="383" spans="1:11" ht="45" x14ac:dyDescent="0.25">
      <c r="A383" s="97"/>
      <c r="B383" s="90"/>
      <c r="C383" s="27" t="s">
        <v>23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</row>
    <row r="384" spans="1:11" ht="45" x14ac:dyDescent="0.25">
      <c r="A384" s="98"/>
      <c r="B384" s="91"/>
      <c r="C384" s="27" t="s">
        <v>28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</row>
    <row r="385" spans="1:11" x14ac:dyDescent="0.25">
      <c r="A385" s="96" t="s">
        <v>80</v>
      </c>
      <c r="B385" s="89" t="s">
        <v>67</v>
      </c>
      <c r="C385" s="27" t="s">
        <v>18</v>
      </c>
      <c r="D385" s="18">
        <f>D386+D388+D390+D391</f>
        <v>16653</v>
      </c>
      <c r="E385" s="18">
        <f t="shared" ref="E385:H385" si="52">E386+E388+E390+E391</f>
        <v>16653</v>
      </c>
      <c r="F385" s="18">
        <f t="shared" si="52"/>
        <v>16653</v>
      </c>
      <c r="G385" s="18">
        <f t="shared" si="52"/>
        <v>11940.699999999999</v>
      </c>
      <c r="H385" s="18">
        <f t="shared" si="52"/>
        <v>11940.699999999999</v>
      </c>
      <c r="I385" s="16">
        <f>G385/D385*100</f>
        <v>71.702996457094812</v>
      </c>
      <c r="J385" s="16">
        <f>G385/E385*100</f>
        <v>71.702996457094812</v>
      </c>
      <c r="K385" s="16">
        <f>G385/F385*100</f>
        <v>71.702996457094812</v>
      </c>
    </row>
    <row r="386" spans="1:11" ht="30" x14ac:dyDescent="0.25">
      <c r="A386" s="97"/>
      <c r="B386" s="90"/>
      <c r="C386" s="27" t="s">
        <v>19</v>
      </c>
      <c r="D386" s="18">
        <v>333.1</v>
      </c>
      <c r="E386" s="18">
        <v>333.1</v>
      </c>
      <c r="F386" s="18">
        <v>333.1</v>
      </c>
      <c r="G386" s="18">
        <v>238.8</v>
      </c>
      <c r="H386" s="18">
        <v>238.8</v>
      </c>
      <c r="I386" s="20">
        <f>G386/D386*100</f>
        <v>71.69018312818973</v>
      </c>
      <c r="J386" s="20">
        <f>G386/E386*100</f>
        <v>71.69018312818973</v>
      </c>
      <c r="K386" s="20">
        <f>G386/F386*100</f>
        <v>71.69018312818973</v>
      </c>
    </row>
    <row r="387" spans="1:11" ht="75" x14ac:dyDescent="0.25">
      <c r="A387" s="97"/>
      <c r="B387" s="90"/>
      <c r="C387" s="28" t="s">
        <v>20</v>
      </c>
      <c r="D387" s="18">
        <f>D386</f>
        <v>333.1</v>
      </c>
      <c r="E387" s="18">
        <f t="shared" ref="E387:H387" si="53">E386</f>
        <v>333.1</v>
      </c>
      <c r="F387" s="18">
        <f t="shared" si="53"/>
        <v>333.1</v>
      </c>
      <c r="G387" s="18">
        <f t="shared" si="53"/>
        <v>238.8</v>
      </c>
      <c r="H387" s="18">
        <f t="shared" si="53"/>
        <v>238.8</v>
      </c>
      <c r="I387" s="20">
        <v>0</v>
      </c>
      <c r="J387" s="20">
        <v>0</v>
      </c>
      <c r="K387" s="20">
        <v>0</v>
      </c>
    </row>
    <row r="388" spans="1:11" ht="45" x14ac:dyDescent="0.25">
      <c r="A388" s="97"/>
      <c r="B388" s="90"/>
      <c r="C388" s="27" t="s">
        <v>21</v>
      </c>
      <c r="D388" s="18">
        <v>16319.9</v>
      </c>
      <c r="E388" s="18">
        <v>16319.9</v>
      </c>
      <c r="F388" s="18">
        <v>16319.9</v>
      </c>
      <c r="G388" s="18">
        <v>11701.9</v>
      </c>
      <c r="H388" s="18">
        <v>11701.9</v>
      </c>
      <c r="I388" s="16">
        <v>0</v>
      </c>
      <c r="J388" s="16">
        <v>0</v>
      </c>
      <c r="K388" s="16">
        <v>0</v>
      </c>
    </row>
    <row r="389" spans="1:11" ht="75" x14ac:dyDescent="0.25">
      <c r="A389" s="97"/>
      <c r="B389" s="90"/>
      <c r="C389" s="28" t="s">
        <v>22</v>
      </c>
      <c r="D389" s="18">
        <f>D388</f>
        <v>16319.9</v>
      </c>
      <c r="E389" s="18">
        <f>E388</f>
        <v>16319.9</v>
      </c>
      <c r="F389" s="18">
        <f>F388</f>
        <v>16319.9</v>
      </c>
      <c r="G389" s="18">
        <f>G388</f>
        <v>11701.9</v>
      </c>
      <c r="H389" s="18">
        <f>H388</f>
        <v>11701.9</v>
      </c>
      <c r="I389" s="16">
        <v>0</v>
      </c>
      <c r="J389" s="16">
        <v>0</v>
      </c>
      <c r="K389" s="16">
        <v>0</v>
      </c>
    </row>
    <row r="390" spans="1:11" ht="45" x14ac:dyDescent="0.25">
      <c r="A390" s="97"/>
      <c r="B390" s="90"/>
      <c r="C390" s="27" t="s">
        <v>23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</row>
    <row r="391" spans="1:11" ht="45" x14ac:dyDescent="0.25">
      <c r="A391" s="98"/>
      <c r="B391" s="91"/>
      <c r="C391" s="27" t="s">
        <v>28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</row>
    <row r="392" spans="1:11" x14ac:dyDescent="0.25">
      <c r="A392" s="105" t="s">
        <v>81</v>
      </c>
      <c r="B392" s="89" t="s">
        <v>71</v>
      </c>
      <c r="C392" s="27" t="s">
        <v>18</v>
      </c>
      <c r="D392" s="18">
        <f>D393+D395+D397+D398</f>
        <v>7140.9</v>
      </c>
      <c r="E392" s="18">
        <f>E393+E395+E397+E398</f>
        <v>7140.9</v>
      </c>
      <c r="F392" s="18">
        <f>F393+F395+F397+F398</f>
        <v>7140.9</v>
      </c>
      <c r="G392" s="18">
        <f>G393+G395+G397+G398</f>
        <v>0</v>
      </c>
      <c r="H392" s="18">
        <f>H393+H395+H397+H398</f>
        <v>0</v>
      </c>
      <c r="I392" s="16">
        <f>G392/D392*100</f>
        <v>0</v>
      </c>
      <c r="J392" s="16">
        <f>G392/E392*100</f>
        <v>0</v>
      </c>
      <c r="K392" s="16">
        <f>G392/F392*100</f>
        <v>0</v>
      </c>
    </row>
    <row r="393" spans="1:11" ht="30" x14ac:dyDescent="0.25">
      <c r="A393" s="106"/>
      <c r="B393" s="90"/>
      <c r="C393" s="27" t="s">
        <v>19</v>
      </c>
      <c r="D393" s="18">
        <v>785.5</v>
      </c>
      <c r="E393" s="18">
        <v>785.5</v>
      </c>
      <c r="F393" s="18">
        <v>785.5</v>
      </c>
      <c r="G393" s="18">
        <v>0</v>
      </c>
      <c r="H393" s="18">
        <v>0</v>
      </c>
      <c r="I393" s="20">
        <f>G393/D393*100</f>
        <v>0</v>
      </c>
      <c r="J393" s="20">
        <f>G393/E393*100</f>
        <v>0</v>
      </c>
      <c r="K393" s="20">
        <f>G393/F393*100</f>
        <v>0</v>
      </c>
    </row>
    <row r="394" spans="1:11" ht="75" x14ac:dyDescent="0.25">
      <c r="A394" s="106"/>
      <c r="B394" s="90"/>
      <c r="C394" s="28" t="s">
        <v>20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20">
        <v>0</v>
      </c>
      <c r="J394" s="20">
        <v>0</v>
      </c>
      <c r="K394" s="20">
        <v>0</v>
      </c>
    </row>
    <row r="395" spans="1:11" ht="45" x14ac:dyDescent="0.25">
      <c r="A395" s="106"/>
      <c r="B395" s="90"/>
      <c r="C395" s="27" t="s">
        <v>21</v>
      </c>
      <c r="D395" s="18">
        <v>6355.4</v>
      </c>
      <c r="E395" s="18">
        <v>6355.4</v>
      </c>
      <c r="F395" s="18">
        <v>6355.4</v>
      </c>
      <c r="G395" s="18">
        <v>0</v>
      </c>
      <c r="H395" s="18">
        <v>0</v>
      </c>
      <c r="I395" s="16">
        <v>0</v>
      </c>
      <c r="J395" s="16">
        <v>0</v>
      </c>
      <c r="K395" s="16">
        <v>0</v>
      </c>
    </row>
    <row r="396" spans="1:11" ht="75" x14ac:dyDescent="0.25">
      <c r="A396" s="106"/>
      <c r="B396" s="90"/>
      <c r="C396" s="28" t="s">
        <v>22</v>
      </c>
      <c r="D396" s="18">
        <f>D395</f>
        <v>6355.4</v>
      </c>
      <c r="E396" s="18">
        <f>E395</f>
        <v>6355.4</v>
      </c>
      <c r="F396" s="18">
        <f>F395</f>
        <v>6355.4</v>
      </c>
      <c r="G396" s="18">
        <f>G395</f>
        <v>0</v>
      </c>
      <c r="H396" s="18">
        <f>H395</f>
        <v>0</v>
      </c>
      <c r="I396" s="16">
        <v>0</v>
      </c>
      <c r="J396" s="16">
        <v>0</v>
      </c>
      <c r="K396" s="16">
        <v>0</v>
      </c>
    </row>
    <row r="397" spans="1:11" ht="45" x14ac:dyDescent="0.25">
      <c r="A397" s="106"/>
      <c r="B397" s="90"/>
      <c r="C397" s="27" t="s">
        <v>23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</row>
    <row r="398" spans="1:11" ht="45" x14ac:dyDescent="0.25">
      <c r="A398" s="107"/>
      <c r="B398" s="91"/>
      <c r="C398" s="27" t="s">
        <v>28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</row>
    <row r="399" spans="1:11" x14ac:dyDescent="0.25">
      <c r="A399" s="108" t="s">
        <v>82</v>
      </c>
      <c r="B399" s="89" t="s">
        <v>83</v>
      </c>
      <c r="C399" s="14" t="s">
        <v>18</v>
      </c>
      <c r="D399" s="15">
        <f>D400+D404+D405</f>
        <v>8936.5</v>
      </c>
      <c r="E399" s="15">
        <f>E400+E402+E405</f>
        <v>108075.8</v>
      </c>
      <c r="F399" s="15">
        <f t="shared" ref="F399:H399" si="54">F400+F402+F405</f>
        <v>8363.1</v>
      </c>
      <c r="G399" s="15">
        <f t="shared" si="54"/>
        <v>2088.5</v>
      </c>
      <c r="H399" s="15">
        <f t="shared" si="54"/>
        <v>2088.5</v>
      </c>
      <c r="I399" s="16">
        <f>G399/D399*100</f>
        <v>23.370447043025795</v>
      </c>
      <c r="J399" s="16">
        <f>G399/E399*100</f>
        <v>1.9324400096968981</v>
      </c>
      <c r="K399" s="16">
        <f>G399/F399*100</f>
        <v>24.972797168514067</v>
      </c>
    </row>
    <row r="400" spans="1:11" ht="30" x14ac:dyDescent="0.25">
      <c r="A400" s="109"/>
      <c r="B400" s="90"/>
      <c r="C400" s="17" t="s">
        <v>19</v>
      </c>
      <c r="D400" s="18">
        <f>D407+D428</f>
        <v>8936.5</v>
      </c>
      <c r="E400" s="18">
        <f t="shared" ref="E400:H400" si="55">E407+E428</f>
        <v>10919.4</v>
      </c>
      <c r="F400" s="18">
        <f t="shared" si="55"/>
        <v>8363.1</v>
      </c>
      <c r="G400" s="18">
        <f t="shared" si="55"/>
        <v>2088.5</v>
      </c>
      <c r="H400" s="18">
        <f t="shared" si="55"/>
        <v>2088.5</v>
      </c>
      <c r="I400" s="20">
        <f>G400/D400*100</f>
        <v>23.370447043025795</v>
      </c>
      <c r="J400" s="20">
        <f>G400/E400*100</f>
        <v>19.12650878253384</v>
      </c>
      <c r="K400" s="20">
        <f>G400/F400*100</f>
        <v>24.972797168514067</v>
      </c>
    </row>
    <row r="401" spans="1:11" ht="75" x14ac:dyDescent="0.25">
      <c r="A401" s="109"/>
      <c r="B401" s="90"/>
      <c r="C401" s="19" t="s">
        <v>20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</row>
    <row r="402" spans="1:11" ht="45" x14ac:dyDescent="0.25">
      <c r="A402" s="109"/>
      <c r="B402" s="90"/>
      <c r="C402" s="17" t="s">
        <v>21</v>
      </c>
      <c r="D402" s="18">
        <f>D409+D430</f>
        <v>0</v>
      </c>
      <c r="E402" s="18">
        <f t="shared" ref="E402:H402" si="56">E409+E430</f>
        <v>95922.3</v>
      </c>
      <c r="F402" s="18">
        <f t="shared" si="56"/>
        <v>0</v>
      </c>
      <c r="G402" s="18">
        <f t="shared" si="56"/>
        <v>0</v>
      </c>
      <c r="H402" s="18">
        <f t="shared" si="56"/>
        <v>0</v>
      </c>
      <c r="I402" s="18">
        <v>0</v>
      </c>
      <c r="J402" s="18">
        <v>0</v>
      </c>
      <c r="K402" s="18">
        <v>0</v>
      </c>
    </row>
    <row r="403" spans="1:11" ht="75" x14ac:dyDescent="0.25">
      <c r="A403" s="109"/>
      <c r="B403" s="90"/>
      <c r="C403" s="19" t="s">
        <v>22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</row>
    <row r="404" spans="1:11" ht="45" x14ac:dyDescent="0.25">
      <c r="A404" s="109"/>
      <c r="B404" s="90"/>
      <c r="C404" s="17" t="s">
        <v>23</v>
      </c>
      <c r="D404" s="18">
        <f t="shared" ref="D404:H404" si="57">D411</f>
        <v>0</v>
      </c>
      <c r="E404" s="18">
        <f t="shared" si="57"/>
        <v>0</v>
      </c>
      <c r="F404" s="18">
        <f t="shared" si="57"/>
        <v>0</v>
      </c>
      <c r="G404" s="18">
        <f t="shared" si="57"/>
        <v>0</v>
      </c>
      <c r="H404" s="18">
        <f t="shared" si="57"/>
        <v>0</v>
      </c>
      <c r="I404" s="20">
        <v>0</v>
      </c>
      <c r="J404" s="20">
        <v>0</v>
      </c>
      <c r="K404" s="20">
        <v>0</v>
      </c>
    </row>
    <row r="405" spans="1:11" ht="45" x14ac:dyDescent="0.25">
      <c r="A405" s="110"/>
      <c r="B405" s="91"/>
      <c r="C405" s="17" t="s">
        <v>28</v>
      </c>
      <c r="D405" s="18">
        <f>D433</f>
        <v>0</v>
      </c>
      <c r="E405" s="18">
        <f t="shared" ref="E405:H405" si="58">E433</f>
        <v>1234.0999999999999</v>
      </c>
      <c r="F405" s="18">
        <f t="shared" si="58"/>
        <v>0</v>
      </c>
      <c r="G405" s="18">
        <f t="shared" si="58"/>
        <v>0</v>
      </c>
      <c r="H405" s="18">
        <f t="shared" si="58"/>
        <v>0</v>
      </c>
      <c r="I405" s="20">
        <v>0</v>
      </c>
      <c r="J405" s="20">
        <v>0</v>
      </c>
      <c r="K405" s="20">
        <v>0</v>
      </c>
    </row>
    <row r="406" spans="1:11" x14ac:dyDescent="0.25">
      <c r="A406" s="108" t="s">
        <v>84</v>
      </c>
      <c r="B406" s="89" t="s">
        <v>83</v>
      </c>
      <c r="C406" s="14" t="s">
        <v>18</v>
      </c>
      <c r="D406" s="15">
        <f>D407+D411+D412</f>
        <v>8936.5</v>
      </c>
      <c r="E406" s="15">
        <f>E407+E411+E412</f>
        <v>8936.5</v>
      </c>
      <c r="F406" s="15">
        <f>F407+F411+F412</f>
        <v>8363.1</v>
      </c>
      <c r="G406" s="15">
        <f>G407+G411+G412</f>
        <v>2088.5</v>
      </c>
      <c r="H406" s="15">
        <f>H407+H411+H412</f>
        <v>2088.5</v>
      </c>
      <c r="I406" s="16">
        <f>G406/D406*100</f>
        <v>23.370447043025795</v>
      </c>
      <c r="J406" s="16">
        <f>G406/E406*100</f>
        <v>23.370447043025795</v>
      </c>
      <c r="K406" s="16">
        <f>G406/F406*100</f>
        <v>24.972797168514067</v>
      </c>
    </row>
    <row r="407" spans="1:11" ht="30" x14ac:dyDescent="0.25">
      <c r="A407" s="109"/>
      <c r="B407" s="90"/>
      <c r="C407" s="17" t="s">
        <v>19</v>
      </c>
      <c r="D407" s="18">
        <f>D414+D421+D428+D435+D442</f>
        <v>8936.5</v>
      </c>
      <c r="E407" s="18">
        <f>E414+E421</f>
        <v>8936.5</v>
      </c>
      <c r="F407" s="18">
        <f t="shared" ref="F407:H407" si="59">F414+F421</f>
        <v>8363.1</v>
      </c>
      <c r="G407" s="18">
        <f t="shared" si="59"/>
        <v>2088.5</v>
      </c>
      <c r="H407" s="18">
        <f t="shared" si="59"/>
        <v>2088.5</v>
      </c>
      <c r="I407" s="20">
        <f>G407/D407*100</f>
        <v>23.370447043025795</v>
      </c>
      <c r="J407" s="20">
        <f>G407/E407*100</f>
        <v>23.370447043025795</v>
      </c>
      <c r="K407" s="20">
        <f>G407/F407*100</f>
        <v>24.972797168514067</v>
      </c>
    </row>
    <row r="408" spans="1:11" ht="75" x14ac:dyDescent="0.25">
      <c r="A408" s="109"/>
      <c r="B408" s="90"/>
      <c r="C408" s="19" t="s">
        <v>20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</row>
    <row r="409" spans="1:11" ht="45" x14ac:dyDescent="0.25">
      <c r="A409" s="109"/>
      <c r="B409" s="90"/>
      <c r="C409" s="17" t="s">
        <v>21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</row>
    <row r="410" spans="1:11" ht="75" x14ac:dyDescent="0.25">
      <c r="A410" s="109"/>
      <c r="B410" s="90"/>
      <c r="C410" s="19" t="s">
        <v>22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</row>
    <row r="411" spans="1:11" ht="45" x14ac:dyDescent="0.25">
      <c r="A411" s="109"/>
      <c r="B411" s="90"/>
      <c r="C411" s="17" t="s">
        <v>23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</row>
    <row r="412" spans="1:11" ht="45" x14ac:dyDescent="0.25">
      <c r="A412" s="110"/>
      <c r="B412" s="91"/>
      <c r="C412" s="17" t="s">
        <v>28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6">
        <v>0</v>
      </c>
      <c r="J412" s="16">
        <v>0</v>
      </c>
      <c r="K412" s="16">
        <v>0</v>
      </c>
    </row>
    <row r="413" spans="1:11" x14ac:dyDescent="0.25">
      <c r="A413" s="105" t="s">
        <v>85</v>
      </c>
      <c r="B413" s="89" t="s">
        <v>83</v>
      </c>
      <c r="C413" s="14" t="s">
        <v>18</v>
      </c>
      <c r="D413" s="15">
        <f>D414+D418+D419</f>
        <v>8926.5</v>
      </c>
      <c r="E413" s="15">
        <f>E414+E418+E419</f>
        <v>8926.5</v>
      </c>
      <c r="F413" s="15">
        <f>F414+F418+F419</f>
        <v>8354.1</v>
      </c>
      <c r="G413" s="15">
        <f>G414+G418+G419</f>
        <v>2088.5</v>
      </c>
      <c r="H413" s="15">
        <f>H414+H418+H419</f>
        <v>2088.5</v>
      </c>
      <c r="I413" s="16">
        <f>G413/D413*100</f>
        <v>23.396628017700106</v>
      </c>
      <c r="J413" s="16">
        <f>G413/E413*100</f>
        <v>23.396628017700106</v>
      </c>
      <c r="K413" s="16">
        <f>G413/F413*100</f>
        <v>24.99970074574161</v>
      </c>
    </row>
    <row r="414" spans="1:11" ht="30" x14ac:dyDescent="0.25">
      <c r="A414" s="106"/>
      <c r="B414" s="90"/>
      <c r="C414" s="17" t="s">
        <v>19</v>
      </c>
      <c r="D414" s="18">
        <v>8926.5</v>
      </c>
      <c r="E414" s="18">
        <v>8926.5</v>
      </c>
      <c r="F414" s="18">
        <v>8354.1</v>
      </c>
      <c r="G414" s="18">
        <v>2088.5</v>
      </c>
      <c r="H414" s="18">
        <v>2088.5</v>
      </c>
      <c r="I414" s="20">
        <f>G414/D414*100</f>
        <v>23.396628017700106</v>
      </c>
      <c r="J414" s="20">
        <f>G414/E414*100</f>
        <v>23.396628017700106</v>
      </c>
      <c r="K414" s="20">
        <f>G414/F414*100</f>
        <v>24.99970074574161</v>
      </c>
    </row>
    <row r="415" spans="1:11" ht="75" x14ac:dyDescent="0.25">
      <c r="A415" s="106"/>
      <c r="B415" s="90"/>
      <c r="C415" s="19" t="s">
        <v>20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</row>
    <row r="416" spans="1:11" ht="45" x14ac:dyDescent="0.25">
      <c r="A416" s="106"/>
      <c r="B416" s="90"/>
      <c r="C416" s="17" t="s">
        <v>21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</row>
    <row r="417" spans="1:11" ht="75" x14ac:dyDescent="0.25">
      <c r="A417" s="106"/>
      <c r="B417" s="90"/>
      <c r="C417" s="19" t="s">
        <v>22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</row>
    <row r="418" spans="1:11" ht="45" x14ac:dyDescent="0.25">
      <c r="A418" s="106"/>
      <c r="B418" s="90"/>
      <c r="C418" s="17" t="s">
        <v>23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</row>
    <row r="419" spans="1:11" ht="45" x14ac:dyDescent="0.25">
      <c r="A419" s="107"/>
      <c r="B419" s="91"/>
      <c r="C419" s="17" t="s">
        <v>28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</row>
    <row r="420" spans="1:11" x14ac:dyDescent="0.25">
      <c r="A420" s="105" t="s">
        <v>86</v>
      </c>
      <c r="B420" s="89" t="s">
        <v>83</v>
      </c>
      <c r="C420" s="17" t="s">
        <v>18</v>
      </c>
      <c r="D420" s="18">
        <f>D421+D425+D426</f>
        <v>10</v>
      </c>
      <c r="E420" s="18">
        <f>E421+E425+E426</f>
        <v>10</v>
      </c>
      <c r="F420" s="18">
        <f>F421+F425+F426</f>
        <v>9</v>
      </c>
      <c r="G420" s="18">
        <f>G421+G425+G426</f>
        <v>0</v>
      </c>
      <c r="H420" s="18">
        <f>H421+H425+H426</f>
        <v>0</v>
      </c>
      <c r="I420" s="16">
        <f>G420/D420*100</f>
        <v>0</v>
      </c>
      <c r="J420" s="16">
        <f>G420/E420*100</f>
        <v>0</v>
      </c>
      <c r="K420" s="16">
        <f>G420/F420*100</f>
        <v>0</v>
      </c>
    </row>
    <row r="421" spans="1:11" ht="30" x14ac:dyDescent="0.25">
      <c r="A421" s="106"/>
      <c r="B421" s="90"/>
      <c r="C421" s="17" t="s">
        <v>19</v>
      </c>
      <c r="D421" s="18">
        <v>10</v>
      </c>
      <c r="E421" s="18">
        <v>10</v>
      </c>
      <c r="F421" s="18">
        <v>9</v>
      </c>
      <c r="G421" s="18">
        <v>0</v>
      </c>
      <c r="H421" s="18">
        <v>0</v>
      </c>
      <c r="I421" s="20">
        <f>G421/D421*100</f>
        <v>0</v>
      </c>
      <c r="J421" s="20">
        <f>G421/E421*100</f>
        <v>0</v>
      </c>
      <c r="K421" s="20">
        <f>G421/F421*100</f>
        <v>0</v>
      </c>
    </row>
    <row r="422" spans="1:11" ht="75" x14ac:dyDescent="0.25">
      <c r="A422" s="106"/>
      <c r="B422" s="90"/>
      <c r="C422" s="19" t="s">
        <v>20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</row>
    <row r="423" spans="1:11" ht="45" x14ac:dyDescent="0.25">
      <c r="A423" s="106"/>
      <c r="B423" s="90"/>
      <c r="C423" s="17" t="s">
        <v>21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</row>
    <row r="424" spans="1:11" ht="75" x14ac:dyDescent="0.25">
      <c r="A424" s="106"/>
      <c r="B424" s="90"/>
      <c r="C424" s="19" t="s">
        <v>22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</row>
    <row r="425" spans="1:11" ht="45" x14ac:dyDescent="0.25">
      <c r="A425" s="106"/>
      <c r="B425" s="90"/>
      <c r="C425" s="17" t="s">
        <v>23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</row>
    <row r="426" spans="1:11" ht="45" x14ac:dyDescent="0.25">
      <c r="A426" s="107"/>
      <c r="B426" s="91"/>
      <c r="C426" s="17" t="s">
        <v>28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</row>
    <row r="427" spans="1:11" x14ac:dyDescent="0.25">
      <c r="A427" s="96" t="s">
        <v>87</v>
      </c>
      <c r="B427" s="89" t="s">
        <v>83</v>
      </c>
      <c r="C427" s="14" t="s">
        <v>18</v>
      </c>
      <c r="D427" s="15">
        <f>D428+D430+D433</f>
        <v>0</v>
      </c>
      <c r="E427" s="15">
        <f t="shared" ref="E427:H427" si="60">E428+E430+E433</f>
        <v>99139.3</v>
      </c>
      <c r="F427" s="15">
        <f t="shared" si="60"/>
        <v>0</v>
      </c>
      <c r="G427" s="15">
        <f t="shared" si="60"/>
        <v>0</v>
      </c>
      <c r="H427" s="15">
        <f t="shared" si="60"/>
        <v>0</v>
      </c>
      <c r="I427" s="16">
        <v>0</v>
      </c>
      <c r="J427" s="16">
        <v>0</v>
      </c>
      <c r="K427" s="16">
        <v>0</v>
      </c>
    </row>
    <row r="428" spans="1:11" ht="30" x14ac:dyDescent="0.25">
      <c r="A428" s="97"/>
      <c r="B428" s="90"/>
      <c r="C428" s="17" t="s">
        <v>19</v>
      </c>
      <c r="D428" s="18">
        <f>D435+D442</f>
        <v>0</v>
      </c>
      <c r="E428" s="18">
        <f t="shared" ref="E428:H428" si="61">E435+E442</f>
        <v>1982.8999999999999</v>
      </c>
      <c r="F428" s="18">
        <f t="shared" si="61"/>
        <v>0</v>
      </c>
      <c r="G428" s="18">
        <f t="shared" si="61"/>
        <v>0</v>
      </c>
      <c r="H428" s="18">
        <f t="shared" si="61"/>
        <v>0</v>
      </c>
      <c r="I428" s="20">
        <v>0</v>
      </c>
      <c r="J428" s="20">
        <v>0</v>
      </c>
      <c r="K428" s="20">
        <v>0</v>
      </c>
    </row>
    <row r="429" spans="1:11" ht="75" x14ac:dyDescent="0.25">
      <c r="A429" s="97"/>
      <c r="B429" s="90"/>
      <c r="C429" s="19" t="s">
        <v>20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</row>
    <row r="430" spans="1:11" ht="45" x14ac:dyDescent="0.25">
      <c r="A430" s="97"/>
      <c r="B430" s="90"/>
      <c r="C430" s="17" t="s">
        <v>21</v>
      </c>
      <c r="D430" s="18">
        <f>D437+D444</f>
        <v>0</v>
      </c>
      <c r="E430" s="18">
        <f t="shared" ref="E430:H430" si="62">E437+E444</f>
        <v>95922.3</v>
      </c>
      <c r="F430" s="18">
        <f t="shared" si="62"/>
        <v>0</v>
      </c>
      <c r="G430" s="18">
        <f t="shared" si="62"/>
        <v>0</v>
      </c>
      <c r="H430" s="18">
        <f t="shared" si="62"/>
        <v>0</v>
      </c>
      <c r="I430" s="18">
        <v>0</v>
      </c>
      <c r="J430" s="18">
        <v>0</v>
      </c>
      <c r="K430" s="18">
        <v>0</v>
      </c>
    </row>
    <row r="431" spans="1:11" ht="75" x14ac:dyDescent="0.25">
      <c r="A431" s="97"/>
      <c r="B431" s="90"/>
      <c r="C431" s="19" t="s">
        <v>22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</row>
    <row r="432" spans="1:11" ht="45" x14ac:dyDescent="0.25">
      <c r="A432" s="97"/>
      <c r="B432" s="90"/>
      <c r="C432" s="17" t="s">
        <v>23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</row>
    <row r="433" spans="1:11" ht="45" x14ac:dyDescent="0.25">
      <c r="A433" s="98"/>
      <c r="B433" s="91"/>
      <c r="C433" s="17" t="s">
        <v>28</v>
      </c>
      <c r="D433" s="18">
        <f>D440</f>
        <v>0</v>
      </c>
      <c r="E433" s="18">
        <f>E440</f>
        <v>1234.0999999999999</v>
      </c>
      <c r="F433" s="18">
        <f t="shared" ref="F433:H433" si="63">F440</f>
        <v>0</v>
      </c>
      <c r="G433" s="18">
        <f t="shared" si="63"/>
        <v>0</v>
      </c>
      <c r="H433" s="18">
        <f t="shared" si="63"/>
        <v>0</v>
      </c>
      <c r="I433" s="18">
        <v>0</v>
      </c>
      <c r="J433" s="18">
        <v>0</v>
      </c>
      <c r="K433" s="18">
        <v>0</v>
      </c>
    </row>
    <row r="434" spans="1:11" x14ac:dyDescent="0.25">
      <c r="A434" s="105" t="s">
        <v>88</v>
      </c>
      <c r="B434" s="89" t="s">
        <v>83</v>
      </c>
      <c r="C434" s="14" t="s">
        <v>18</v>
      </c>
      <c r="D434" s="15">
        <f>D435+D437+D440</f>
        <v>0</v>
      </c>
      <c r="E434" s="15">
        <f t="shared" ref="E434:H434" si="64">E435+E437+E440</f>
        <v>4113.7000000000007</v>
      </c>
      <c r="F434" s="15">
        <f t="shared" si="64"/>
        <v>0</v>
      </c>
      <c r="G434" s="15">
        <f t="shared" si="64"/>
        <v>0</v>
      </c>
      <c r="H434" s="15">
        <f t="shared" si="64"/>
        <v>0</v>
      </c>
      <c r="I434" s="16">
        <v>0</v>
      </c>
      <c r="J434" s="16">
        <v>0</v>
      </c>
      <c r="K434" s="16">
        <v>0</v>
      </c>
    </row>
    <row r="435" spans="1:11" ht="30" x14ac:dyDescent="0.25">
      <c r="A435" s="106"/>
      <c r="B435" s="90"/>
      <c r="C435" s="17" t="s">
        <v>19</v>
      </c>
      <c r="D435" s="18">
        <v>0</v>
      </c>
      <c r="E435" s="18">
        <v>82.3</v>
      </c>
      <c r="F435" s="18">
        <v>0</v>
      </c>
      <c r="G435" s="18">
        <v>0</v>
      </c>
      <c r="H435" s="18">
        <v>0</v>
      </c>
      <c r="I435" s="20">
        <v>0</v>
      </c>
      <c r="J435" s="20">
        <v>0</v>
      </c>
      <c r="K435" s="20">
        <v>0</v>
      </c>
    </row>
    <row r="436" spans="1:11" ht="75" x14ac:dyDescent="0.25">
      <c r="A436" s="106"/>
      <c r="B436" s="90"/>
      <c r="C436" s="19" t="s">
        <v>20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</row>
    <row r="437" spans="1:11" ht="45" x14ac:dyDescent="0.25">
      <c r="A437" s="106"/>
      <c r="B437" s="90"/>
      <c r="C437" s="17" t="s">
        <v>21</v>
      </c>
      <c r="D437" s="18">
        <v>0</v>
      </c>
      <c r="E437" s="18">
        <v>2797.3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</row>
    <row r="438" spans="1:11" ht="75" x14ac:dyDescent="0.25">
      <c r="A438" s="106"/>
      <c r="B438" s="90"/>
      <c r="C438" s="19" t="s">
        <v>22</v>
      </c>
      <c r="D438" s="18">
        <v>0</v>
      </c>
      <c r="E438" s="18">
        <v>0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</row>
    <row r="439" spans="1:11" ht="45" x14ac:dyDescent="0.25">
      <c r="A439" s="106"/>
      <c r="B439" s="90"/>
      <c r="C439" s="17" t="s">
        <v>23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</row>
    <row r="440" spans="1:11" ht="45" x14ac:dyDescent="0.25">
      <c r="A440" s="107"/>
      <c r="B440" s="91"/>
      <c r="C440" s="17" t="s">
        <v>28</v>
      </c>
      <c r="D440" s="18">
        <v>0</v>
      </c>
      <c r="E440" s="18">
        <v>1234.0999999999999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</row>
    <row r="441" spans="1:11" x14ac:dyDescent="0.25">
      <c r="A441" s="105" t="s">
        <v>89</v>
      </c>
      <c r="B441" s="89" t="s">
        <v>83</v>
      </c>
      <c r="C441" s="14" t="s">
        <v>18</v>
      </c>
      <c r="D441" s="15">
        <f>D442+D444</f>
        <v>0</v>
      </c>
      <c r="E441" s="15">
        <f t="shared" ref="E441:H441" si="65">E442+E444</f>
        <v>95025.600000000006</v>
      </c>
      <c r="F441" s="15">
        <f t="shared" si="65"/>
        <v>0</v>
      </c>
      <c r="G441" s="15">
        <f t="shared" si="65"/>
        <v>0</v>
      </c>
      <c r="H441" s="15">
        <f t="shared" si="65"/>
        <v>0</v>
      </c>
      <c r="I441" s="16">
        <v>0</v>
      </c>
      <c r="J441" s="16">
        <v>0</v>
      </c>
      <c r="K441" s="16">
        <v>0</v>
      </c>
    </row>
    <row r="442" spans="1:11" ht="30" x14ac:dyDescent="0.25">
      <c r="A442" s="106"/>
      <c r="B442" s="90"/>
      <c r="C442" s="17" t="s">
        <v>19</v>
      </c>
      <c r="D442" s="18">
        <f>236.5-236.5</f>
        <v>0</v>
      </c>
      <c r="E442" s="18">
        <v>1900.6</v>
      </c>
      <c r="F442" s="18">
        <v>0</v>
      </c>
      <c r="G442" s="18">
        <v>0</v>
      </c>
      <c r="H442" s="18">
        <v>0</v>
      </c>
      <c r="I442" s="20">
        <v>0</v>
      </c>
      <c r="J442" s="20">
        <v>0</v>
      </c>
      <c r="K442" s="20">
        <v>0</v>
      </c>
    </row>
    <row r="443" spans="1:11" ht="75" x14ac:dyDescent="0.25">
      <c r="A443" s="106"/>
      <c r="B443" s="90"/>
      <c r="C443" s="19" t="s">
        <v>20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</row>
    <row r="444" spans="1:11" ht="45" x14ac:dyDescent="0.25">
      <c r="A444" s="106"/>
      <c r="B444" s="90"/>
      <c r="C444" s="17" t="s">
        <v>21</v>
      </c>
      <c r="D444" s="18">
        <v>0</v>
      </c>
      <c r="E444" s="18">
        <v>93125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</row>
    <row r="445" spans="1:11" ht="75" x14ac:dyDescent="0.25">
      <c r="A445" s="106"/>
      <c r="B445" s="90"/>
      <c r="C445" s="19" t="s">
        <v>22</v>
      </c>
      <c r="D445" s="18">
        <v>0</v>
      </c>
      <c r="E445" s="18">
        <v>0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</row>
    <row r="446" spans="1:11" ht="45" x14ac:dyDescent="0.25">
      <c r="A446" s="106"/>
      <c r="B446" s="90"/>
      <c r="C446" s="17" t="s">
        <v>23</v>
      </c>
      <c r="D446" s="18">
        <v>0</v>
      </c>
      <c r="E446" s="18">
        <v>0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</row>
    <row r="447" spans="1:11" ht="45" x14ac:dyDescent="0.25">
      <c r="A447" s="107"/>
      <c r="B447" s="91"/>
      <c r="C447" s="17" t="s">
        <v>28</v>
      </c>
      <c r="D447" s="18">
        <v>0</v>
      </c>
      <c r="E447" s="18">
        <v>0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</row>
    <row r="448" spans="1:11" x14ac:dyDescent="0.25">
      <c r="A448" s="108" t="s">
        <v>90</v>
      </c>
      <c r="B448" s="89" t="s">
        <v>49</v>
      </c>
      <c r="C448" s="14" t="s">
        <v>18</v>
      </c>
      <c r="D448" s="15">
        <f>D449+D451+D453+D454</f>
        <v>38471.699999999997</v>
      </c>
      <c r="E448" s="15">
        <f>E449+E451+E453+E454</f>
        <v>40346.199999999997</v>
      </c>
      <c r="F448" s="15">
        <f>F449+F451+F453+F454</f>
        <v>40346.199999999997</v>
      </c>
      <c r="G448" s="15">
        <f>G449+G451+G453+G454</f>
        <v>10360.700000000001</v>
      </c>
      <c r="H448" s="15">
        <f>H449+H451+H453+H454</f>
        <v>6471.5</v>
      </c>
      <c r="I448" s="16">
        <f>G448/D448*100</f>
        <v>26.930704907763374</v>
      </c>
      <c r="J448" s="16">
        <f>G448/E448*100</f>
        <v>25.679493979606509</v>
      </c>
      <c r="K448" s="16">
        <f>G448/F448*100</f>
        <v>25.679493979606509</v>
      </c>
    </row>
    <row r="449" spans="1:11" ht="30" x14ac:dyDescent="0.25">
      <c r="A449" s="109"/>
      <c r="B449" s="90"/>
      <c r="C449" s="17" t="s">
        <v>19</v>
      </c>
      <c r="D449" s="18">
        <f>D456+D498+D526+D540+D575+D582+D596+D589+D610</f>
        <v>38471.699999999997</v>
      </c>
      <c r="E449" s="18">
        <f>E456+E498+E526+E540+E575+E582+E596+E589+E610</f>
        <v>40346.199999999997</v>
      </c>
      <c r="F449" s="18">
        <f>F456+F498+F526+F540+F575+F582+F596+F589+F610</f>
        <v>40346.199999999997</v>
      </c>
      <c r="G449" s="18">
        <f>G456+G498+G526+G540+G575+G582+G596+G589+G610</f>
        <v>10360.700000000001</v>
      </c>
      <c r="H449" s="18">
        <f>H456+H498+H526+H540+H575+H582+H596+H589+H610</f>
        <v>6471.5</v>
      </c>
      <c r="I449" s="20">
        <f>G449/D449*100</f>
        <v>26.930704907763374</v>
      </c>
      <c r="J449" s="20">
        <f>G449/E449*100</f>
        <v>25.679493979606509</v>
      </c>
      <c r="K449" s="20">
        <f>G449/F449*100</f>
        <v>25.679493979606509</v>
      </c>
    </row>
    <row r="450" spans="1:11" ht="75" x14ac:dyDescent="0.25">
      <c r="A450" s="109"/>
      <c r="B450" s="90"/>
      <c r="C450" s="19" t="s">
        <v>20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20">
        <v>0</v>
      </c>
      <c r="J450" s="20">
        <v>0</v>
      </c>
      <c r="K450" s="20">
        <v>0</v>
      </c>
    </row>
    <row r="451" spans="1:11" ht="45" x14ac:dyDescent="0.25">
      <c r="A451" s="109"/>
      <c r="B451" s="90"/>
      <c r="C451" s="17" t="s">
        <v>21</v>
      </c>
      <c r="D451" s="18">
        <f>D458+D500+D528+D542+D577</f>
        <v>0</v>
      </c>
      <c r="E451" s="18">
        <f>E458+E500+E528+E542+E577</f>
        <v>0</v>
      </c>
      <c r="F451" s="18">
        <f>F458+F500+F528+F542+F577</f>
        <v>0</v>
      </c>
      <c r="G451" s="18">
        <f>G458+G500+G528+G542+G577</f>
        <v>0</v>
      </c>
      <c r="H451" s="18">
        <f>H458+H500+H528+H542+H577</f>
        <v>0</v>
      </c>
      <c r="I451" s="20">
        <v>0</v>
      </c>
      <c r="J451" s="20">
        <v>0</v>
      </c>
      <c r="K451" s="20">
        <v>0</v>
      </c>
    </row>
    <row r="452" spans="1:11" ht="75" x14ac:dyDescent="0.25">
      <c r="A452" s="109"/>
      <c r="B452" s="90"/>
      <c r="C452" s="19" t="s">
        <v>22</v>
      </c>
      <c r="D452" s="18">
        <f>D451</f>
        <v>0</v>
      </c>
      <c r="E452" s="18">
        <f t="shared" ref="E452:H452" si="66">E451</f>
        <v>0</v>
      </c>
      <c r="F452" s="18">
        <f t="shared" si="66"/>
        <v>0</v>
      </c>
      <c r="G452" s="18">
        <f t="shared" si="66"/>
        <v>0</v>
      </c>
      <c r="H452" s="18">
        <f t="shared" si="66"/>
        <v>0</v>
      </c>
      <c r="I452" s="20">
        <v>0</v>
      </c>
      <c r="J452" s="20">
        <v>0</v>
      </c>
      <c r="K452" s="20">
        <v>0</v>
      </c>
    </row>
    <row r="453" spans="1:11" ht="45" x14ac:dyDescent="0.25">
      <c r="A453" s="109"/>
      <c r="B453" s="90"/>
      <c r="C453" s="17" t="s">
        <v>23</v>
      </c>
      <c r="D453" s="18">
        <f>D460+D502+D530+D544+D579</f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f t="shared" ref="I453:K454" si="67">I460+I502+I530+I544+I579</f>
        <v>0</v>
      </c>
      <c r="J453" s="18">
        <f t="shared" si="67"/>
        <v>0</v>
      </c>
      <c r="K453" s="18">
        <f t="shared" si="67"/>
        <v>0</v>
      </c>
    </row>
    <row r="454" spans="1:11" ht="45" x14ac:dyDescent="0.25">
      <c r="A454" s="110"/>
      <c r="B454" s="91"/>
      <c r="C454" s="17" t="s">
        <v>28</v>
      </c>
      <c r="D454" s="18">
        <v>0</v>
      </c>
      <c r="E454" s="18">
        <v>0</v>
      </c>
      <c r="F454" s="18">
        <v>0</v>
      </c>
      <c r="G454" s="18">
        <v>0</v>
      </c>
      <c r="H454" s="18">
        <v>0</v>
      </c>
      <c r="I454" s="18">
        <f t="shared" si="67"/>
        <v>0</v>
      </c>
      <c r="J454" s="18">
        <f t="shared" si="67"/>
        <v>0</v>
      </c>
      <c r="K454" s="18">
        <f t="shared" si="67"/>
        <v>0</v>
      </c>
    </row>
    <row r="455" spans="1:11" x14ac:dyDescent="0.25">
      <c r="A455" s="108" t="s">
        <v>91</v>
      </c>
      <c r="B455" s="89" t="s">
        <v>49</v>
      </c>
      <c r="C455" s="14" t="s">
        <v>18</v>
      </c>
      <c r="D455" s="15">
        <f>D456+D458+D460+D461</f>
        <v>4620.9000000000005</v>
      </c>
      <c r="E455" s="15">
        <f>E456+E458+E460+E461</f>
        <v>6148.3</v>
      </c>
      <c r="F455" s="15">
        <f>F456+F458+F460+F461</f>
        <v>6148.3</v>
      </c>
      <c r="G455" s="15">
        <f>G456+G458+G460+G461</f>
        <v>2169.1999999999998</v>
      </c>
      <c r="H455" s="15">
        <f>H456+H458+H460+H461</f>
        <v>0</v>
      </c>
      <c r="I455" s="16">
        <f>G455/D455*100</f>
        <v>46.943236166114815</v>
      </c>
      <c r="J455" s="16">
        <f>G455/E455*100</f>
        <v>35.281297269163829</v>
      </c>
      <c r="K455" s="16">
        <f>G455/F455*100</f>
        <v>35.281297269163829</v>
      </c>
    </row>
    <row r="456" spans="1:11" ht="30" x14ac:dyDescent="0.25">
      <c r="A456" s="109"/>
      <c r="B456" s="90"/>
      <c r="C456" s="17" t="s">
        <v>19</v>
      </c>
      <c r="D456" s="18">
        <f>D463+D470+D477+D484+D491</f>
        <v>4620.9000000000005</v>
      </c>
      <c r="E456" s="18">
        <f>E463+E470+E477+E484+E491</f>
        <v>6148.3</v>
      </c>
      <c r="F456" s="18">
        <f>F463+F470+F477+F484+F491</f>
        <v>6148.3</v>
      </c>
      <c r="G456" s="18">
        <f>G463+G470+G477+G484+G491</f>
        <v>2169.1999999999998</v>
      </c>
      <c r="H456" s="18">
        <f>H463+H470+H477+H484+H491</f>
        <v>0</v>
      </c>
      <c r="I456" s="20">
        <f>G456/D456*100</f>
        <v>46.943236166114815</v>
      </c>
      <c r="J456" s="20">
        <f>G456/E456*100</f>
        <v>35.281297269163829</v>
      </c>
      <c r="K456" s="20">
        <f>G456/F456*100</f>
        <v>35.281297269163829</v>
      </c>
    </row>
    <row r="457" spans="1:11" ht="75" x14ac:dyDescent="0.25">
      <c r="A457" s="109"/>
      <c r="B457" s="90"/>
      <c r="C457" s="19" t="s">
        <v>20</v>
      </c>
      <c r="D457" s="18">
        <f t="shared" ref="D457:K458" si="68">D464+D471</f>
        <v>0</v>
      </c>
      <c r="E457" s="18">
        <f t="shared" si="68"/>
        <v>0</v>
      </c>
      <c r="F457" s="18">
        <f t="shared" si="68"/>
        <v>0</v>
      </c>
      <c r="G457" s="18">
        <f t="shared" si="68"/>
        <v>0</v>
      </c>
      <c r="H457" s="18">
        <f t="shared" si="68"/>
        <v>0</v>
      </c>
      <c r="I457" s="18">
        <f t="shared" si="68"/>
        <v>0</v>
      </c>
      <c r="J457" s="18">
        <f t="shared" si="68"/>
        <v>0</v>
      </c>
      <c r="K457" s="18">
        <f t="shared" si="68"/>
        <v>0</v>
      </c>
    </row>
    <row r="458" spans="1:11" ht="45" x14ac:dyDescent="0.25">
      <c r="A458" s="109"/>
      <c r="B458" s="90"/>
      <c r="C458" s="17" t="s">
        <v>21</v>
      </c>
      <c r="D458" s="18">
        <f t="shared" si="68"/>
        <v>0</v>
      </c>
      <c r="E458" s="18">
        <f t="shared" si="68"/>
        <v>0</v>
      </c>
      <c r="F458" s="18">
        <f t="shared" si="68"/>
        <v>0</v>
      </c>
      <c r="G458" s="18">
        <f t="shared" si="68"/>
        <v>0</v>
      </c>
      <c r="H458" s="18">
        <f t="shared" si="68"/>
        <v>0</v>
      </c>
      <c r="I458" s="18">
        <f t="shared" si="68"/>
        <v>0</v>
      </c>
      <c r="J458" s="18">
        <f t="shared" si="68"/>
        <v>0</v>
      </c>
      <c r="K458" s="18">
        <f t="shared" si="68"/>
        <v>0</v>
      </c>
    </row>
    <row r="459" spans="1:11" ht="75" x14ac:dyDescent="0.25">
      <c r="A459" s="109"/>
      <c r="B459" s="90"/>
      <c r="C459" s="19" t="s">
        <v>22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</row>
    <row r="460" spans="1:11" ht="45" x14ac:dyDescent="0.25">
      <c r="A460" s="109"/>
      <c r="B460" s="90"/>
      <c r="C460" s="17" t="s">
        <v>23</v>
      </c>
      <c r="D460" s="18">
        <f t="shared" ref="D460:K461" si="69">D467+D474</f>
        <v>0</v>
      </c>
      <c r="E460" s="18">
        <f t="shared" si="69"/>
        <v>0</v>
      </c>
      <c r="F460" s="18">
        <f t="shared" si="69"/>
        <v>0</v>
      </c>
      <c r="G460" s="18">
        <f t="shared" si="69"/>
        <v>0</v>
      </c>
      <c r="H460" s="18">
        <f t="shared" si="69"/>
        <v>0</v>
      </c>
      <c r="I460" s="18">
        <f t="shared" si="69"/>
        <v>0</v>
      </c>
      <c r="J460" s="18">
        <f t="shared" si="69"/>
        <v>0</v>
      </c>
      <c r="K460" s="18">
        <f t="shared" si="69"/>
        <v>0</v>
      </c>
    </row>
    <row r="461" spans="1:11" ht="45" x14ac:dyDescent="0.25">
      <c r="A461" s="110"/>
      <c r="B461" s="91"/>
      <c r="C461" s="17" t="s">
        <v>28</v>
      </c>
      <c r="D461" s="18">
        <f t="shared" si="69"/>
        <v>0</v>
      </c>
      <c r="E461" s="18">
        <f t="shared" si="69"/>
        <v>0</v>
      </c>
      <c r="F461" s="18">
        <f t="shared" si="69"/>
        <v>0</v>
      </c>
      <c r="G461" s="18">
        <f t="shared" si="69"/>
        <v>0</v>
      </c>
      <c r="H461" s="18">
        <f t="shared" si="69"/>
        <v>0</v>
      </c>
      <c r="I461" s="18">
        <f t="shared" si="69"/>
        <v>0</v>
      </c>
      <c r="J461" s="18">
        <f t="shared" si="69"/>
        <v>0</v>
      </c>
      <c r="K461" s="18">
        <f t="shared" si="69"/>
        <v>0</v>
      </c>
    </row>
    <row r="462" spans="1:11" x14ac:dyDescent="0.25">
      <c r="A462" s="102" t="s">
        <v>92</v>
      </c>
      <c r="B462" s="89" t="s">
        <v>49</v>
      </c>
      <c r="C462" s="14" t="s">
        <v>18</v>
      </c>
      <c r="D462" s="15">
        <f>D463+D465+D467+D468</f>
        <v>401.5</v>
      </c>
      <c r="E462" s="15">
        <f>E463+E465+E467+E468</f>
        <v>401.5</v>
      </c>
      <c r="F462" s="15">
        <f>F463+F465+F467+F468</f>
        <v>401.5</v>
      </c>
      <c r="G462" s="15">
        <f>G463+G465+G467+G468</f>
        <v>401.5</v>
      </c>
      <c r="H462" s="15">
        <f>H463+H465+H467+H468</f>
        <v>0</v>
      </c>
      <c r="I462" s="16">
        <f>G462/D462*100</f>
        <v>100</v>
      </c>
      <c r="J462" s="16">
        <f>G462/E462*100</f>
        <v>100</v>
      </c>
      <c r="K462" s="16">
        <f>G462/F462*100</f>
        <v>100</v>
      </c>
    </row>
    <row r="463" spans="1:11" ht="30" x14ac:dyDescent="0.25">
      <c r="A463" s="103"/>
      <c r="B463" s="90"/>
      <c r="C463" s="17" t="s">
        <v>19</v>
      </c>
      <c r="D463" s="18">
        <v>401.5</v>
      </c>
      <c r="E463" s="18">
        <v>401.5</v>
      </c>
      <c r="F463" s="18">
        <v>401.5</v>
      </c>
      <c r="G463" s="18">
        <v>401.5</v>
      </c>
      <c r="H463" s="18">
        <v>0</v>
      </c>
      <c r="I463" s="20">
        <f>G463/D463*100</f>
        <v>100</v>
      </c>
      <c r="J463" s="20">
        <f>G463/E463*100</f>
        <v>100</v>
      </c>
      <c r="K463" s="20">
        <f>G463/F463*100</f>
        <v>100</v>
      </c>
    </row>
    <row r="464" spans="1:11" ht="75" x14ac:dyDescent="0.25">
      <c r="A464" s="103"/>
      <c r="B464" s="90"/>
      <c r="C464" s="19" t="s">
        <v>20</v>
      </c>
      <c r="D464" s="18">
        <v>0</v>
      </c>
      <c r="E464" s="18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</row>
    <row r="465" spans="1:11" ht="45" x14ac:dyDescent="0.25">
      <c r="A465" s="103"/>
      <c r="B465" s="90"/>
      <c r="C465" s="17" t="s">
        <v>21</v>
      </c>
      <c r="D465" s="18">
        <v>0</v>
      </c>
      <c r="E465" s="18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</row>
    <row r="466" spans="1:11" ht="75" x14ac:dyDescent="0.25">
      <c r="A466" s="103"/>
      <c r="B466" s="90"/>
      <c r="C466" s="19" t="s">
        <v>22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</row>
    <row r="467" spans="1:11" ht="45" x14ac:dyDescent="0.25">
      <c r="A467" s="103"/>
      <c r="B467" s="90"/>
      <c r="C467" s="17" t="s">
        <v>23</v>
      </c>
      <c r="D467" s="18">
        <v>0</v>
      </c>
      <c r="E467" s="18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</row>
    <row r="468" spans="1:11" ht="45" x14ac:dyDescent="0.25">
      <c r="A468" s="104"/>
      <c r="B468" s="91"/>
      <c r="C468" s="17" t="s">
        <v>28</v>
      </c>
      <c r="D468" s="18">
        <v>0</v>
      </c>
      <c r="E468" s="18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</row>
    <row r="469" spans="1:11" x14ac:dyDescent="0.25">
      <c r="A469" s="102" t="s">
        <v>93</v>
      </c>
      <c r="B469" s="89" t="s">
        <v>49</v>
      </c>
      <c r="C469" s="14" t="s">
        <v>18</v>
      </c>
      <c r="D469" s="15">
        <f>D470+D472+D474+D475</f>
        <v>131.5</v>
      </c>
      <c r="E469" s="15">
        <f>E470+E472+E474+E475</f>
        <v>131.5</v>
      </c>
      <c r="F469" s="15">
        <f>F470+F472+F474+F475</f>
        <v>131.5</v>
      </c>
      <c r="G469" s="15">
        <f>G470+G472+G474+G475</f>
        <v>0</v>
      </c>
      <c r="H469" s="15">
        <f>H470+H472+H474+H475</f>
        <v>0</v>
      </c>
      <c r="I469" s="16">
        <f>G469/D469*100</f>
        <v>0</v>
      </c>
      <c r="J469" s="16">
        <f>G469/E469*100</f>
        <v>0</v>
      </c>
      <c r="K469" s="16">
        <f>G469/F469*100</f>
        <v>0</v>
      </c>
    </row>
    <row r="470" spans="1:11" ht="30" x14ac:dyDescent="0.25">
      <c r="A470" s="103"/>
      <c r="B470" s="90"/>
      <c r="C470" s="17" t="s">
        <v>19</v>
      </c>
      <c r="D470" s="18">
        <v>131.5</v>
      </c>
      <c r="E470" s="18">
        <v>131.5</v>
      </c>
      <c r="F470" s="18">
        <v>131.5</v>
      </c>
      <c r="G470" s="20">
        <v>0</v>
      </c>
      <c r="H470" s="20">
        <v>0</v>
      </c>
      <c r="I470" s="20">
        <f>G470/D470*100</f>
        <v>0</v>
      </c>
      <c r="J470" s="20">
        <f>G470/E470*100</f>
        <v>0</v>
      </c>
      <c r="K470" s="20">
        <f>G470/F470*100</f>
        <v>0</v>
      </c>
    </row>
    <row r="471" spans="1:11" ht="75" x14ac:dyDescent="0.25">
      <c r="A471" s="103"/>
      <c r="B471" s="90"/>
      <c r="C471" s="19" t="s">
        <v>20</v>
      </c>
      <c r="D471" s="18">
        <v>0</v>
      </c>
      <c r="E471" s="18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</row>
    <row r="472" spans="1:11" ht="45" x14ac:dyDescent="0.25">
      <c r="A472" s="103"/>
      <c r="B472" s="90"/>
      <c r="C472" s="17" t="s">
        <v>21</v>
      </c>
      <c r="D472" s="18">
        <v>0</v>
      </c>
      <c r="E472" s="18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</row>
    <row r="473" spans="1:11" ht="75" x14ac:dyDescent="0.25">
      <c r="A473" s="103"/>
      <c r="B473" s="90"/>
      <c r="C473" s="19" t="s">
        <v>22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</row>
    <row r="474" spans="1:11" ht="45" x14ac:dyDescent="0.25">
      <c r="A474" s="103"/>
      <c r="B474" s="90"/>
      <c r="C474" s="17" t="s">
        <v>23</v>
      </c>
      <c r="D474" s="18">
        <v>0</v>
      </c>
      <c r="E474" s="18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</row>
    <row r="475" spans="1:11" ht="45" x14ac:dyDescent="0.25">
      <c r="A475" s="104"/>
      <c r="B475" s="91"/>
      <c r="C475" s="17" t="s">
        <v>28</v>
      </c>
      <c r="D475" s="18">
        <v>0</v>
      </c>
      <c r="E475" s="18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</row>
    <row r="476" spans="1:11" x14ac:dyDescent="0.25">
      <c r="A476" s="105" t="s">
        <v>94</v>
      </c>
      <c r="B476" s="89" t="s">
        <v>49</v>
      </c>
      <c r="C476" s="14" t="s">
        <v>18</v>
      </c>
      <c r="D476" s="15">
        <f>D477+D479+D481+D482</f>
        <v>1550</v>
      </c>
      <c r="E476" s="15">
        <f>E477+E479+E481+E482</f>
        <v>3077.4</v>
      </c>
      <c r="F476" s="15">
        <f>F477+F479+F481+F482</f>
        <v>3077.4</v>
      </c>
      <c r="G476" s="15">
        <f>G477+G479+G481+G482</f>
        <v>0</v>
      </c>
      <c r="H476" s="15">
        <f>H477+H479+H481+H482</f>
        <v>0</v>
      </c>
      <c r="I476" s="16">
        <f>G476/D476*100</f>
        <v>0</v>
      </c>
      <c r="J476" s="16">
        <f t="shared" ref="J476:J477" si="70">H476/E476*100</f>
        <v>0</v>
      </c>
      <c r="K476" s="16">
        <f>G476/F476*100</f>
        <v>0</v>
      </c>
    </row>
    <row r="477" spans="1:11" ht="30" x14ac:dyDescent="0.25">
      <c r="A477" s="106"/>
      <c r="B477" s="90"/>
      <c r="C477" s="17" t="s">
        <v>19</v>
      </c>
      <c r="D477" s="18">
        <v>1550</v>
      </c>
      <c r="E477" s="18">
        <f>1550+1527.4</f>
        <v>3077.4</v>
      </c>
      <c r="F477" s="18">
        <f>1550+1527.4</f>
        <v>3077.4</v>
      </c>
      <c r="G477" s="20">
        <v>0</v>
      </c>
      <c r="H477" s="20">
        <v>0</v>
      </c>
      <c r="I477" s="20">
        <f>G477/D477*100</f>
        <v>0</v>
      </c>
      <c r="J477" s="20">
        <f t="shared" si="70"/>
        <v>0</v>
      </c>
      <c r="K477" s="20">
        <f>G477/F477*100</f>
        <v>0</v>
      </c>
    </row>
    <row r="478" spans="1:11" ht="75" x14ac:dyDescent="0.25">
      <c r="A478" s="106"/>
      <c r="B478" s="90"/>
      <c r="C478" s="19" t="s">
        <v>20</v>
      </c>
      <c r="D478" s="18">
        <v>0</v>
      </c>
      <c r="E478" s="18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</row>
    <row r="479" spans="1:11" ht="45" x14ac:dyDescent="0.25">
      <c r="A479" s="106"/>
      <c r="B479" s="90"/>
      <c r="C479" s="17" t="s">
        <v>21</v>
      </c>
      <c r="D479" s="18">
        <v>0</v>
      </c>
      <c r="E479" s="18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</row>
    <row r="480" spans="1:11" ht="75" x14ac:dyDescent="0.25">
      <c r="A480" s="106"/>
      <c r="B480" s="90"/>
      <c r="C480" s="19" t="s">
        <v>22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</row>
    <row r="481" spans="1:11" ht="45" x14ac:dyDescent="0.25">
      <c r="A481" s="106"/>
      <c r="B481" s="90"/>
      <c r="C481" s="17" t="s">
        <v>23</v>
      </c>
      <c r="D481" s="18">
        <v>0</v>
      </c>
      <c r="E481" s="18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</row>
    <row r="482" spans="1:11" ht="45" x14ac:dyDescent="0.25">
      <c r="A482" s="107"/>
      <c r="B482" s="91"/>
      <c r="C482" s="17" t="s">
        <v>28</v>
      </c>
      <c r="D482" s="18">
        <v>0</v>
      </c>
      <c r="E482" s="18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</row>
    <row r="483" spans="1:11" x14ac:dyDescent="0.25">
      <c r="A483" s="105" t="s">
        <v>95</v>
      </c>
      <c r="B483" s="89" t="s">
        <v>49</v>
      </c>
      <c r="C483" s="14" t="s">
        <v>18</v>
      </c>
      <c r="D483" s="15">
        <f>D484+D486+D488+D489</f>
        <v>2189.6</v>
      </c>
      <c r="E483" s="15">
        <f>E484+E486+E488+E489</f>
        <v>2189.6</v>
      </c>
      <c r="F483" s="15">
        <f>F484+F486+F488+F489</f>
        <v>2189.6</v>
      </c>
      <c r="G483" s="15">
        <f>G484+G486+G488+G489</f>
        <v>1767.7</v>
      </c>
      <c r="H483" s="15">
        <f>H484+H486+H488+H489</f>
        <v>0</v>
      </c>
      <c r="I483" s="16">
        <f>G483/D483*100</f>
        <v>80.731640482279872</v>
      </c>
      <c r="J483" s="16">
        <f>G483/E483*100</f>
        <v>80.731640482279872</v>
      </c>
      <c r="K483" s="16">
        <f>G483/F483*100</f>
        <v>80.731640482279872</v>
      </c>
    </row>
    <row r="484" spans="1:11" ht="30" x14ac:dyDescent="0.25">
      <c r="A484" s="106"/>
      <c r="B484" s="90"/>
      <c r="C484" s="17" t="s">
        <v>19</v>
      </c>
      <c r="D484" s="18">
        <v>2189.6</v>
      </c>
      <c r="E484" s="18">
        <v>2189.6</v>
      </c>
      <c r="F484" s="18">
        <v>2189.6</v>
      </c>
      <c r="G484" s="18">
        <v>1767.7</v>
      </c>
      <c r="H484" s="18">
        <v>0</v>
      </c>
      <c r="I484" s="20">
        <f>G484/D484*100</f>
        <v>80.731640482279872</v>
      </c>
      <c r="J484" s="20">
        <f>G484/E484*100</f>
        <v>80.731640482279872</v>
      </c>
      <c r="K484" s="20">
        <f>G484/F484*100</f>
        <v>80.731640482279872</v>
      </c>
    </row>
    <row r="485" spans="1:11" ht="75" x14ac:dyDescent="0.25">
      <c r="A485" s="106"/>
      <c r="B485" s="90"/>
      <c r="C485" s="19" t="s">
        <v>20</v>
      </c>
      <c r="D485" s="18">
        <v>0</v>
      </c>
      <c r="E485" s="18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</row>
    <row r="486" spans="1:11" ht="45" x14ac:dyDescent="0.25">
      <c r="A486" s="106"/>
      <c r="B486" s="90"/>
      <c r="C486" s="17" t="s">
        <v>21</v>
      </c>
      <c r="D486" s="18">
        <v>0</v>
      </c>
      <c r="E486" s="18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</row>
    <row r="487" spans="1:11" ht="75" x14ac:dyDescent="0.25">
      <c r="A487" s="106"/>
      <c r="B487" s="90"/>
      <c r="C487" s="19" t="s">
        <v>22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</row>
    <row r="488" spans="1:11" ht="45" x14ac:dyDescent="0.25">
      <c r="A488" s="106"/>
      <c r="B488" s="90"/>
      <c r="C488" s="17" t="s">
        <v>23</v>
      </c>
      <c r="D488" s="18">
        <v>0</v>
      </c>
      <c r="E488" s="18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</row>
    <row r="489" spans="1:11" ht="45" x14ac:dyDescent="0.25">
      <c r="A489" s="107"/>
      <c r="B489" s="91"/>
      <c r="C489" s="17" t="s">
        <v>28</v>
      </c>
      <c r="D489" s="18">
        <v>0</v>
      </c>
      <c r="E489" s="18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</row>
    <row r="490" spans="1:11" x14ac:dyDescent="0.25">
      <c r="A490" s="105" t="s">
        <v>96</v>
      </c>
      <c r="B490" s="89" t="s">
        <v>49</v>
      </c>
      <c r="C490" s="14" t="s">
        <v>18</v>
      </c>
      <c r="D490" s="15">
        <f>D491+D493+D495+D496</f>
        <v>348.3</v>
      </c>
      <c r="E490" s="15">
        <f>E491+E493+E495+E496</f>
        <v>348.3</v>
      </c>
      <c r="F490" s="15">
        <f>F491+F493+F495+F496</f>
        <v>348.3</v>
      </c>
      <c r="G490" s="15">
        <f>G491+G493+G495+G496</f>
        <v>0</v>
      </c>
      <c r="H490" s="15">
        <f>H491+H493+H495+H496</f>
        <v>0</v>
      </c>
      <c r="I490" s="20">
        <f>G490/D490*100</f>
        <v>0</v>
      </c>
      <c r="J490" s="20">
        <f t="shared" ref="J490:J491" si="71">H490/E490*100</f>
        <v>0</v>
      </c>
      <c r="K490" s="20">
        <f>G490/F490*100</f>
        <v>0</v>
      </c>
    </row>
    <row r="491" spans="1:11" ht="30" x14ac:dyDescent="0.25">
      <c r="A491" s="106"/>
      <c r="B491" s="90"/>
      <c r="C491" s="17" t="s">
        <v>19</v>
      </c>
      <c r="D491" s="18">
        <v>348.3</v>
      </c>
      <c r="E491" s="18">
        <v>348.3</v>
      </c>
      <c r="F491" s="18">
        <v>348.3</v>
      </c>
      <c r="G491" s="18">
        <v>0</v>
      </c>
      <c r="H491" s="18">
        <v>0</v>
      </c>
      <c r="I491" s="20">
        <f>G491/D491*100</f>
        <v>0</v>
      </c>
      <c r="J491" s="20">
        <f t="shared" si="71"/>
        <v>0</v>
      </c>
      <c r="K491" s="20">
        <f>G491/F491*100</f>
        <v>0</v>
      </c>
    </row>
    <row r="492" spans="1:11" ht="75" x14ac:dyDescent="0.25">
      <c r="A492" s="106"/>
      <c r="B492" s="90"/>
      <c r="C492" s="19" t="s">
        <v>20</v>
      </c>
      <c r="D492" s="18">
        <v>0</v>
      </c>
      <c r="E492" s="18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</row>
    <row r="493" spans="1:11" ht="45" x14ac:dyDescent="0.25">
      <c r="A493" s="106"/>
      <c r="B493" s="90"/>
      <c r="C493" s="17" t="s">
        <v>21</v>
      </c>
      <c r="D493" s="18">
        <v>0</v>
      </c>
      <c r="E493" s="18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</row>
    <row r="494" spans="1:11" ht="75" x14ac:dyDescent="0.25">
      <c r="A494" s="106"/>
      <c r="B494" s="90"/>
      <c r="C494" s="19" t="s">
        <v>22</v>
      </c>
      <c r="D494" s="18">
        <v>0</v>
      </c>
      <c r="E494" s="1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</row>
    <row r="495" spans="1:11" ht="45" x14ac:dyDescent="0.25">
      <c r="A495" s="106"/>
      <c r="B495" s="90"/>
      <c r="C495" s="17" t="s">
        <v>23</v>
      </c>
      <c r="D495" s="18">
        <v>0</v>
      </c>
      <c r="E495" s="18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</row>
    <row r="496" spans="1:11" ht="45" x14ac:dyDescent="0.25">
      <c r="A496" s="107"/>
      <c r="B496" s="91"/>
      <c r="C496" s="17" t="s">
        <v>28</v>
      </c>
      <c r="D496" s="18">
        <v>0</v>
      </c>
      <c r="E496" s="18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</row>
    <row r="497" spans="1:11" x14ac:dyDescent="0.25">
      <c r="A497" s="108" t="s">
        <v>97</v>
      </c>
      <c r="B497" s="89" t="s">
        <v>49</v>
      </c>
      <c r="C497" s="14" t="s">
        <v>18</v>
      </c>
      <c r="D497" s="15">
        <f>D498+D500+D502+D503</f>
        <v>1230</v>
      </c>
      <c r="E497" s="15">
        <f>E498+E500+E502+E503</f>
        <v>1230</v>
      </c>
      <c r="F497" s="15">
        <f>F498+F500+F502+F503</f>
        <v>1230</v>
      </c>
      <c r="G497" s="15">
        <f>G498+G500+G502+G503</f>
        <v>0</v>
      </c>
      <c r="H497" s="15">
        <f>H498+H500+H502+H503</f>
        <v>0</v>
      </c>
      <c r="I497" s="16">
        <f>G497/D497*100</f>
        <v>0</v>
      </c>
      <c r="J497" s="16">
        <f>G497/E497*100</f>
        <v>0</v>
      </c>
      <c r="K497" s="16">
        <f>G497/F497*100</f>
        <v>0</v>
      </c>
    </row>
    <row r="498" spans="1:11" ht="30" x14ac:dyDescent="0.25">
      <c r="A498" s="109"/>
      <c r="B498" s="90"/>
      <c r="C498" s="17" t="s">
        <v>19</v>
      </c>
      <c r="D498" s="18">
        <f>D505+D512+D519</f>
        <v>1230</v>
      </c>
      <c r="E498" s="18">
        <f t="shared" ref="E498:H498" si="72">E505+E512+E519</f>
        <v>1230</v>
      </c>
      <c r="F498" s="18">
        <f t="shared" si="72"/>
        <v>1230</v>
      </c>
      <c r="G498" s="18">
        <f t="shared" si="72"/>
        <v>0</v>
      </c>
      <c r="H498" s="18">
        <f t="shared" si="72"/>
        <v>0</v>
      </c>
      <c r="I498" s="20">
        <f>G498/D498*100</f>
        <v>0</v>
      </c>
      <c r="J498" s="20">
        <f>G498/E498*100</f>
        <v>0</v>
      </c>
      <c r="K498" s="20">
        <f>G498/F498*100</f>
        <v>0</v>
      </c>
    </row>
    <row r="499" spans="1:11" ht="75" x14ac:dyDescent="0.25">
      <c r="A499" s="109"/>
      <c r="B499" s="90"/>
      <c r="C499" s="19" t="s">
        <v>20</v>
      </c>
      <c r="D499" s="18">
        <f t="shared" ref="D499:K500" si="73">D506</f>
        <v>0</v>
      </c>
      <c r="E499" s="18">
        <f t="shared" si="73"/>
        <v>0</v>
      </c>
      <c r="F499" s="18">
        <f t="shared" si="73"/>
        <v>0</v>
      </c>
      <c r="G499" s="18">
        <f t="shared" si="73"/>
        <v>0</v>
      </c>
      <c r="H499" s="18">
        <f t="shared" si="73"/>
        <v>0</v>
      </c>
      <c r="I499" s="18">
        <f t="shared" si="73"/>
        <v>0</v>
      </c>
      <c r="J499" s="18">
        <f t="shared" si="73"/>
        <v>0</v>
      </c>
      <c r="K499" s="18">
        <f t="shared" si="73"/>
        <v>0</v>
      </c>
    </row>
    <row r="500" spans="1:11" ht="45" x14ac:dyDescent="0.25">
      <c r="A500" s="109"/>
      <c r="B500" s="90"/>
      <c r="C500" s="17" t="s">
        <v>21</v>
      </c>
      <c r="D500" s="18">
        <f>D507</f>
        <v>0</v>
      </c>
      <c r="E500" s="18">
        <f t="shared" si="73"/>
        <v>0</v>
      </c>
      <c r="F500" s="18">
        <f t="shared" si="73"/>
        <v>0</v>
      </c>
      <c r="G500" s="18">
        <f t="shared" si="73"/>
        <v>0</v>
      </c>
      <c r="H500" s="18">
        <f t="shared" si="73"/>
        <v>0</v>
      </c>
      <c r="I500" s="18">
        <f t="shared" si="73"/>
        <v>0</v>
      </c>
      <c r="J500" s="18">
        <f t="shared" si="73"/>
        <v>0</v>
      </c>
      <c r="K500" s="18">
        <f t="shared" si="73"/>
        <v>0</v>
      </c>
    </row>
    <row r="501" spans="1:11" ht="75" x14ac:dyDescent="0.25">
      <c r="A501" s="109"/>
      <c r="B501" s="90"/>
      <c r="C501" s="19" t="s">
        <v>22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</row>
    <row r="502" spans="1:11" ht="45" x14ac:dyDescent="0.25">
      <c r="A502" s="109"/>
      <c r="B502" s="90"/>
      <c r="C502" s="17" t="s">
        <v>23</v>
      </c>
      <c r="D502" s="18">
        <f>D509</f>
        <v>0</v>
      </c>
      <c r="E502" s="18">
        <f t="shared" ref="E502:K503" si="74">E509</f>
        <v>0</v>
      </c>
      <c r="F502" s="18">
        <f t="shared" si="74"/>
        <v>0</v>
      </c>
      <c r="G502" s="18">
        <f t="shared" si="74"/>
        <v>0</v>
      </c>
      <c r="H502" s="18">
        <f t="shared" si="74"/>
        <v>0</v>
      </c>
      <c r="I502" s="18">
        <f t="shared" si="74"/>
        <v>0</v>
      </c>
      <c r="J502" s="18">
        <f t="shared" si="74"/>
        <v>0</v>
      </c>
      <c r="K502" s="18">
        <f t="shared" si="74"/>
        <v>0</v>
      </c>
    </row>
    <row r="503" spans="1:11" ht="45" x14ac:dyDescent="0.25">
      <c r="A503" s="110"/>
      <c r="B503" s="91"/>
      <c r="C503" s="17" t="s">
        <v>28</v>
      </c>
      <c r="D503" s="18">
        <f>D510</f>
        <v>0</v>
      </c>
      <c r="E503" s="18">
        <f t="shared" si="74"/>
        <v>0</v>
      </c>
      <c r="F503" s="18">
        <f t="shared" si="74"/>
        <v>0</v>
      </c>
      <c r="G503" s="18">
        <f t="shared" si="74"/>
        <v>0</v>
      </c>
      <c r="H503" s="18">
        <f t="shared" si="74"/>
        <v>0</v>
      </c>
      <c r="I503" s="18">
        <f t="shared" si="74"/>
        <v>0</v>
      </c>
      <c r="J503" s="18">
        <f t="shared" si="74"/>
        <v>0</v>
      </c>
      <c r="K503" s="18">
        <f t="shared" si="74"/>
        <v>0</v>
      </c>
    </row>
    <row r="504" spans="1:11" x14ac:dyDescent="0.25">
      <c r="A504" s="102" t="s">
        <v>98</v>
      </c>
      <c r="B504" s="89" t="s">
        <v>49</v>
      </c>
      <c r="C504" s="14" t="s">
        <v>18</v>
      </c>
      <c r="D504" s="15">
        <f>D505+D507+D509+D510</f>
        <v>530</v>
      </c>
      <c r="E504" s="15">
        <f>E505+E507+E509+E510</f>
        <v>530</v>
      </c>
      <c r="F504" s="15">
        <f>F505+F507+F509+F510</f>
        <v>530</v>
      </c>
      <c r="G504" s="15">
        <f>G505+G507+G509+G510</f>
        <v>0</v>
      </c>
      <c r="H504" s="15">
        <f>H505+H507+H509+H510</f>
        <v>0</v>
      </c>
      <c r="I504" s="16">
        <f>G504/D504*100</f>
        <v>0</v>
      </c>
      <c r="J504" s="16">
        <f>G504/E504*100</f>
        <v>0</v>
      </c>
      <c r="K504" s="16">
        <f>G504/F504*100</f>
        <v>0</v>
      </c>
    </row>
    <row r="505" spans="1:11" ht="30" x14ac:dyDescent="0.25">
      <c r="A505" s="103"/>
      <c r="B505" s="90"/>
      <c r="C505" s="17" t="s">
        <v>19</v>
      </c>
      <c r="D505" s="18">
        <v>530</v>
      </c>
      <c r="E505" s="18">
        <v>530</v>
      </c>
      <c r="F505" s="18">
        <v>530</v>
      </c>
      <c r="G505" s="18">
        <v>0</v>
      </c>
      <c r="H505" s="18">
        <v>0</v>
      </c>
      <c r="I505" s="20">
        <f>G505/D505*100</f>
        <v>0</v>
      </c>
      <c r="J505" s="20">
        <f>G505/E505*100</f>
        <v>0</v>
      </c>
      <c r="K505" s="20">
        <f>G505/F505*100</f>
        <v>0</v>
      </c>
    </row>
    <row r="506" spans="1:11" ht="75" x14ac:dyDescent="0.25">
      <c r="A506" s="103"/>
      <c r="B506" s="90"/>
      <c r="C506" s="19" t="s">
        <v>20</v>
      </c>
      <c r="D506" s="18">
        <v>0</v>
      </c>
      <c r="E506" s="18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</row>
    <row r="507" spans="1:11" ht="45" x14ac:dyDescent="0.25">
      <c r="A507" s="103"/>
      <c r="B507" s="90"/>
      <c r="C507" s="17" t="s">
        <v>21</v>
      </c>
      <c r="D507" s="18">
        <v>0</v>
      </c>
      <c r="E507" s="18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</row>
    <row r="508" spans="1:11" ht="75" x14ac:dyDescent="0.25">
      <c r="A508" s="103"/>
      <c r="B508" s="90"/>
      <c r="C508" s="19" t="s">
        <v>22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</row>
    <row r="509" spans="1:11" ht="45" x14ac:dyDescent="0.25">
      <c r="A509" s="103"/>
      <c r="B509" s="90"/>
      <c r="C509" s="17" t="s">
        <v>23</v>
      </c>
      <c r="D509" s="18">
        <v>0</v>
      </c>
      <c r="E509" s="18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</row>
    <row r="510" spans="1:11" ht="45" x14ac:dyDescent="0.25">
      <c r="A510" s="104"/>
      <c r="B510" s="91"/>
      <c r="C510" s="17" t="s">
        <v>28</v>
      </c>
      <c r="D510" s="18">
        <v>0</v>
      </c>
      <c r="E510" s="18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</row>
    <row r="511" spans="1:11" x14ac:dyDescent="0.25">
      <c r="A511" s="105" t="s">
        <v>99</v>
      </c>
      <c r="B511" s="89" t="s">
        <v>49</v>
      </c>
      <c r="C511" s="14" t="s">
        <v>18</v>
      </c>
      <c r="D511" s="15">
        <f>D512+D514+D516+D517</f>
        <v>300</v>
      </c>
      <c r="E511" s="15">
        <f>E512+E514+E516+E517</f>
        <v>300</v>
      </c>
      <c r="F511" s="15">
        <f>F512+F514+F516+F517</f>
        <v>300</v>
      </c>
      <c r="G511" s="15">
        <f>G512+G514+G516+G517</f>
        <v>0</v>
      </c>
      <c r="H511" s="15">
        <f>H512+H514+H516+H517</f>
        <v>0</v>
      </c>
      <c r="I511" s="16">
        <f>G511/D511*100</f>
        <v>0</v>
      </c>
      <c r="J511" s="16">
        <f>G511/E511*100</f>
        <v>0</v>
      </c>
      <c r="K511" s="16">
        <f>G511/F511*100</f>
        <v>0</v>
      </c>
    </row>
    <row r="512" spans="1:11" ht="30" x14ac:dyDescent="0.25">
      <c r="A512" s="106"/>
      <c r="B512" s="90"/>
      <c r="C512" s="17" t="s">
        <v>19</v>
      </c>
      <c r="D512" s="18">
        <v>300</v>
      </c>
      <c r="E512" s="18">
        <v>300</v>
      </c>
      <c r="F512" s="18">
        <v>300</v>
      </c>
      <c r="G512" s="18">
        <v>0</v>
      </c>
      <c r="H512" s="18">
        <v>0</v>
      </c>
      <c r="I512" s="20">
        <f>G512/D512*100</f>
        <v>0</v>
      </c>
      <c r="J512" s="20">
        <f>G512/E512*100</f>
        <v>0</v>
      </c>
      <c r="K512" s="20">
        <f>G512/F512*100</f>
        <v>0</v>
      </c>
    </row>
    <row r="513" spans="1:11" ht="75" x14ac:dyDescent="0.25">
      <c r="A513" s="106"/>
      <c r="B513" s="90"/>
      <c r="C513" s="19" t="s">
        <v>20</v>
      </c>
      <c r="D513" s="18">
        <v>0</v>
      </c>
      <c r="E513" s="18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0</v>
      </c>
      <c r="K513" s="20">
        <v>0</v>
      </c>
    </row>
    <row r="514" spans="1:11" ht="45" x14ac:dyDescent="0.25">
      <c r="A514" s="106"/>
      <c r="B514" s="90"/>
      <c r="C514" s="17" t="s">
        <v>21</v>
      </c>
      <c r="D514" s="18">
        <v>0</v>
      </c>
      <c r="E514" s="18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</row>
    <row r="515" spans="1:11" ht="75" x14ac:dyDescent="0.25">
      <c r="A515" s="106"/>
      <c r="B515" s="90"/>
      <c r="C515" s="19" t="s">
        <v>22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</row>
    <row r="516" spans="1:11" ht="45" x14ac:dyDescent="0.25">
      <c r="A516" s="106"/>
      <c r="B516" s="90"/>
      <c r="C516" s="17" t="s">
        <v>23</v>
      </c>
      <c r="D516" s="18">
        <v>0</v>
      </c>
      <c r="E516" s="18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</row>
    <row r="517" spans="1:11" ht="45" x14ac:dyDescent="0.25">
      <c r="A517" s="107"/>
      <c r="B517" s="91"/>
      <c r="C517" s="17" t="s">
        <v>28</v>
      </c>
      <c r="D517" s="18">
        <v>0</v>
      </c>
      <c r="E517" s="18">
        <v>0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</row>
    <row r="518" spans="1:11" x14ac:dyDescent="0.25">
      <c r="A518" s="105" t="s">
        <v>100</v>
      </c>
      <c r="B518" s="89" t="s">
        <v>49</v>
      </c>
      <c r="C518" s="14" t="s">
        <v>18</v>
      </c>
      <c r="D518" s="15">
        <f>D519+D521+D523+D524</f>
        <v>400</v>
      </c>
      <c r="E518" s="15">
        <f>E519+E521+E523+E524</f>
        <v>400</v>
      </c>
      <c r="F518" s="15">
        <f>F519+F521+F523+F524</f>
        <v>400</v>
      </c>
      <c r="G518" s="15">
        <f>G519+G521+G523+G524</f>
        <v>0</v>
      </c>
      <c r="H518" s="15">
        <f>H519+H521+H523+H524</f>
        <v>0</v>
      </c>
      <c r="I518" s="16">
        <f>G518/D518*100</f>
        <v>0</v>
      </c>
      <c r="J518" s="16">
        <f>G518/E518*100</f>
        <v>0</v>
      </c>
      <c r="K518" s="16">
        <f>G518/F518*100</f>
        <v>0</v>
      </c>
    </row>
    <row r="519" spans="1:11" ht="30" x14ac:dyDescent="0.25">
      <c r="A519" s="106"/>
      <c r="B519" s="90"/>
      <c r="C519" s="17" t="s">
        <v>19</v>
      </c>
      <c r="D519" s="18">
        <v>400</v>
      </c>
      <c r="E519" s="18">
        <v>400</v>
      </c>
      <c r="F519" s="18">
        <v>400</v>
      </c>
      <c r="G519" s="18">
        <v>0</v>
      </c>
      <c r="H519" s="18">
        <v>0</v>
      </c>
      <c r="I519" s="20">
        <f>G519/D519*100</f>
        <v>0</v>
      </c>
      <c r="J519" s="20">
        <f>G519/E519*100</f>
        <v>0</v>
      </c>
      <c r="K519" s="20">
        <f>G519/F519*100</f>
        <v>0</v>
      </c>
    </row>
    <row r="520" spans="1:11" ht="75" x14ac:dyDescent="0.25">
      <c r="A520" s="106"/>
      <c r="B520" s="90"/>
      <c r="C520" s="19" t="s">
        <v>20</v>
      </c>
      <c r="D520" s="18">
        <v>0</v>
      </c>
      <c r="E520" s="18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0</v>
      </c>
    </row>
    <row r="521" spans="1:11" ht="45" x14ac:dyDescent="0.25">
      <c r="A521" s="106"/>
      <c r="B521" s="90"/>
      <c r="C521" s="17" t="s">
        <v>21</v>
      </c>
      <c r="D521" s="18">
        <v>0</v>
      </c>
      <c r="E521" s="18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</row>
    <row r="522" spans="1:11" ht="75" x14ac:dyDescent="0.25">
      <c r="A522" s="106"/>
      <c r="B522" s="90"/>
      <c r="C522" s="19" t="s">
        <v>22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</row>
    <row r="523" spans="1:11" ht="45" x14ac:dyDescent="0.25">
      <c r="A523" s="106"/>
      <c r="B523" s="90"/>
      <c r="C523" s="17" t="s">
        <v>23</v>
      </c>
      <c r="D523" s="18">
        <v>0</v>
      </c>
      <c r="E523" s="18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</row>
    <row r="524" spans="1:11" ht="45" x14ac:dyDescent="0.25">
      <c r="A524" s="107"/>
      <c r="B524" s="91"/>
      <c r="C524" s="17" t="s">
        <v>28</v>
      </c>
      <c r="D524" s="18">
        <v>0</v>
      </c>
      <c r="E524" s="18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</row>
    <row r="525" spans="1:11" x14ac:dyDescent="0.25">
      <c r="A525" s="108" t="s">
        <v>101</v>
      </c>
      <c r="B525" s="89" t="s">
        <v>49</v>
      </c>
      <c r="C525" s="14" t="s">
        <v>18</v>
      </c>
      <c r="D525" s="15">
        <f>D526+D528+D530+D531</f>
        <v>0</v>
      </c>
      <c r="E525" s="15">
        <f>E526+E528+E530+E531</f>
        <v>240</v>
      </c>
      <c r="F525" s="15">
        <f>F526+F528+F530+F531</f>
        <v>240</v>
      </c>
      <c r="G525" s="15">
        <f>G526+G528+G530+G531</f>
        <v>0</v>
      </c>
      <c r="H525" s="15">
        <f>H526+H528+H530+H531</f>
        <v>0</v>
      </c>
      <c r="I525" s="16" t="e">
        <f>G525/D525*100</f>
        <v>#DIV/0!</v>
      </c>
      <c r="J525" s="16">
        <f>G525/E525*100</f>
        <v>0</v>
      </c>
      <c r="K525" s="16">
        <f>G525/F525*100</f>
        <v>0</v>
      </c>
    </row>
    <row r="526" spans="1:11" ht="30" x14ac:dyDescent="0.25">
      <c r="A526" s="109"/>
      <c r="B526" s="90"/>
      <c r="C526" s="17" t="s">
        <v>19</v>
      </c>
      <c r="D526" s="18">
        <f>D533</f>
        <v>0</v>
      </c>
      <c r="E526" s="18">
        <v>240</v>
      </c>
      <c r="F526" s="18">
        <v>240</v>
      </c>
      <c r="G526" s="18">
        <f>G533</f>
        <v>0</v>
      </c>
      <c r="H526" s="18">
        <f>H533</f>
        <v>0</v>
      </c>
      <c r="I526" s="20" t="e">
        <f>G526/D526*100</f>
        <v>#DIV/0!</v>
      </c>
      <c r="J526" s="20">
        <f>G526/E526*100</f>
        <v>0</v>
      </c>
      <c r="K526" s="20">
        <f>G526/F526*100</f>
        <v>0</v>
      </c>
    </row>
    <row r="527" spans="1:11" ht="75" x14ac:dyDescent="0.25">
      <c r="A527" s="109"/>
      <c r="B527" s="90"/>
      <c r="C527" s="19" t="s">
        <v>20</v>
      </c>
      <c r="D527" s="18">
        <f>D534</f>
        <v>0</v>
      </c>
      <c r="E527" s="18">
        <f>E534</f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</row>
    <row r="528" spans="1:11" ht="45" x14ac:dyDescent="0.25">
      <c r="A528" s="109"/>
      <c r="B528" s="90"/>
      <c r="C528" s="17" t="s">
        <v>21</v>
      </c>
      <c r="D528" s="18">
        <f>D535</f>
        <v>0</v>
      </c>
      <c r="E528" s="18">
        <f>E535</f>
        <v>0</v>
      </c>
      <c r="F528" s="18">
        <f>F535</f>
        <v>0</v>
      </c>
      <c r="G528" s="18">
        <v>0</v>
      </c>
      <c r="H528" s="18">
        <f>H535</f>
        <v>0</v>
      </c>
      <c r="I528" s="18">
        <f>I535</f>
        <v>0</v>
      </c>
      <c r="J528" s="18">
        <f>J535</f>
        <v>0</v>
      </c>
      <c r="K528" s="18">
        <f>K535</f>
        <v>0</v>
      </c>
    </row>
    <row r="529" spans="1:11" ht="75" x14ac:dyDescent="0.25">
      <c r="A529" s="109"/>
      <c r="B529" s="90"/>
      <c r="C529" s="19" t="s">
        <v>22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</row>
    <row r="530" spans="1:11" ht="45" x14ac:dyDescent="0.25">
      <c r="A530" s="109"/>
      <c r="B530" s="90"/>
      <c r="C530" s="17" t="s">
        <v>23</v>
      </c>
      <c r="D530" s="18">
        <f t="shared" ref="D530:K531" si="75">D537</f>
        <v>0</v>
      </c>
      <c r="E530" s="18">
        <f t="shared" si="75"/>
        <v>0</v>
      </c>
      <c r="F530" s="18">
        <f t="shared" si="75"/>
        <v>0</v>
      </c>
      <c r="G530" s="18">
        <f t="shared" si="75"/>
        <v>0</v>
      </c>
      <c r="H530" s="18">
        <f t="shared" si="75"/>
        <v>0</v>
      </c>
      <c r="I530" s="18">
        <f t="shared" si="75"/>
        <v>0</v>
      </c>
      <c r="J530" s="18">
        <f t="shared" si="75"/>
        <v>0</v>
      </c>
      <c r="K530" s="18">
        <f t="shared" si="75"/>
        <v>0</v>
      </c>
    </row>
    <row r="531" spans="1:11" ht="45" x14ac:dyDescent="0.25">
      <c r="A531" s="110"/>
      <c r="B531" s="91"/>
      <c r="C531" s="17" t="s">
        <v>28</v>
      </c>
      <c r="D531" s="18">
        <f t="shared" si="75"/>
        <v>0</v>
      </c>
      <c r="E531" s="18">
        <f t="shared" si="75"/>
        <v>0</v>
      </c>
      <c r="F531" s="18">
        <f t="shared" si="75"/>
        <v>0</v>
      </c>
      <c r="G531" s="18">
        <f t="shared" si="75"/>
        <v>0</v>
      </c>
      <c r="H531" s="18">
        <f t="shared" si="75"/>
        <v>0</v>
      </c>
      <c r="I531" s="18">
        <f t="shared" si="75"/>
        <v>0</v>
      </c>
      <c r="J531" s="18">
        <f t="shared" si="75"/>
        <v>0</v>
      </c>
      <c r="K531" s="18">
        <f t="shared" si="75"/>
        <v>0</v>
      </c>
    </row>
    <row r="532" spans="1:11" x14ac:dyDescent="0.25">
      <c r="A532" s="102" t="s">
        <v>102</v>
      </c>
      <c r="B532" s="89" t="s">
        <v>49</v>
      </c>
      <c r="C532" s="14" t="s">
        <v>18</v>
      </c>
      <c r="D532" s="15">
        <f>D533+D535+D537+D538</f>
        <v>0</v>
      </c>
      <c r="E532" s="15">
        <f>E533+E535+E537+E538</f>
        <v>0</v>
      </c>
      <c r="F532" s="15">
        <f>F533+F535+F537+F538</f>
        <v>0</v>
      </c>
      <c r="G532" s="15">
        <f>G533+G535+G537+G538</f>
        <v>0</v>
      </c>
      <c r="H532" s="15">
        <f>H533+H535+H537+H538</f>
        <v>0</v>
      </c>
      <c r="I532" s="16" t="e">
        <f>G532/D532*100</f>
        <v>#DIV/0!</v>
      </c>
      <c r="J532" s="16" t="e">
        <f>G532/E532*100</f>
        <v>#DIV/0!</v>
      </c>
      <c r="K532" s="16" t="e">
        <f>G532/F532*100</f>
        <v>#DIV/0!</v>
      </c>
    </row>
    <row r="533" spans="1:11" ht="30" x14ac:dyDescent="0.25">
      <c r="A533" s="103"/>
      <c r="B533" s="90"/>
      <c r="C533" s="17" t="s">
        <v>19</v>
      </c>
      <c r="D533" s="18">
        <v>0</v>
      </c>
      <c r="E533" s="18">
        <v>0</v>
      </c>
      <c r="F533" s="20">
        <v>0</v>
      </c>
      <c r="G533" s="20">
        <v>0</v>
      </c>
      <c r="H533" s="20">
        <v>0</v>
      </c>
      <c r="I533" s="16" t="e">
        <f>G533/D533*100</f>
        <v>#DIV/0!</v>
      </c>
      <c r="J533" s="16" t="e">
        <f>G533/E533*100</f>
        <v>#DIV/0!</v>
      </c>
      <c r="K533" s="16" t="e">
        <f>G533/F533*100</f>
        <v>#DIV/0!</v>
      </c>
    </row>
    <row r="534" spans="1:11" ht="75" x14ac:dyDescent="0.25">
      <c r="A534" s="103"/>
      <c r="B534" s="90"/>
      <c r="C534" s="19" t="s">
        <v>20</v>
      </c>
      <c r="D534" s="18">
        <v>0</v>
      </c>
      <c r="E534" s="18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</row>
    <row r="535" spans="1:11" ht="45" x14ac:dyDescent="0.25">
      <c r="A535" s="103"/>
      <c r="B535" s="90"/>
      <c r="C535" s="17" t="s">
        <v>21</v>
      </c>
      <c r="D535" s="18">
        <v>0</v>
      </c>
      <c r="E535" s="18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</row>
    <row r="536" spans="1:11" ht="75" x14ac:dyDescent="0.25">
      <c r="A536" s="103"/>
      <c r="B536" s="90"/>
      <c r="C536" s="19" t="s">
        <v>22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</row>
    <row r="537" spans="1:11" ht="45" x14ac:dyDescent="0.25">
      <c r="A537" s="103"/>
      <c r="B537" s="90"/>
      <c r="C537" s="17" t="s">
        <v>23</v>
      </c>
      <c r="D537" s="18">
        <v>0</v>
      </c>
      <c r="E537" s="18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</row>
    <row r="538" spans="1:11" ht="45" x14ac:dyDescent="0.25">
      <c r="A538" s="104"/>
      <c r="B538" s="91"/>
      <c r="C538" s="17" t="s">
        <v>28</v>
      </c>
      <c r="D538" s="18">
        <v>0</v>
      </c>
      <c r="E538" s="18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</row>
    <row r="539" spans="1:11" x14ac:dyDescent="0.25">
      <c r="A539" s="108" t="s">
        <v>103</v>
      </c>
      <c r="B539" s="89" t="s">
        <v>49</v>
      </c>
      <c r="C539" s="14" t="s">
        <v>18</v>
      </c>
      <c r="D539" s="15">
        <f>D540+D542+D544+D545</f>
        <v>2450</v>
      </c>
      <c r="E539" s="15">
        <f>E540+E542+E544+E545</f>
        <v>2450</v>
      </c>
      <c r="F539" s="15">
        <f>F540+F542+F544+F545</f>
        <v>2450</v>
      </c>
      <c r="G539" s="15">
        <f>G540+G542+G544+G545</f>
        <v>1450</v>
      </c>
      <c r="H539" s="15">
        <f>H540+H542+H544+H545</f>
        <v>0</v>
      </c>
      <c r="I539" s="16">
        <f>G539/D539*100</f>
        <v>59.183673469387756</v>
      </c>
      <c r="J539" s="16">
        <f>G539/E539*100</f>
        <v>59.183673469387756</v>
      </c>
      <c r="K539" s="16">
        <f>G539/F539*100</f>
        <v>59.183673469387756</v>
      </c>
    </row>
    <row r="540" spans="1:11" ht="30" x14ac:dyDescent="0.25">
      <c r="A540" s="109"/>
      <c r="B540" s="90"/>
      <c r="C540" s="17" t="s">
        <v>19</v>
      </c>
      <c r="D540" s="18">
        <f>D547+D554+D561+D568</f>
        <v>2450</v>
      </c>
      <c r="E540" s="18">
        <f t="shared" ref="E540:H540" si="76">E547+E554+E561+E568</f>
        <v>2450</v>
      </c>
      <c r="F540" s="18">
        <f t="shared" si="76"/>
        <v>2450</v>
      </c>
      <c r="G540" s="18">
        <f t="shared" si="76"/>
        <v>1450</v>
      </c>
      <c r="H540" s="18">
        <f t="shared" si="76"/>
        <v>0</v>
      </c>
      <c r="I540" s="20">
        <f>G540/D540*100</f>
        <v>59.183673469387756</v>
      </c>
      <c r="J540" s="20">
        <f>G540/E540*100</f>
        <v>59.183673469387756</v>
      </c>
      <c r="K540" s="20">
        <f>G540/F540*100</f>
        <v>59.183673469387756</v>
      </c>
    </row>
    <row r="541" spans="1:11" ht="75" x14ac:dyDescent="0.25">
      <c r="A541" s="109"/>
      <c r="B541" s="90"/>
      <c r="C541" s="19" t="s">
        <v>20</v>
      </c>
      <c r="D541" s="18">
        <f>D548+D555+D562</f>
        <v>0</v>
      </c>
      <c r="E541" s="18">
        <f t="shared" ref="E541:H542" si="77">E548+E555+E562</f>
        <v>0</v>
      </c>
      <c r="F541" s="18">
        <f t="shared" si="77"/>
        <v>0</v>
      </c>
      <c r="G541" s="18">
        <f t="shared" si="77"/>
        <v>0</v>
      </c>
      <c r="H541" s="18">
        <f t="shared" si="77"/>
        <v>0</v>
      </c>
      <c r="I541" s="20">
        <v>0</v>
      </c>
      <c r="J541" s="20">
        <v>0</v>
      </c>
      <c r="K541" s="20">
        <v>0</v>
      </c>
    </row>
    <row r="542" spans="1:11" ht="45" x14ac:dyDescent="0.25">
      <c r="A542" s="109"/>
      <c r="B542" s="90"/>
      <c r="C542" s="17" t="s">
        <v>21</v>
      </c>
      <c r="D542" s="18">
        <f>D549+D556+D563</f>
        <v>0</v>
      </c>
      <c r="E542" s="18">
        <f t="shared" si="77"/>
        <v>0</v>
      </c>
      <c r="F542" s="18">
        <f t="shared" si="77"/>
        <v>0</v>
      </c>
      <c r="G542" s="18">
        <f t="shared" si="77"/>
        <v>0</v>
      </c>
      <c r="H542" s="18">
        <f t="shared" si="77"/>
        <v>0</v>
      </c>
      <c r="I542" s="20">
        <v>0</v>
      </c>
      <c r="J542" s="20">
        <v>0</v>
      </c>
      <c r="K542" s="20">
        <v>0</v>
      </c>
    </row>
    <row r="543" spans="1:11" ht="75" x14ac:dyDescent="0.25">
      <c r="A543" s="109"/>
      <c r="B543" s="90"/>
      <c r="C543" s="19" t="s">
        <v>22</v>
      </c>
      <c r="D543" s="18">
        <f>D542</f>
        <v>0</v>
      </c>
      <c r="E543" s="18">
        <f>E542</f>
        <v>0</v>
      </c>
      <c r="F543" s="18">
        <f>F542</f>
        <v>0</v>
      </c>
      <c r="G543" s="18">
        <f>G542</f>
        <v>0</v>
      </c>
      <c r="H543" s="18">
        <f>H542</f>
        <v>0</v>
      </c>
      <c r="I543" s="20">
        <v>0</v>
      </c>
      <c r="J543" s="20">
        <v>0</v>
      </c>
      <c r="K543" s="20">
        <v>0</v>
      </c>
    </row>
    <row r="544" spans="1:11" ht="45" x14ac:dyDescent="0.25">
      <c r="A544" s="109"/>
      <c r="B544" s="90"/>
      <c r="C544" s="17" t="s">
        <v>23</v>
      </c>
      <c r="D544" s="18">
        <f>D551+D558+D565</f>
        <v>0</v>
      </c>
      <c r="E544" s="18">
        <f t="shared" ref="E544:H545" si="78">E551+E558+E565</f>
        <v>0</v>
      </c>
      <c r="F544" s="18">
        <f t="shared" si="78"/>
        <v>0</v>
      </c>
      <c r="G544" s="18">
        <f t="shared" si="78"/>
        <v>0</v>
      </c>
      <c r="H544" s="18">
        <f t="shared" si="78"/>
        <v>0</v>
      </c>
      <c r="I544" s="20">
        <v>0</v>
      </c>
      <c r="J544" s="18">
        <v>0</v>
      </c>
      <c r="K544" s="18">
        <f>K551+K558</f>
        <v>0</v>
      </c>
    </row>
    <row r="545" spans="1:11" ht="45" x14ac:dyDescent="0.25">
      <c r="A545" s="110"/>
      <c r="B545" s="91"/>
      <c r="C545" s="17" t="s">
        <v>28</v>
      </c>
      <c r="D545" s="18">
        <f>D552+D559+D566</f>
        <v>0</v>
      </c>
      <c r="E545" s="18">
        <f t="shared" si="78"/>
        <v>0</v>
      </c>
      <c r="F545" s="18">
        <f t="shared" si="78"/>
        <v>0</v>
      </c>
      <c r="G545" s="18">
        <f t="shared" si="78"/>
        <v>0</v>
      </c>
      <c r="H545" s="18">
        <f t="shared" si="78"/>
        <v>0</v>
      </c>
      <c r="I545" s="20">
        <v>0</v>
      </c>
      <c r="J545" s="18">
        <f>J552+J559</f>
        <v>0</v>
      </c>
      <c r="K545" s="18">
        <f>K552+K559</f>
        <v>0</v>
      </c>
    </row>
    <row r="546" spans="1:11" x14ac:dyDescent="0.25">
      <c r="A546" s="102" t="s">
        <v>104</v>
      </c>
      <c r="B546" s="89" t="s">
        <v>49</v>
      </c>
      <c r="C546" s="14" t="s">
        <v>18</v>
      </c>
      <c r="D546" s="15">
        <f>D547+D549+D551+D552</f>
        <v>1250</v>
      </c>
      <c r="E546" s="15">
        <f>E547+E549+E551+E552</f>
        <v>1250</v>
      </c>
      <c r="F546" s="15">
        <f>F547+F549+F551+F552</f>
        <v>1250</v>
      </c>
      <c r="G546" s="15">
        <f>G547+G549+G551+G552</f>
        <v>1250</v>
      </c>
      <c r="H546" s="15">
        <f>H547+H549+H551+H552</f>
        <v>0</v>
      </c>
      <c r="I546" s="16">
        <f>G546/D546*100</f>
        <v>100</v>
      </c>
      <c r="J546" s="16">
        <f>G546/E546*100</f>
        <v>100</v>
      </c>
      <c r="K546" s="16">
        <f>G546/F546*100</f>
        <v>100</v>
      </c>
    </row>
    <row r="547" spans="1:11" ht="30" x14ac:dyDescent="0.25">
      <c r="A547" s="103"/>
      <c r="B547" s="90"/>
      <c r="C547" s="17" t="s">
        <v>19</v>
      </c>
      <c r="D547" s="18">
        <v>1250</v>
      </c>
      <c r="E547" s="18">
        <v>1250</v>
      </c>
      <c r="F547" s="18">
        <v>1250</v>
      </c>
      <c r="G547" s="18">
        <v>1250</v>
      </c>
      <c r="H547" s="18">
        <v>0</v>
      </c>
      <c r="I547" s="20">
        <f>G547/D547*100</f>
        <v>100</v>
      </c>
      <c r="J547" s="20">
        <f>G547/E547*100</f>
        <v>100</v>
      </c>
      <c r="K547" s="20">
        <f>G547/F547*100</f>
        <v>100</v>
      </c>
    </row>
    <row r="548" spans="1:11" ht="75" x14ac:dyDescent="0.25">
      <c r="A548" s="103"/>
      <c r="B548" s="90"/>
      <c r="C548" s="19" t="s">
        <v>20</v>
      </c>
      <c r="D548" s="18">
        <v>0</v>
      </c>
      <c r="E548" s="18"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</row>
    <row r="549" spans="1:11" ht="45" x14ac:dyDescent="0.25">
      <c r="A549" s="103"/>
      <c r="B549" s="90"/>
      <c r="C549" s="17" t="s">
        <v>21</v>
      </c>
      <c r="D549" s="18">
        <v>0</v>
      </c>
      <c r="E549" s="18">
        <v>0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</row>
    <row r="550" spans="1:11" ht="75" x14ac:dyDescent="0.25">
      <c r="A550" s="103"/>
      <c r="B550" s="90"/>
      <c r="C550" s="19" t="s">
        <v>22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</row>
    <row r="551" spans="1:11" ht="45" x14ac:dyDescent="0.25">
      <c r="A551" s="103"/>
      <c r="B551" s="90"/>
      <c r="C551" s="17" t="s">
        <v>23</v>
      </c>
      <c r="D551" s="18">
        <v>0</v>
      </c>
      <c r="E551" s="18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</row>
    <row r="552" spans="1:11" ht="45" x14ac:dyDescent="0.25">
      <c r="A552" s="104"/>
      <c r="B552" s="91"/>
      <c r="C552" s="17" t="s">
        <v>28</v>
      </c>
      <c r="D552" s="18">
        <v>0</v>
      </c>
      <c r="E552" s="18">
        <v>0</v>
      </c>
      <c r="F552" s="20">
        <v>0</v>
      </c>
      <c r="G552" s="20">
        <v>0</v>
      </c>
      <c r="H552" s="20">
        <v>0</v>
      </c>
      <c r="I552" s="20">
        <v>0</v>
      </c>
      <c r="J552" s="20">
        <v>0</v>
      </c>
      <c r="K552" s="20">
        <v>0</v>
      </c>
    </row>
    <row r="553" spans="1:11" x14ac:dyDescent="0.25">
      <c r="A553" s="102" t="s">
        <v>105</v>
      </c>
      <c r="B553" s="89" t="s">
        <v>49</v>
      </c>
      <c r="C553" s="14" t="s">
        <v>18</v>
      </c>
      <c r="D553" s="15">
        <f>D554+D556+D558+D559</f>
        <v>200</v>
      </c>
      <c r="E553" s="15">
        <f>E554+E556+E558+E559</f>
        <v>200</v>
      </c>
      <c r="F553" s="15">
        <f>F554+F556+F558+F559</f>
        <v>200</v>
      </c>
      <c r="G553" s="15">
        <f>G554+G556+G558+G559</f>
        <v>200</v>
      </c>
      <c r="H553" s="15">
        <f>H554+H556+H558+H559</f>
        <v>0</v>
      </c>
      <c r="I553" s="16">
        <f>G553/D553*100</f>
        <v>100</v>
      </c>
      <c r="J553" s="16">
        <f>G553/E553*100</f>
        <v>100</v>
      </c>
      <c r="K553" s="16">
        <f>G553/F553*100</f>
        <v>100</v>
      </c>
    </row>
    <row r="554" spans="1:11" ht="30" x14ac:dyDescent="0.25">
      <c r="A554" s="103"/>
      <c r="B554" s="90"/>
      <c r="C554" s="17" t="s">
        <v>19</v>
      </c>
      <c r="D554" s="18">
        <v>200</v>
      </c>
      <c r="E554" s="18">
        <v>200</v>
      </c>
      <c r="F554" s="18">
        <v>200</v>
      </c>
      <c r="G554" s="20">
        <v>200</v>
      </c>
      <c r="H554" s="20">
        <v>0</v>
      </c>
      <c r="I554" s="20">
        <f>G554/D554*100</f>
        <v>100</v>
      </c>
      <c r="J554" s="20">
        <f>G554/E554*100</f>
        <v>100</v>
      </c>
      <c r="K554" s="20">
        <f>G554/F554*100</f>
        <v>100</v>
      </c>
    </row>
    <row r="555" spans="1:11" ht="75" x14ac:dyDescent="0.25">
      <c r="A555" s="103"/>
      <c r="B555" s="90"/>
      <c r="C555" s="19" t="s">
        <v>20</v>
      </c>
      <c r="D555" s="18">
        <v>0</v>
      </c>
      <c r="E555" s="18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</row>
    <row r="556" spans="1:11" ht="45" x14ac:dyDescent="0.25">
      <c r="A556" s="103"/>
      <c r="B556" s="90"/>
      <c r="C556" s="17" t="s">
        <v>21</v>
      </c>
      <c r="D556" s="18">
        <v>0</v>
      </c>
      <c r="E556" s="18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</row>
    <row r="557" spans="1:11" ht="75" x14ac:dyDescent="0.25">
      <c r="A557" s="103"/>
      <c r="B557" s="90"/>
      <c r="C557" s="19" t="s">
        <v>22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</row>
    <row r="558" spans="1:11" ht="45" x14ac:dyDescent="0.25">
      <c r="A558" s="103"/>
      <c r="B558" s="90"/>
      <c r="C558" s="17" t="s">
        <v>23</v>
      </c>
      <c r="D558" s="18">
        <v>0</v>
      </c>
      <c r="E558" s="18">
        <v>0</v>
      </c>
      <c r="F558" s="20">
        <v>0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</row>
    <row r="559" spans="1:11" ht="45" x14ac:dyDescent="0.25">
      <c r="A559" s="104"/>
      <c r="B559" s="91"/>
      <c r="C559" s="17" t="s">
        <v>28</v>
      </c>
      <c r="D559" s="18">
        <v>0</v>
      </c>
      <c r="E559" s="18">
        <v>0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  <c r="K559" s="20">
        <v>0</v>
      </c>
    </row>
    <row r="560" spans="1:11" x14ac:dyDescent="0.25">
      <c r="A560" s="105" t="s">
        <v>106</v>
      </c>
      <c r="B560" s="89" t="s">
        <v>49</v>
      </c>
      <c r="C560" s="14" t="s">
        <v>18</v>
      </c>
      <c r="D560" s="15">
        <f>D561+D563+D565+D566</f>
        <v>500</v>
      </c>
      <c r="E560" s="15">
        <f>E561+E563+E565+E566</f>
        <v>500</v>
      </c>
      <c r="F560" s="15">
        <f>F561+F563+F565+F566</f>
        <v>500</v>
      </c>
      <c r="G560" s="15">
        <f>G561+G563+G565+G566</f>
        <v>0</v>
      </c>
      <c r="H560" s="15">
        <f>H561+H563+H565+H566</f>
        <v>0</v>
      </c>
      <c r="I560" s="16">
        <v>0</v>
      </c>
      <c r="J560" s="16">
        <v>0</v>
      </c>
      <c r="K560" s="16">
        <v>0</v>
      </c>
    </row>
    <row r="561" spans="1:11" ht="30" x14ac:dyDescent="0.25">
      <c r="A561" s="106"/>
      <c r="B561" s="90"/>
      <c r="C561" s="17" t="s">
        <v>19</v>
      </c>
      <c r="D561" s="18">
        <v>500</v>
      </c>
      <c r="E561" s="18">
        <v>500</v>
      </c>
      <c r="F561" s="20">
        <v>500</v>
      </c>
      <c r="G561" s="20">
        <v>0</v>
      </c>
      <c r="H561" s="20">
        <v>0</v>
      </c>
      <c r="I561" s="16">
        <v>0</v>
      </c>
      <c r="J561" s="16">
        <v>0</v>
      </c>
      <c r="K561" s="16">
        <v>0</v>
      </c>
    </row>
    <row r="562" spans="1:11" ht="75" x14ac:dyDescent="0.25">
      <c r="A562" s="106"/>
      <c r="B562" s="90"/>
      <c r="C562" s="19" t="s">
        <v>20</v>
      </c>
      <c r="D562" s="18">
        <v>0</v>
      </c>
      <c r="E562" s="18">
        <v>0</v>
      </c>
      <c r="F562" s="20">
        <v>0</v>
      </c>
      <c r="G562" s="20">
        <v>0</v>
      </c>
      <c r="H562" s="20">
        <v>0</v>
      </c>
      <c r="I562" s="16">
        <v>0</v>
      </c>
      <c r="J562" s="16">
        <v>0</v>
      </c>
      <c r="K562" s="16">
        <v>0</v>
      </c>
    </row>
    <row r="563" spans="1:11" ht="45" x14ac:dyDescent="0.25">
      <c r="A563" s="106"/>
      <c r="B563" s="90"/>
      <c r="C563" s="17" t="s">
        <v>21</v>
      </c>
      <c r="D563" s="18">
        <v>0</v>
      </c>
      <c r="E563" s="18">
        <v>0</v>
      </c>
      <c r="F563" s="20">
        <v>0</v>
      </c>
      <c r="G563" s="20">
        <v>0</v>
      </c>
      <c r="H563" s="20">
        <v>0</v>
      </c>
      <c r="I563" s="16">
        <v>0</v>
      </c>
      <c r="J563" s="16">
        <v>0</v>
      </c>
      <c r="K563" s="16">
        <v>0</v>
      </c>
    </row>
    <row r="564" spans="1:11" ht="75" x14ac:dyDescent="0.25">
      <c r="A564" s="106"/>
      <c r="B564" s="90"/>
      <c r="C564" s="19" t="s">
        <v>22</v>
      </c>
      <c r="D564" s="18">
        <v>0</v>
      </c>
      <c r="E564" s="18">
        <v>0</v>
      </c>
      <c r="F564" s="18">
        <v>0</v>
      </c>
      <c r="G564" s="18">
        <v>0</v>
      </c>
      <c r="H564" s="18">
        <v>0</v>
      </c>
      <c r="I564" s="16">
        <v>0</v>
      </c>
      <c r="J564" s="16">
        <v>0</v>
      </c>
      <c r="K564" s="16">
        <v>0</v>
      </c>
    </row>
    <row r="565" spans="1:11" ht="45" x14ac:dyDescent="0.25">
      <c r="A565" s="106"/>
      <c r="B565" s="90"/>
      <c r="C565" s="17" t="s">
        <v>23</v>
      </c>
      <c r="D565" s="18">
        <v>0</v>
      </c>
      <c r="E565" s="18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</row>
    <row r="566" spans="1:11" ht="45" x14ac:dyDescent="0.25">
      <c r="A566" s="107"/>
      <c r="B566" s="91"/>
      <c r="C566" s="17" t="s">
        <v>28</v>
      </c>
      <c r="D566" s="18">
        <v>0</v>
      </c>
      <c r="E566" s="18">
        <v>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</row>
    <row r="567" spans="1:11" x14ac:dyDescent="0.25">
      <c r="A567" s="105" t="s">
        <v>107</v>
      </c>
      <c r="B567" s="89" t="s">
        <v>49</v>
      </c>
      <c r="C567" s="14" t="s">
        <v>18</v>
      </c>
      <c r="D567" s="15">
        <f>D568+D570+D572+D573</f>
        <v>500</v>
      </c>
      <c r="E567" s="15">
        <f>E568+E570+E572+E573</f>
        <v>500</v>
      </c>
      <c r="F567" s="15">
        <f>F568+F570+F572+F573</f>
        <v>500</v>
      </c>
      <c r="G567" s="15">
        <f>G568+G570+G572+G573</f>
        <v>0</v>
      </c>
      <c r="H567" s="15">
        <f>H568+H570+H572+H573</f>
        <v>0</v>
      </c>
      <c r="I567" s="16">
        <v>0</v>
      </c>
      <c r="J567" s="16">
        <v>0</v>
      </c>
      <c r="K567" s="16">
        <v>0</v>
      </c>
    </row>
    <row r="568" spans="1:11" ht="30" x14ac:dyDescent="0.25">
      <c r="A568" s="106"/>
      <c r="B568" s="90"/>
      <c r="C568" s="17" t="s">
        <v>19</v>
      </c>
      <c r="D568" s="18">
        <v>500</v>
      </c>
      <c r="E568" s="18">
        <v>500</v>
      </c>
      <c r="F568" s="20">
        <v>500</v>
      </c>
      <c r="G568" s="20">
        <v>0</v>
      </c>
      <c r="H568" s="20">
        <v>0</v>
      </c>
      <c r="I568" s="16">
        <v>0</v>
      </c>
      <c r="J568" s="16">
        <v>0</v>
      </c>
      <c r="K568" s="16">
        <v>0</v>
      </c>
    </row>
    <row r="569" spans="1:11" ht="75" x14ac:dyDescent="0.25">
      <c r="A569" s="106"/>
      <c r="B569" s="90"/>
      <c r="C569" s="19" t="s">
        <v>20</v>
      </c>
      <c r="D569" s="18">
        <v>0</v>
      </c>
      <c r="E569" s="18">
        <v>0</v>
      </c>
      <c r="F569" s="20">
        <v>0</v>
      </c>
      <c r="G569" s="20">
        <v>0</v>
      </c>
      <c r="H569" s="20">
        <v>0</v>
      </c>
      <c r="I569" s="16">
        <v>0</v>
      </c>
      <c r="J569" s="16">
        <v>0</v>
      </c>
      <c r="K569" s="16">
        <v>0</v>
      </c>
    </row>
    <row r="570" spans="1:11" ht="45" x14ac:dyDescent="0.25">
      <c r="A570" s="106"/>
      <c r="B570" s="90"/>
      <c r="C570" s="17" t="s">
        <v>21</v>
      </c>
      <c r="D570" s="18">
        <v>0</v>
      </c>
      <c r="E570" s="18">
        <v>0</v>
      </c>
      <c r="F570" s="20">
        <v>0</v>
      </c>
      <c r="G570" s="20">
        <v>0</v>
      </c>
      <c r="H570" s="20">
        <v>0</v>
      </c>
      <c r="I570" s="16">
        <v>0</v>
      </c>
      <c r="J570" s="16">
        <v>0</v>
      </c>
      <c r="K570" s="16">
        <v>0</v>
      </c>
    </row>
    <row r="571" spans="1:11" ht="75" x14ac:dyDescent="0.25">
      <c r="A571" s="106"/>
      <c r="B571" s="90"/>
      <c r="C571" s="19" t="s">
        <v>22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16">
        <v>0</v>
      </c>
      <c r="J571" s="16">
        <v>0</v>
      </c>
      <c r="K571" s="16">
        <v>0</v>
      </c>
    </row>
    <row r="572" spans="1:11" ht="45" x14ac:dyDescent="0.25">
      <c r="A572" s="106"/>
      <c r="B572" s="90"/>
      <c r="C572" s="17" t="s">
        <v>23</v>
      </c>
      <c r="D572" s="18">
        <v>0</v>
      </c>
      <c r="E572" s="18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</row>
    <row r="573" spans="1:11" ht="45" x14ac:dyDescent="0.25">
      <c r="A573" s="107"/>
      <c r="B573" s="91"/>
      <c r="C573" s="17" t="s">
        <v>28</v>
      </c>
      <c r="D573" s="18">
        <v>0</v>
      </c>
      <c r="E573" s="18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</row>
    <row r="574" spans="1:11" x14ac:dyDescent="0.25">
      <c r="A574" s="96" t="s">
        <v>108</v>
      </c>
      <c r="B574" s="89" t="s">
        <v>49</v>
      </c>
      <c r="C574" s="17" t="s">
        <v>18</v>
      </c>
      <c r="D574" s="15">
        <f>D575+D577+D579+D580</f>
        <v>27720.799999999999</v>
      </c>
      <c r="E574" s="15">
        <f>E575+E577+E579+E580</f>
        <v>27827.9</v>
      </c>
      <c r="F574" s="15">
        <f>F575+F577+F579+F580</f>
        <v>27827.9</v>
      </c>
      <c r="G574" s="15">
        <f>G575+G577+G579+G580</f>
        <v>6741.5</v>
      </c>
      <c r="H574" s="15">
        <f>H575+H577+H579+H580</f>
        <v>6471.5</v>
      </c>
      <c r="I574" s="16">
        <f>G574/D574*100</f>
        <v>24.319283714755706</v>
      </c>
      <c r="J574" s="16">
        <f>G574/E574*100</f>
        <v>24.225687170070323</v>
      </c>
      <c r="K574" s="16">
        <f>G574/F574*100</f>
        <v>24.225687170070323</v>
      </c>
    </row>
    <row r="575" spans="1:11" ht="30" x14ac:dyDescent="0.25">
      <c r="A575" s="97"/>
      <c r="B575" s="90"/>
      <c r="C575" s="17" t="s">
        <v>19</v>
      </c>
      <c r="D575" s="18">
        <v>27720.799999999999</v>
      </c>
      <c r="E575" s="18">
        <v>27827.9</v>
      </c>
      <c r="F575" s="18">
        <v>27827.9</v>
      </c>
      <c r="G575" s="18">
        <v>6741.5</v>
      </c>
      <c r="H575" s="18">
        <v>6471.5</v>
      </c>
      <c r="I575" s="20">
        <f>G575/D575*100</f>
        <v>24.319283714755706</v>
      </c>
      <c r="J575" s="20">
        <f>G575/E575*100</f>
        <v>24.225687170070323</v>
      </c>
      <c r="K575" s="20">
        <f>G575/F575*100</f>
        <v>24.225687170070323</v>
      </c>
    </row>
    <row r="576" spans="1:11" ht="75" x14ac:dyDescent="0.25">
      <c r="A576" s="97"/>
      <c r="B576" s="90"/>
      <c r="C576" s="19" t="s">
        <v>20</v>
      </c>
      <c r="D576" s="18">
        <v>0</v>
      </c>
      <c r="E576" s="18">
        <v>0</v>
      </c>
      <c r="F576" s="20">
        <v>0</v>
      </c>
      <c r="G576" s="20">
        <v>0</v>
      </c>
      <c r="H576" s="20">
        <v>0</v>
      </c>
      <c r="I576" s="20">
        <v>0</v>
      </c>
      <c r="J576" s="20">
        <v>0</v>
      </c>
      <c r="K576" s="20">
        <v>0</v>
      </c>
    </row>
    <row r="577" spans="1:11" ht="45" x14ac:dyDescent="0.25">
      <c r="A577" s="97"/>
      <c r="B577" s="90"/>
      <c r="C577" s="17" t="s">
        <v>21</v>
      </c>
      <c r="D577" s="18">
        <v>0</v>
      </c>
      <c r="E577" s="18">
        <v>0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</row>
    <row r="578" spans="1:11" ht="75" x14ac:dyDescent="0.25">
      <c r="A578" s="97"/>
      <c r="B578" s="90"/>
      <c r="C578" s="19" t="s">
        <v>22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20">
        <v>0</v>
      </c>
      <c r="J578" s="20">
        <v>0</v>
      </c>
      <c r="K578" s="20">
        <v>0</v>
      </c>
    </row>
    <row r="579" spans="1:11" ht="45" x14ac:dyDescent="0.25">
      <c r="A579" s="97"/>
      <c r="B579" s="90"/>
      <c r="C579" s="17" t="s">
        <v>23</v>
      </c>
      <c r="D579" s="18">
        <v>0</v>
      </c>
      <c r="E579" s="18">
        <v>0</v>
      </c>
      <c r="F579" s="20">
        <v>0</v>
      </c>
      <c r="G579" s="20">
        <v>0</v>
      </c>
      <c r="H579" s="20">
        <v>0</v>
      </c>
      <c r="I579" s="20">
        <v>0</v>
      </c>
      <c r="J579" s="20">
        <v>0</v>
      </c>
      <c r="K579" s="20">
        <v>0</v>
      </c>
    </row>
    <row r="580" spans="1:11" ht="45" x14ac:dyDescent="0.25">
      <c r="A580" s="98"/>
      <c r="B580" s="91"/>
      <c r="C580" s="17" t="s">
        <v>28</v>
      </c>
      <c r="D580" s="18">
        <v>0</v>
      </c>
      <c r="E580" s="18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v>0</v>
      </c>
      <c r="K580" s="20">
        <v>0</v>
      </c>
    </row>
    <row r="581" spans="1:11" x14ac:dyDescent="0.25">
      <c r="A581" s="99" t="s">
        <v>109</v>
      </c>
      <c r="B581" s="89" t="s">
        <v>49</v>
      </c>
      <c r="C581" s="14" t="s">
        <v>18</v>
      </c>
      <c r="D581" s="15">
        <f>D582+D584+D586+D587</f>
        <v>1000</v>
      </c>
      <c r="E581" s="15">
        <f>E582+E584+E586+E587</f>
        <v>1000</v>
      </c>
      <c r="F581" s="15">
        <f>F582+F584+F586+F587</f>
        <v>1000</v>
      </c>
      <c r="G581" s="15">
        <f>G582+G584+G586+G587</f>
        <v>0</v>
      </c>
      <c r="H581" s="15">
        <f>H582+H584+H586+H587</f>
        <v>0</v>
      </c>
      <c r="I581" s="16">
        <f>G581/D581*100</f>
        <v>0</v>
      </c>
      <c r="J581" s="16">
        <f>H581/E581*100</f>
        <v>0</v>
      </c>
      <c r="K581" s="16">
        <f>I581/F581*100</f>
        <v>0</v>
      </c>
    </row>
    <row r="582" spans="1:11" ht="30" x14ac:dyDescent="0.25">
      <c r="A582" s="100"/>
      <c r="B582" s="90"/>
      <c r="C582" s="17" t="s">
        <v>19</v>
      </c>
      <c r="D582" s="18">
        <v>1000</v>
      </c>
      <c r="E582" s="18">
        <f>500+500</f>
        <v>1000</v>
      </c>
      <c r="F582" s="18">
        <f>500+500</f>
        <v>1000</v>
      </c>
      <c r="G582" s="18">
        <v>0</v>
      </c>
      <c r="H582" s="18">
        <v>0</v>
      </c>
      <c r="I582" s="20">
        <f>G582/D582*100</f>
        <v>0</v>
      </c>
      <c r="J582" s="20">
        <f>H582/E582*100</f>
        <v>0</v>
      </c>
      <c r="K582" s="20">
        <f>G582/F582*100</f>
        <v>0</v>
      </c>
    </row>
    <row r="583" spans="1:11" ht="75" x14ac:dyDescent="0.25">
      <c r="A583" s="100"/>
      <c r="B583" s="90"/>
      <c r="C583" s="19" t="s">
        <v>20</v>
      </c>
      <c r="D583" s="18">
        <v>0</v>
      </c>
      <c r="E583" s="18">
        <v>0</v>
      </c>
      <c r="F583" s="18">
        <v>0</v>
      </c>
      <c r="G583" s="18">
        <v>0</v>
      </c>
      <c r="H583" s="18">
        <v>0</v>
      </c>
      <c r="I583" s="20">
        <v>0</v>
      </c>
      <c r="J583" s="20">
        <v>0</v>
      </c>
      <c r="K583" s="20">
        <v>0</v>
      </c>
    </row>
    <row r="584" spans="1:11" ht="45" x14ac:dyDescent="0.25">
      <c r="A584" s="100"/>
      <c r="B584" s="90"/>
      <c r="C584" s="17" t="s">
        <v>21</v>
      </c>
      <c r="D584" s="18">
        <v>0</v>
      </c>
      <c r="E584" s="18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0</v>
      </c>
    </row>
    <row r="585" spans="1:11" ht="75" x14ac:dyDescent="0.25">
      <c r="A585" s="100"/>
      <c r="B585" s="90"/>
      <c r="C585" s="19" t="s">
        <v>22</v>
      </c>
      <c r="D585" s="18">
        <f t="shared" ref="D585:I585" si="79">D584</f>
        <v>0</v>
      </c>
      <c r="E585" s="18">
        <f>E584</f>
        <v>0</v>
      </c>
      <c r="F585" s="18">
        <f t="shared" si="79"/>
        <v>0</v>
      </c>
      <c r="G585" s="18">
        <f t="shared" si="79"/>
        <v>0</v>
      </c>
      <c r="H585" s="18">
        <f t="shared" si="79"/>
        <v>0</v>
      </c>
      <c r="I585" s="18">
        <f t="shared" si="79"/>
        <v>0</v>
      </c>
      <c r="J585" s="18">
        <v>0</v>
      </c>
      <c r="K585" s="18">
        <v>0</v>
      </c>
    </row>
    <row r="586" spans="1:11" ht="45" x14ac:dyDescent="0.25">
      <c r="A586" s="100"/>
      <c r="B586" s="90"/>
      <c r="C586" s="17" t="s">
        <v>23</v>
      </c>
      <c r="D586" s="18">
        <v>0</v>
      </c>
      <c r="E586" s="18">
        <v>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</row>
    <row r="587" spans="1:11" ht="45" x14ac:dyDescent="0.25">
      <c r="A587" s="101"/>
      <c r="B587" s="91"/>
      <c r="C587" s="17" t="s">
        <v>28</v>
      </c>
      <c r="D587" s="18">
        <v>0</v>
      </c>
      <c r="E587" s="18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</row>
    <row r="588" spans="1:11" x14ac:dyDescent="0.25">
      <c r="A588" s="99" t="s">
        <v>110</v>
      </c>
      <c r="B588" s="89" t="s">
        <v>49</v>
      </c>
      <c r="C588" s="14" t="s">
        <v>18</v>
      </c>
      <c r="D588" s="15">
        <f>D589+D591+D593+D594</f>
        <v>100</v>
      </c>
      <c r="E588" s="15">
        <f>E589+E591+E593+E594</f>
        <v>100</v>
      </c>
      <c r="F588" s="15">
        <f>F589+F591+F593+F594</f>
        <v>100</v>
      </c>
      <c r="G588" s="15">
        <f>G589+G591+G593+G594</f>
        <v>0</v>
      </c>
      <c r="H588" s="15">
        <f>H589+H591+H593+H594</f>
        <v>0</v>
      </c>
      <c r="I588" s="16">
        <f>G588/D588*100</f>
        <v>0</v>
      </c>
      <c r="J588" s="16">
        <f>H588/E588*100</f>
        <v>0</v>
      </c>
      <c r="K588" s="20">
        <f>G588/F588*100</f>
        <v>0</v>
      </c>
    </row>
    <row r="589" spans="1:11" ht="30" x14ac:dyDescent="0.25">
      <c r="A589" s="100"/>
      <c r="B589" s="90"/>
      <c r="C589" s="17" t="s">
        <v>19</v>
      </c>
      <c r="D589" s="18">
        <v>100</v>
      </c>
      <c r="E589" s="18">
        <v>100</v>
      </c>
      <c r="F589" s="18">
        <v>100</v>
      </c>
      <c r="G589" s="18">
        <v>0</v>
      </c>
      <c r="H589" s="18">
        <v>0</v>
      </c>
      <c r="I589" s="20">
        <f>G589/D589*100</f>
        <v>0</v>
      </c>
      <c r="J589" s="20">
        <f>H589/E589*100</f>
        <v>0</v>
      </c>
      <c r="K589" s="20">
        <f>G589/F589*100</f>
        <v>0</v>
      </c>
    </row>
    <row r="590" spans="1:11" ht="75" x14ac:dyDescent="0.25">
      <c r="A590" s="100"/>
      <c r="B590" s="90"/>
      <c r="C590" s="19" t="s">
        <v>20</v>
      </c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20">
        <v>0</v>
      </c>
      <c r="J590" s="20">
        <v>0</v>
      </c>
      <c r="K590" s="20">
        <v>0</v>
      </c>
    </row>
    <row r="591" spans="1:11" ht="45" x14ac:dyDescent="0.25">
      <c r="A591" s="100"/>
      <c r="B591" s="90"/>
      <c r="C591" s="17" t="s">
        <v>21</v>
      </c>
      <c r="D591" s="18">
        <v>0</v>
      </c>
      <c r="E591" s="18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</row>
    <row r="592" spans="1:11" ht="75" x14ac:dyDescent="0.25">
      <c r="A592" s="100"/>
      <c r="B592" s="90"/>
      <c r="C592" s="19" t="s">
        <v>22</v>
      </c>
      <c r="D592" s="18">
        <f t="shared" ref="D592" si="80">D591</f>
        <v>0</v>
      </c>
      <c r="E592" s="18">
        <f>E591</f>
        <v>0</v>
      </c>
      <c r="F592" s="18">
        <f t="shared" ref="F592:I592" si="81">F591</f>
        <v>0</v>
      </c>
      <c r="G592" s="18">
        <f t="shared" si="81"/>
        <v>0</v>
      </c>
      <c r="H592" s="18">
        <f t="shared" si="81"/>
        <v>0</v>
      </c>
      <c r="I592" s="18">
        <f t="shared" si="81"/>
        <v>0</v>
      </c>
      <c r="J592" s="18">
        <v>0</v>
      </c>
      <c r="K592" s="18">
        <v>0</v>
      </c>
    </row>
    <row r="593" spans="1:11" ht="45" x14ac:dyDescent="0.25">
      <c r="A593" s="100"/>
      <c r="B593" s="90"/>
      <c r="C593" s="17" t="s">
        <v>23</v>
      </c>
      <c r="D593" s="18">
        <v>0</v>
      </c>
      <c r="E593" s="18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0</v>
      </c>
    </row>
    <row r="594" spans="1:11" ht="45" x14ac:dyDescent="0.25">
      <c r="A594" s="101"/>
      <c r="B594" s="91"/>
      <c r="C594" s="17" t="s">
        <v>28</v>
      </c>
      <c r="D594" s="18">
        <v>0</v>
      </c>
      <c r="E594" s="18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</row>
    <row r="595" spans="1:11" x14ac:dyDescent="0.25">
      <c r="A595" s="92" t="s">
        <v>111</v>
      </c>
      <c r="B595" s="95"/>
      <c r="C595" s="14" t="s">
        <v>18</v>
      </c>
      <c r="D595" s="15">
        <f>D596+D598+D600+D601</f>
        <v>870</v>
      </c>
      <c r="E595" s="15">
        <f>E596+E598+E600+E601</f>
        <v>870</v>
      </c>
      <c r="F595" s="15">
        <f>F596+F598+F600+F601</f>
        <v>870</v>
      </c>
      <c r="G595" s="15">
        <f>G596+G598+G600+G601</f>
        <v>0</v>
      </c>
      <c r="H595" s="15">
        <f>H596+H598+H600+H601</f>
        <v>0</v>
      </c>
      <c r="I595" s="16">
        <f>G595/D595*100</f>
        <v>0</v>
      </c>
      <c r="J595" s="16">
        <f>H595/E595*100</f>
        <v>0</v>
      </c>
      <c r="K595" s="20">
        <f>G595/F595*100</f>
        <v>0</v>
      </c>
    </row>
    <row r="596" spans="1:11" ht="30" x14ac:dyDescent="0.25">
      <c r="A596" s="93"/>
      <c r="B596" s="87"/>
      <c r="C596" s="17" t="s">
        <v>19</v>
      </c>
      <c r="D596" s="18">
        <f>D603</f>
        <v>870</v>
      </c>
      <c r="E596" s="18">
        <f t="shared" ref="E596:H596" si="82">E603</f>
        <v>870</v>
      </c>
      <c r="F596" s="18">
        <f t="shared" si="82"/>
        <v>870</v>
      </c>
      <c r="G596" s="18">
        <f t="shared" si="82"/>
        <v>0</v>
      </c>
      <c r="H596" s="18">
        <f t="shared" si="82"/>
        <v>0</v>
      </c>
      <c r="I596" s="20">
        <f>G596/D596*100</f>
        <v>0</v>
      </c>
      <c r="J596" s="20">
        <f>H596/E596*100</f>
        <v>0</v>
      </c>
      <c r="K596" s="20">
        <f>G596/F596*100</f>
        <v>0</v>
      </c>
    </row>
    <row r="597" spans="1:11" ht="75" x14ac:dyDescent="0.25">
      <c r="A597" s="93"/>
      <c r="B597" s="87"/>
      <c r="C597" s="19" t="s">
        <v>20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20">
        <v>0</v>
      </c>
      <c r="J597" s="20">
        <v>0</v>
      </c>
      <c r="K597" s="20">
        <v>0</v>
      </c>
    </row>
    <row r="598" spans="1:11" ht="45" x14ac:dyDescent="0.25">
      <c r="A598" s="93"/>
      <c r="B598" s="87"/>
      <c r="C598" s="17" t="s">
        <v>21</v>
      </c>
      <c r="D598" s="18">
        <v>0</v>
      </c>
      <c r="E598" s="18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</row>
    <row r="599" spans="1:11" ht="75" x14ac:dyDescent="0.25">
      <c r="A599" s="93"/>
      <c r="B599" s="87"/>
      <c r="C599" s="19" t="s">
        <v>22</v>
      </c>
      <c r="D599" s="18">
        <f t="shared" ref="D599:I599" si="83">D598</f>
        <v>0</v>
      </c>
      <c r="E599" s="18">
        <f t="shared" si="83"/>
        <v>0</v>
      </c>
      <c r="F599" s="18">
        <f t="shared" si="83"/>
        <v>0</v>
      </c>
      <c r="G599" s="18">
        <f t="shared" si="83"/>
        <v>0</v>
      </c>
      <c r="H599" s="18">
        <f t="shared" si="83"/>
        <v>0</v>
      </c>
      <c r="I599" s="18">
        <f t="shared" si="83"/>
        <v>0</v>
      </c>
      <c r="J599" s="20">
        <v>0</v>
      </c>
      <c r="K599" s="20">
        <v>0</v>
      </c>
    </row>
    <row r="600" spans="1:11" ht="45" x14ac:dyDescent="0.25">
      <c r="A600" s="93"/>
      <c r="B600" s="87"/>
      <c r="C600" s="17" t="s">
        <v>23</v>
      </c>
      <c r="D600" s="18">
        <v>0</v>
      </c>
      <c r="E600" s="18"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</row>
    <row r="601" spans="1:11" ht="45" x14ac:dyDescent="0.25">
      <c r="A601" s="94"/>
      <c r="B601" s="88"/>
      <c r="C601" s="17" t="s">
        <v>28</v>
      </c>
      <c r="D601" s="18">
        <v>0</v>
      </c>
      <c r="E601" s="18">
        <v>0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</row>
    <row r="602" spans="1:11" x14ac:dyDescent="0.25">
      <c r="A602" s="84" t="s">
        <v>112</v>
      </c>
      <c r="B602" s="95"/>
      <c r="C602" s="14" t="s">
        <v>18</v>
      </c>
      <c r="D602" s="15">
        <f>D603+D605+D607+D608</f>
        <v>870</v>
      </c>
      <c r="E602" s="15">
        <f>E603+E605+E607+E608</f>
        <v>870</v>
      </c>
      <c r="F602" s="15">
        <f>F603+F605+F607+F608</f>
        <v>870</v>
      </c>
      <c r="G602" s="15">
        <f>G603+G605+G607+G608</f>
        <v>0</v>
      </c>
      <c r="H602" s="15">
        <f>H603+H605+H607+H608</f>
        <v>0</v>
      </c>
      <c r="I602" s="16">
        <f>G602/D602*100</f>
        <v>0</v>
      </c>
      <c r="J602" s="16">
        <f>H602/E602*100</f>
        <v>0</v>
      </c>
      <c r="K602" s="20">
        <f>G602/F602*100</f>
        <v>0</v>
      </c>
    </row>
    <row r="603" spans="1:11" ht="30" x14ac:dyDescent="0.25">
      <c r="A603" s="85"/>
      <c r="B603" s="87"/>
      <c r="C603" s="17" t="s">
        <v>19</v>
      </c>
      <c r="D603" s="18">
        <v>870</v>
      </c>
      <c r="E603" s="18">
        <v>870</v>
      </c>
      <c r="F603" s="18">
        <v>870</v>
      </c>
      <c r="G603" s="18">
        <v>0</v>
      </c>
      <c r="H603" s="18">
        <v>0</v>
      </c>
      <c r="I603" s="20">
        <f>G603/D603*100</f>
        <v>0</v>
      </c>
      <c r="J603" s="20">
        <f>H603/E603*100</f>
        <v>0</v>
      </c>
      <c r="K603" s="20">
        <f>G603/F603*100</f>
        <v>0</v>
      </c>
    </row>
    <row r="604" spans="1:11" ht="75" x14ac:dyDescent="0.25">
      <c r="A604" s="85"/>
      <c r="B604" s="87"/>
      <c r="C604" s="19" t="s">
        <v>20</v>
      </c>
      <c r="D604" s="18">
        <v>0</v>
      </c>
      <c r="E604" s="18">
        <v>0</v>
      </c>
      <c r="F604" s="18">
        <v>0</v>
      </c>
      <c r="G604" s="18">
        <v>0</v>
      </c>
      <c r="H604" s="18">
        <v>0</v>
      </c>
      <c r="I604" s="20">
        <v>0</v>
      </c>
      <c r="J604" s="20">
        <v>0</v>
      </c>
      <c r="K604" s="20">
        <v>0</v>
      </c>
    </row>
    <row r="605" spans="1:11" ht="45" x14ac:dyDescent="0.25">
      <c r="A605" s="85"/>
      <c r="B605" s="87"/>
      <c r="C605" s="17" t="s">
        <v>21</v>
      </c>
      <c r="D605" s="18">
        <v>0</v>
      </c>
      <c r="E605" s="18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</row>
    <row r="606" spans="1:11" ht="75" x14ac:dyDescent="0.25">
      <c r="A606" s="85"/>
      <c r="B606" s="87"/>
      <c r="C606" s="19" t="s">
        <v>22</v>
      </c>
      <c r="D606" s="18">
        <f t="shared" ref="D606:I606" si="84">D605</f>
        <v>0</v>
      </c>
      <c r="E606" s="18">
        <f t="shared" si="84"/>
        <v>0</v>
      </c>
      <c r="F606" s="18">
        <f t="shared" si="84"/>
        <v>0</v>
      </c>
      <c r="G606" s="18">
        <f t="shared" si="84"/>
        <v>0</v>
      </c>
      <c r="H606" s="18">
        <f t="shared" si="84"/>
        <v>0</v>
      </c>
      <c r="I606" s="18">
        <f t="shared" si="84"/>
        <v>0</v>
      </c>
      <c r="J606" s="20">
        <v>0</v>
      </c>
      <c r="K606" s="20">
        <v>0</v>
      </c>
    </row>
    <row r="607" spans="1:11" ht="45" x14ac:dyDescent="0.25">
      <c r="A607" s="85"/>
      <c r="B607" s="87"/>
      <c r="C607" s="17" t="s">
        <v>23</v>
      </c>
      <c r="D607" s="18">
        <v>0</v>
      </c>
      <c r="E607" s="18">
        <v>0</v>
      </c>
      <c r="F607" s="20">
        <v>0</v>
      </c>
      <c r="G607" s="20">
        <v>0</v>
      </c>
      <c r="H607" s="20">
        <v>0</v>
      </c>
      <c r="I607" s="20">
        <v>0</v>
      </c>
      <c r="J607" s="20">
        <v>0</v>
      </c>
      <c r="K607" s="20">
        <v>0</v>
      </c>
    </row>
    <row r="608" spans="1:11" ht="45" x14ac:dyDescent="0.25">
      <c r="A608" s="86"/>
      <c r="B608" s="88"/>
      <c r="C608" s="17" t="s">
        <v>28</v>
      </c>
      <c r="D608" s="18">
        <v>0</v>
      </c>
      <c r="E608" s="18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</row>
    <row r="609" spans="1:11" x14ac:dyDescent="0.25">
      <c r="A609" s="92" t="s">
        <v>113</v>
      </c>
      <c r="B609" s="95"/>
      <c r="C609" s="14" t="s">
        <v>18</v>
      </c>
      <c r="D609" s="15">
        <f>D610+D612+D614+D615</f>
        <v>480</v>
      </c>
      <c r="E609" s="15">
        <f>E610+E612+E614+E615</f>
        <v>480</v>
      </c>
      <c r="F609" s="15">
        <f>F610+F612+F614+F615</f>
        <v>480</v>
      </c>
      <c r="G609" s="15">
        <f>G610+G612+G614+G615</f>
        <v>0</v>
      </c>
      <c r="H609" s="15">
        <f>H610+H612+H614+H615</f>
        <v>0</v>
      </c>
      <c r="I609" s="16">
        <f>G609/D609*100</f>
        <v>0</v>
      </c>
      <c r="J609" s="16">
        <f>H609/E609*100</f>
        <v>0</v>
      </c>
      <c r="K609" s="20">
        <f>G609/F609*100</f>
        <v>0</v>
      </c>
    </row>
    <row r="610" spans="1:11" ht="30" x14ac:dyDescent="0.25">
      <c r="A610" s="93"/>
      <c r="B610" s="87"/>
      <c r="C610" s="17" t="s">
        <v>19</v>
      </c>
      <c r="D610" s="18">
        <f>D617</f>
        <v>480</v>
      </c>
      <c r="E610" s="18">
        <f t="shared" ref="E610:H610" si="85">E617</f>
        <v>480</v>
      </c>
      <c r="F610" s="18">
        <f t="shared" si="85"/>
        <v>480</v>
      </c>
      <c r="G610" s="18">
        <f t="shared" si="85"/>
        <v>0</v>
      </c>
      <c r="H610" s="18">
        <f t="shared" si="85"/>
        <v>0</v>
      </c>
      <c r="I610" s="20">
        <f>G610/D610*100</f>
        <v>0</v>
      </c>
      <c r="J610" s="20">
        <f>H610/E610*100</f>
        <v>0</v>
      </c>
      <c r="K610" s="20">
        <f>G610/F610*100</f>
        <v>0</v>
      </c>
    </row>
    <row r="611" spans="1:11" ht="75" x14ac:dyDescent="0.25">
      <c r="A611" s="93"/>
      <c r="B611" s="87"/>
      <c r="C611" s="19" t="s">
        <v>20</v>
      </c>
      <c r="D611" s="18">
        <v>0</v>
      </c>
      <c r="E611" s="18">
        <v>0</v>
      </c>
      <c r="F611" s="18">
        <v>0</v>
      </c>
      <c r="G611" s="18">
        <v>0</v>
      </c>
      <c r="H611" s="18">
        <v>0</v>
      </c>
      <c r="I611" s="20">
        <v>0</v>
      </c>
      <c r="J611" s="20">
        <v>0</v>
      </c>
      <c r="K611" s="20">
        <v>0</v>
      </c>
    </row>
    <row r="612" spans="1:11" ht="45" x14ac:dyDescent="0.25">
      <c r="A612" s="93"/>
      <c r="B612" s="87"/>
      <c r="C612" s="17" t="s">
        <v>21</v>
      </c>
      <c r="D612" s="18">
        <v>0</v>
      </c>
      <c r="E612" s="18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</row>
    <row r="613" spans="1:11" ht="75" x14ac:dyDescent="0.25">
      <c r="A613" s="93"/>
      <c r="B613" s="87"/>
      <c r="C613" s="19" t="s">
        <v>22</v>
      </c>
      <c r="D613" s="18">
        <f t="shared" ref="D613:I613" si="86">D612</f>
        <v>0</v>
      </c>
      <c r="E613" s="18">
        <f t="shared" si="86"/>
        <v>0</v>
      </c>
      <c r="F613" s="18">
        <f t="shared" si="86"/>
        <v>0</v>
      </c>
      <c r="G613" s="18">
        <f t="shared" si="86"/>
        <v>0</v>
      </c>
      <c r="H613" s="18">
        <f t="shared" si="86"/>
        <v>0</v>
      </c>
      <c r="I613" s="18">
        <f t="shared" si="86"/>
        <v>0</v>
      </c>
      <c r="J613" s="20">
        <v>0</v>
      </c>
      <c r="K613" s="20">
        <v>0</v>
      </c>
    </row>
    <row r="614" spans="1:11" ht="45" x14ac:dyDescent="0.25">
      <c r="A614" s="93"/>
      <c r="B614" s="87"/>
      <c r="C614" s="17" t="s">
        <v>23</v>
      </c>
      <c r="D614" s="18">
        <v>0</v>
      </c>
      <c r="E614" s="18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</row>
    <row r="615" spans="1:11" ht="45" x14ac:dyDescent="0.25">
      <c r="A615" s="94"/>
      <c r="B615" s="88"/>
      <c r="C615" s="17" t="s">
        <v>28</v>
      </c>
      <c r="D615" s="18">
        <v>0</v>
      </c>
      <c r="E615" s="18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</row>
    <row r="616" spans="1:11" x14ac:dyDescent="0.25">
      <c r="A616" s="84" t="s">
        <v>114</v>
      </c>
      <c r="B616" s="87"/>
      <c r="C616" s="14" t="s">
        <v>18</v>
      </c>
      <c r="D616" s="15">
        <f>D617+D619+D621+D622</f>
        <v>480</v>
      </c>
      <c r="E616" s="15">
        <f>E617+E619+E621+E622</f>
        <v>480</v>
      </c>
      <c r="F616" s="15">
        <f>F617+F619+F621+F622</f>
        <v>480</v>
      </c>
      <c r="G616" s="15">
        <f>G617+G619+G621+G622</f>
        <v>0</v>
      </c>
      <c r="H616" s="15">
        <f>H617+H619+H621+H622</f>
        <v>0</v>
      </c>
      <c r="I616" s="16">
        <f>G616/D616*100</f>
        <v>0</v>
      </c>
      <c r="J616" s="16">
        <f>H616/E616*100</f>
        <v>0</v>
      </c>
      <c r="K616" s="20">
        <f>G616/F616*100</f>
        <v>0</v>
      </c>
    </row>
    <row r="617" spans="1:11" ht="30" x14ac:dyDescent="0.25">
      <c r="A617" s="85"/>
      <c r="B617" s="87"/>
      <c r="C617" s="17" t="s">
        <v>19</v>
      </c>
      <c r="D617" s="18">
        <v>480</v>
      </c>
      <c r="E617" s="18">
        <v>480</v>
      </c>
      <c r="F617" s="18">
        <v>480</v>
      </c>
      <c r="G617" s="18">
        <v>0</v>
      </c>
      <c r="H617" s="18">
        <v>0</v>
      </c>
      <c r="I617" s="20">
        <f>G617/D617*100</f>
        <v>0</v>
      </c>
      <c r="J617" s="20">
        <f>H617/E617*100</f>
        <v>0</v>
      </c>
      <c r="K617" s="20">
        <f>G617/F617*100</f>
        <v>0</v>
      </c>
    </row>
    <row r="618" spans="1:11" ht="75" x14ac:dyDescent="0.25">
      <c r="A618" s="85"/>
      <c r="B618" s="87"/>
      <c r="C618" s="19" t="s">
        <v>20</v>
      </c>
      <c r="D618" s="18">
        <v>0</v>
      </c>
      <c r="E618" s="18">
        <v>0</v>
      </c>
      <c r="F618" s="18">
        <v>0</v>
      </c>
      <c r="G618" s="18">
        <v>0</v>
      </c>
      <c r="H618" s="18">
        <v>0</v>
      </c>
      <c r="I618" s="20">
        <v>0</v>
      </c>
      <c r="J618" s="20">
        <v>0</v>
      </c>
      <c r="K618" s="20">
        <v>0</v>
      </c>
    </row>
    <row r="619" spans="1:11" ht="45" x14ac:dyDescent="0.25">
      <c r="A619" s="85"/>
      <c r="B619" s="87"/>
      <c r="C619" s="17" t="s">
        <v>21</v>
      </c>
      <c r="D619" s="18">
        <v>0</v>
      </c>
      <c r="E619" s="18">
        <v>0</v>
      </c>
      <c r="F619" s="20">
        <v>0</v>
      </c>
      <c r="G619" s="20">
        <v>0</v>
      </c>
      <c r="H619" s="20">
        <v>0</v>
      </c>
      <c r="I619" s="20">
        <v>0</v>
      </c>
      <c r="J619" s="20">
        <v>0</v>
      </c>
      <c r="K619" s="20">
        <v>0</v>
      </c>
    </row>
    <row r="620" spans="1:11" ht="75" x14ac:dyDescent="0.25">
      <c r="A620" s="85"/>
      <c r="B620" s="87"/>
      <c r="C620" s="19" t="s">
        <v>22</v>
      </c>
      <c r="D620" s="18">
        <f t="shared" ref="D620:I620" si="87">D619</f>
        <v>0</v>
      </c>
      <c r="E620" s="18">
        <f t="shared" si="87"/>
        <v>0</v>
      </c>
      <c r="F620" s="18">
        <f t="shared" si="87"/>
        <v>0</v>
      </c>
      <c r="G620" s="18">
        <f t="shared" si="87"/>
        <v>0</v>
      </c>
      <c r="H620" s="18">
        <f t="shared" si="87"/>
        <v>0</v>
      </c>
      <c r="I620" s="18">
        <f t="shared" si="87"/>
        <v>0</v>
      </c>
      <c r="J620" s="20">
        <v>0</v>
      </c>
      <c r="K620" s="20">
        <v>0</v>
      </c>
    </row>
    <row r="621" spans="1:11" ht="45" x14ac:dyDescent="0.25">
      <c r="A621" s="85"/>
      <c r="B621" s="87"/>
      <c r="C621" s="17" t="s">
        <v>23</v>
      </c>
      <c r="D621" s="18">
        <v>0</v>
      </c>
      <c r="E621" s="18">
        <v>0</v>
      </c>
      <c r="F621" s="20">
        <v>0</v>
      </c>
      <c r="G621" s="20">
        <v>0</v>
      </c>
      <c r="H621" s="20">
        <v>0</v>
      </c>
      <c r="I621" s="20">
        <v>0</v>
      </c>
      <c r="J621" s="20">
        <v>0</v>
      </c>
      <c r="K621" s="20">
        <v>0</v>
      </c>
    </row>
    <row r="622" spans="1:11" ht="45" x14ac:dyDescent="0.25">
      <c r="A622" s="86"/>
      <c r="B622" s="88"/>
      <c r="C622" s="17" t="s">
        <v>28</v>
      </c>
      <c r="D622" s="18">
        <v>0</v>
      </c>
      <c r="E622" s="18">
        <v>0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</row>
    <row r="623" spans="1:11" x14ac:dyDescent="0.25">
      <c r="A623" s="71" t="s">
        <v>115</v>
      </c>
      <c r="B623" s="74" t="s">
        <v>116</v>
      </c>
      <c r="C623" s="32" t="s">
        <v>18</v>
      </c>
      <c r="D623" s="18">
        <f t="shared" ref="D623:I623" si="88">D624+D626+D628+D629</f>
        <v>126206.39999999999</v>
      </c>
      <c r="E623" s="18">
        <f t="shared" si="88"/>
        <v>688066.20000000007</v>
      </c>
      <c r="F623" s="18">
        <f t="shared" si="88"/>
        <v>688066.20000000007</v>
      </c>
      <c r="G623" s="18">
        <f t="shared" si="88"/>
        <v>28300</v>
      </c>
      <c r="H623" s="18">
        <f t="shared" si="88"/>
        <v>28300</v>
      </c>
      <c r="I623" s="18">
        <f t="shared" si="88"/>
        <v>62.935411637466103</v>
      </c>
      <c r="J623" s="16">
        <f>G623/E623*100</f>
        <v>4.1129763386139295</v>
      </c>
      <c r="K623" s="16">
        <f>G623/F623*100</f>
        <v>4.1129763386139295</v>
      </c>
    </row>
    <row r="624" spans="1:11" ht="30" x14ac:dyDescent="0.25">
      <c r="A624" s="72"/>
      <c r="B624" s="75"/>
      <c r="C624" s="32" t="s">
        <v>19</v>
      </c>
      <c r="D624" s="18">
        <f t="shared" ref="D624:H627" si="89">D631+D638+D645+D652</f>
        <v>81513.2</v>
      </c>
      <c r="E624" s="18">
        <f t="shared" si="89"/>
        <v>644136.10000000009</v>
      </c>
      <c r="F624" s="18">
        <f t="shared" si="89"/>
        <v>644136.10000000009</v>
      </c>
      <c r="G624" s="18">
        <f t="shared" si="89"/>
        <v>1415</v>
      </c>
      <c r="H624" s="18">
        <f t="shared" si="89"/>
        <v>1415</v>
      </c>
      <c r="I624" s="18">
        <f>G624/D624*100</f>
        <v>1.7359151646604478</v>
      </c>
      <c r="J624" s="20">
        <f>G624/E624*100</f>
        <v>0.21967407198571851</v>
      </c>
      <c r="K624" s="20">
        <f>G624/F624*100</f>
        <v>0.21967407198571851</v>
      </c>
    </row>
    <row r="625" spans="1:11" ht="75" x14ac:dyDescent="0.25">
      <c r="A625" s="72"/>
      <c r="B625" s="75"/>
      <c r="C625" s="19" t="s">
        <v>20</v>
      </c>
      <c r="D625" s="18">
        <f t="shared" si="89"/>
        <v>1802.9</v>
      </c>
      <c r="E625" s="18">
        <f t="shared" si="89"/>
        <v>1802.9</v>
      </c>
      <c r="F625" s="18">
        <f t="shared" si="89"/>
        <v>1802.9</v>
      </c>
      <c r="G625" s="18">
        <f t="shared" si="89"/>
        <v>1415</v>
      </c>
      <c r="H625" s="18">
        <f t="shared" si="89"/>
        <v>1415</v>
      </c>
      <c r="I625" s="18">
        <f>G625/D625*100</f>
        <v>78.484663597537292</v>
      </c>
      <c r="J625" s="20">
        <f>G625/E625*100</f>
        <v>78.484663597537292</v>
      </c>
      <c r="K625" s="20">
        <f>G625/F625*100</f>
        <v>78.484663597537292</v>
      </c>
    </row>
    <row r="626" spans="1:11" ht="45" x14ac:dyDescent="0.25">
      <c r="A626" s="72"/>
      <c r="B626" s="75"/>
      <c r="C626" s="32" t="s">
        <v>21</v>
      </c>
      <c r="D626" s="18">
        <f t="shared" si="89"/>
        <v>43930.1</v>
      </c>
      <c r="E626" s="18">
        <f t="shared" si="89"/>
        <v>43930.1</v>
      </c>
      <c r="F626" s="18">
        <f t="shared" si="89"/>
        <v>43930.1</v>
      </c>
      <c r="G626" s="18">
        <f t="shared" si="89"/>
        <v>26885</v>
      </c>
      <c r="H626" s="18">
        <f t="shared" si="89"/>
        <v>26885</v>
      </c>
      <c r="I626" s="18">
        <f>G626/D626*100</f>
        <v>61.199496472805656</v>
      </c>
      <c r="J626" s="20">
        <f>G626/E626*100</f>
        <v>61.199496472805656</v>
      </c>
      <c r="K626" s="20">
        <f>G626/F626*100</f>
        <v>61.199496472805656</v>
      </c>
    </row>
    <row r="627" spans="1:11" ht="75" x14ac:dyDescent="0.25">
      <c r="A627" s="72"/>
      <c r="B627" s="75"/>
      <c r="C627" s="19" t="s">
        <v>22</v>
      </c>
      <c r="D627" s="18">
        <f t="shared" si="89"/>
        <v>43930.1</v>
      </c>
      <c r="E627" s="18">
        <f t="shared" si="89"/>
        <v>43930.1</v>
      </c>
      <c r="F627" s="18">
        <f t="shared" si="89"/>
        <v>43930.1</v>
      </c>
      <c r="G627" s="18">
        <f t="shared" si="89"/>
        <v>26885</v>
      </c>
      <c r="H627" s="18">
        <f t="shared" si="89"/>
        <v>26885</v>
      </c>
      <c r="I627" s="18">
        <f>G627/D627*100</f>
        <v>61.199496472805656</v>
      </c>
      <c r="J627" s="20">
        <f>G627/E627*100</f>
        <v>61.199496472805656</v>
      </c>
      <c r="K627" s="20">
        <f>G627/F627*100</f>
        <v>61.199496472805656</v>
      </c>
    </row>
    <row r="628" spans="1:11" ht="45" x14ac:dyDescent="0.25">
      <c r="A628" s="72"/>
      <c r="B628" s="75"/>
      <c r="C628" s="32" t="s">
        <v>23</v>
      </c>
      <c r="D628" s="18">
        <f>D649</f>
        <v>763.1</v>
      </c>
      <c r="E628" s="18">
        <f t="shared" ref="E628:H628" si="90">E649</f>
        <v>0</v>
      </c>
      <c r="F628" s="18">
        <f t="shared" si="90"/>
        <v>0</v>
      </c>
      <c r="G628" s="18">
        <f t="shared" si="90"/>
        <v>0</v>
      </c>
      <c r="H628" s="18">
        <f t="shared" si="90"/>
        <v>0</v>
      </c>
      <c r="I628" s="18">
        <v>0</v>
      </c>
      <c r="J628" s="20">
        <v>0</v>
      </c>
      <c r="K628" s="20">
        <v>0</v>
      </c>
    </row>
    <row r="629" spans="1:11" ht="45" x14ac:dyDescent="0.25">
      <c r="A629" s="72"/>
      <c r="B629" s="76"/>
      <c r="C629" s="32" t="s">
        <v>28</v>
      </c>
      <c r="D629" s="18">
        <f>D636+D643+D650+D657</f>
        <v>0</v>
      </c>
      <c r="E629" s="18">
        <f>E636+E643+E650+E657</f>
        <v>0</v>
      </c>
      <c r="F629" s="18">
        <f>F636+F643+F650+F657</f>
        <v>0</v>
      </c>
      <c r="G629" s="18">
        <f>G636+G643+G650+G657</f>
        <v>0</v>
      </c>
      <c r="H629" s="18">
        <f>H636+H643+H650+H657</f>
        <v>0</v>
      </c>
      <c r="I629" s="18">
        <v>0</v>
      </c>
      <c r="J629" s="18">
        <v>0</v>
      </c>
      <c r="K629" s="18">
        <v>0</v>
      </c>
    </row>
    <row r="630" spans="1:11" x14ac:dyDescent="0.25">
      <c r="A630" s="72"/>
      <c r="B630" s="89" t="s">
        <v>49</v>
      </c>
      <c r="C630" s="17" t="s">
        <v>18</v>
      </c>
      <c r="D630" s="18">
        <f>D631+D633+D635+D636</f>
        <v>125443.29999999999</v>
      </c>
      <c r="E630" s="18">
        <f>E631+E633+E635+E636</f>
        <v>389305.7</v>
      </c>
      <c r="F630" s="18">
        <f>F631+F633+F635+F636</f>
        <v>389305.7</v>
      </c>
      <c r="G630" s="18">
        <f>G631+G633+G635+G636</f>
        <v>28300</v>
      </c>
      <c r="H630" s="18">
        <f>H631+H633+H635+H636</f>
        <v>28300</v>
      </c>
      <c r="I630" s="16">
        <f>G630/D630*100</f>
        <v>22.559993239973757</v>
      </c>
      <c r="J630" s="16">
        <f>G630/E630*100</f>
        <v>7.269351566134274</v>
      </c>
      <c r="K630" s="16">
        <f>G630/F630*100</f>
        <v>7.269351566134274</v>
      </c>
    </row>
    <row r="631" spans="1:11" ht="30" x14ac:dyDescent="0.25">
      <c r="A631" s="72"/>
      <c r="B631" s="90"/>
      <c r="C631" s="17" t="s">
        <v>19</v>
      </c>
      <c r="D631" s="18">
        <f>D666+D696+D710+D724+D738+D801</f>
        <v>81513.2</v>
      </c>
      <c r="E631" s="18">
        <f>E666+E696+E710+E724+E738+E801</f>
        <v>345375.60000000003</v>
      </c>
      <c r="F631" s="18">
        <f t="shared" ref="F631:H631" si="91">F666+F696+F710+F724+F738+F801</f>
        <v>345375.60000000003</v>
      </c>
      <c r="G631" s="18">
        <f t="shared" si="91"/>
        <v>1415</v>
      </c>
      <c r="H631" s="18">
        <f t="shared" si="91"/>
        <v>1415</v>
      </c>
      <c r="I631" s="20">
        <f>G631/D631*100</f>
        <v>1.7359151646604478</v>
      </c>
      <c r="J631" s="20">
        <f>G631/E631*100</f>
        <v>0.40969889013584049</v>
      </c>
      <c r="K631" s="20">
        <f>G631/F631*100</f>
        <v>0.40969889013584049</v>
      </c>
    </row>
    <row r="632" spans="1:11" ht="75" x14ac:dyDescent="0.25">
      <c r="A632" s="72"/>
      <c r="B632" s="90"/>
      <c r="C632" s="19" t="s">
        <v>20</v>
      </c>
      <c r="D632" s="18">
        <f>D711+D739+D809</f>
        <v>1802.9</v>
      </c>
      <c r="E632" s="18">
        <f>E711+E739+E809</f>
        <v>1802.9</v>
      </c>
      <c r="F632" s="18">
        <f>F711+F739+F809</f>
        <v>1802.9</v>
      </c>
      <c r="G632" s="18">
        <f>G711+G739+G809</f>
        <v>1415</v>
      </c>
      <c r="H632" s="18">
        <f>H711+H739+H809</f>
        <v>1415</v>
      </c>
      <c r="I632" s="20">
        <v>0</v>
      </c>
      <c r="J632" s="20">
        <v>0</v>
      </c>
      <c r="K632" s="20">
        <v>0</v>
      </c>
    </row>
    <row r="633" spans="1:11" ht="45" x14ac:dyDescent="0.25">
      <c r="A633" s="72"/>
      <c r="B633" s="90"/>
      <c r="C633" s="17" t="s">
        <v>21</v>
      </c>
      <c r="D633" s="18">
        <f>D668+D698+D712+D726+D740</f>
        <v>43930.1</v>
      </c>
      <c r="E633" s="18">
        <f>E668+E698+E712+E726+E740</f>
        <v>43930.1</v>
      </c>
      <c r="F633" s="18">
        <f>F668+F698+F712+F726+F740</f>
        <v>43930.1</v>
      </c>
      <c r="G633" s="18">
        <f>G668+G698+G712+G726+G740</f>
        <v>26885</v>
      </c>
      <c r="H633" s="18">
        <f>H668+H698+H712+H726+H740</f>
        <v>26885</v>
      </c>
      <c r="I633" s="20">
        <f>G633/D633*100</f>
        <v>61.199496472805656</v>
      </c>
      <c r="J633" s="20">
        <f t="shared" ref="J633:J634" si="92">G633/E633*100</f>
        <v>61.199496472805656</v>
      </c>
      <c r="K633" s="20">
        <f t="shared" ref="K633:K634" si="93">G633/F633*100</f>
        <v>61.199496472805656</v>
      </c>
    </row>
    <row r="634" spans="1:11" ht="75" x14ac:dyDescent="0.25">
      <c r="A634" s="72"/>
      <c r="B634" s="90"/>
      <c r="C634" s="19" t="s">
        <v>22</v>
      </c>
      <c r="D634" s="18">
        <f>D713+D741+D804</f>
        <v>43930.1</v>
      </c>
      <c r="E634" s="18">
        <f>E713+E741+E804</f>
        <v>43930.1</v>
      </c>
      <c r="F634" s="18">
        <f>F713+F741+F804</f>
        <v>43930.1</v>
      </c>
      <c r="G634" s="18">
        <f>G713+G741+G804</f>
        <v>26885</v>
      </c>
      <c r="H634" s="18">
        <f>H713+H741+H804</f>
        <v>26885</v>
      </c>
      <c r="I634" s="20">
        <f>G634/D634*100</f>
        <v>61.199496472805656</v>
      </c>
      <c r="J634" s="20">
        <f t="shared" si="92"/>
        <v>61.199496472805656</v>
      </c>
      <c r="K634" s="20">
        <f t="shared" si="93"/>
        <v>61.199496472805656</v>
      </c>
    </row>
    <row r="635" spans="1:11" ht="45" x14ac:dyDescent="0.25">
      <c r="A635" s="72"/>
      <c r="B635" s="90"/>
      <c r="C635" s="17" t="s">
        <v>23</v>
      </c>
      <c r="D635" s="18">
        <f>D700+D742</f>
        <v>0</v>
      </c>
      <c r="E635" s="18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0</v>
      </c>
      <c r="K635" s="20">
        <v>0</v>
      </c>
    </row>
    <row r="636" spans="1:11" ht="157.5" x14ac:dyDescent="0.25">
      <c r="A636" s="72"/>
      <c r="B636" s="91"/>
      <c r="C636" s="21" t="s">
        <v>24</v>
      </c>
      <c r="D636" s="18">
        <f>D701+D743</f>
        <v>0</v>
      </c>
      <c r="E636" s="18">
        <f>E701+E743</f>
        <v>0</v>
      </c>
      <c r="F636" s="18">
        <f>F701+F743</f>
        <v>0</v>
      </c>
      <c r="G636" s="18">
        <f>G701+G743</f>
        <v>0</v>
      </c>
      <c r="H636" s="18">
        <f>H701+H743</f>
        <v>0</v>
      </c>
      <c r="I636" s="20">
        <v>0</v>
      </c>
      <c r="J636" s="20">
        <v>0</v>
      </c>
      <c r="K636" s="20">
        <v>0</v>
      </c>
    </row>
    <row r="637" spans="1:11" x14ac:dyDescent="0.25">
      <c r="A637" s="72"/>
      <c r="B637" s="89" t="s">
        <v>30</v>
      </c>
      <c r="C637" s="17" t="s">
        <v>18</v>
      </c>
      <c r="D637" s="18">
        <f>D638+D640+D642+D643</f>
        <v>0</v>
      </c>
      <c r="E637" s="18">
        <f>E638+E640+E642+E643</f>
        <v>298760.5</v>
      </c>
      <c r="F637" s="18">
        <f>F638+F640+F642+F643</f>
        <v>298760.5</v>
      </c>
      <c r="G637" s="18">
        <f>G638+G640+G642+G643</f>
        <v>0</v>
      </c>
      <c r="H637" s="18">
        <f>H638+H640+H642+H643</f>
        <v>0</v>
      </c>
      <c r="I637" s="16" t="e">
        <f>F637/D637*100</f>
        <v>#DIV/0!</v>
      </c>
      <c r="J637" s="16">
        <f>G637/E637*100</f>
        <v>0</v>
      </c>
      <c r="K637" s="16">
        <f>G637/F637*100</f>
        <v>0</v>
      </c>
    </row>
    <row r="638" spans="1:11" ht="30" x14ac:dyDescent="0.25">
      <c r="A638" s="72"/>
      <c r="B638" s="90"/>
      <c r="C638" s="17" t="s">
        <v>19</v>
      </c>
      <c r="D638" s="18">
        <f>D659+D745+D717</f>
        <v>0</v>
      </c>
      <c r="E638" s="18">
        <f t="shared" ref="E638:H638" si="94">E659+E745+E717</f>
        <v>298760.5</v>
      </c>
      <c r="F638" s="18">
        <f t="shared" si="94"/>
        <v>298760.5</v>
      </c>
      <c r="G638" s="18">
        <f t="shared" si="94"/>
        <v>0</v>
      </c>
      <c r="H638" s="18">
        <f t="shared" si="94"/>
        <v>0</v>
      </c>
      <c r="I638" s="20" t="e">
        <f>G638/D638*100</f>
        <v>#DIV/0!</v>
      </c>
      <c r="J638" s="20">
        <f>G638/E638*100</f>
        <v>0</v>
      </c>
      <c r="K638" s="20">
        <f>G638/F638*100</f>
        <v>0</v>
      </c>
    </row>
    <row r="639" spans="1:11" ht="75" x14ac:dyDescent="0.25">
      <c r="A639" s="72"/>
      <c r="B639" s="90"/>
      <c r="C639" s="19" t="s">
        <v>20</v>
      </c>
      <c r="D639" s="18">
        <f>D638</f>
        <v>0</v>
      </c>
      <c r="E639" s="18">
        <v>0</v>
      </c>
      <c r="F639" s="18">
        <v>0</v>
      </c>
      <c r="G639" s="18">
        <f t="shared" ref="G639:H639" si="95">G638</f>
        <v>0</v>
      </c>
      <c r="H639" s="18">
        <f t="shared" si="95"/>
        <v>0</v>
      </c>
      <c r="I639" s="20">
        <v>0</v>
      </c>
      <c r="J639" s="20">
        <v>0</v>
      </c>
      <c r="K639" s="20">
        <v>0</v>
      </c>
    </row>
    <row r="640" spans="1:11" ht="45" x14ac:dyDescent="0.25">
      <c r="A640" s="72"/>
      <c r="B640" s="90"/>
      <c r="C640" s="17" t="s">
        <v>21</v>
      </c>
      <c r="D640" s="18">
        <f>D661+D747</f>
        <v>0</v>
      </c>
      <c r="E640" s="18">
        <f>E661+E747</f>
        <v>0</v>
      </c>
      <c r="F640" s="18">
        <f>F661+F747</f>
        <v>0</v>
      </c>
      <c r="G640" s="18">
        <f>G661+G747</f>
        <v>0</v>
      </c>
      <c r="H640" s="18">
        <f>H661+H747</f>
        <v>0</v>
      </c>
      <c r="I640" s="20">
        <v>0</v>
      </c>
      <c r="J640" s="20">
        <v>0</v>
      </c>
      <c r="K640" s="20">
        <v>0</v>
      </c>
    </row>
    <row r="641" spans="1:11" ht="75" x14ac:dyDescent="0.25">
      <c r="A641" s="72"/>
      <c r="B641" s="90"/>
      <c r="C641" s="19" t="s">
        <v>22</v>
      </c>
      <c r="D641" s="18">
        <f>D640</f>
        <v>0</v>
      </c>
      <c r="E641" s="18">
        <f>E640</f>
        <v>0</v>
      </c>
      <c r="F641" s="18">
        <f>F640</f>
        <v>0</v>
      </c>
      <c r="G641" s="18">
        <f>G640</f>
        <v>0</v>
      </c>
      <c r="H641" s="18">
        <f>H640</f>
        <v>0</v>
      </c>
      <c r="I641" s="20">
        <v>0</v>
      </c>
      <c r="J641" s="20">
        <v>0</v>
      </c>
      <c r="K641" s="20">
        <v>0</v>
      </c>
    </row>
    <row r="642" spans="1:11" ht="45" x14ac:dyDescent="0.25">
      <c r="A642" s="72"/>
      <c r="B642" s="90"/>
      <c r="C642" s="17" t="s">
        <v>23</v>
      </c>
      <c r="D642" s="18">
        <f t="shared" ref="D642:D643" si="96">D749</f>
        <v>0</v>
      </c>
      <c r="E642" s="18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</row>
    <row r="643" spans="1:11" ht="45" x14ac:dyDescent="0.25">
      <c r="A643" s="72"/>
      <c r="B643" s="91"/>
      <c r="C643" s="17" t="s">
        <v>28</v>
      </c>
      <c r="D643" s="18">
        <f t="shared" si="96"/>
        <v>0</v>
      </c>
      <c r="E643" s="18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0</v>
      </c>
    </row>
    <row r="644" spans="1:11" x14ac:dyDescent="0.25">
      <c r="A644" s="72"/>
      <c r="B644" s="74" t="s">
        <v>117</v>
      </c>
      <c r="C644" s="17" t="s">
        <v>18</v>
      </c>
      <c r="D644" s="18">
        <f>D645+D647+D649+D650</f>
        <v>763.1</v>
      </c>
      <c r="E644" s="18">
        <f>E645+E647+E649+E650</f>
        <v>0</v>
      </c>
      <c r="F644" s="18">
        <f>F645+F647+F649+F650</f>
        <v>0</v>
      </c>
      <c r="G644" s="18">
        <f>G645+G647+G649+G650</f>
        <v>0</v>
      </c>
      <c r="H644" s="18">
        <f>H645+H647+H649+H650</f>
        <v>0</v>
      </c>
      <c r="I644" s="16">
        <v>0</v>
      </c>
      <c r="J644" s="16">
        <v>0</v>
      </c>
      <c r="K644" s="16">
        <v>0</v>
      </c>
    </row>
    <row r="645" spans="1:11" ht="30" x14ac:dyDescent="0.25">
      <c r="A645" s="72"/>
      <c r="B645" s="75"/>
      <c r="C645" s="17" t="s">
        <v>19</v>
      </c>
      <c r="D645" s="18">
        <v>0</v>
      </c>
      <c r="E645" s="18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  <c r="K645" s="20">
        <v>0</v>
      </c>
    </row>
    <row r="646" spans="1:11" ht="75" x14ac:dyDescent="0.25">
      <c r="A646" s="72"/>
      <c r="B646" s="75"/>
      <c r="C646" s="19" t="s">
        <v>20</v>
      </c>
      <c r="D646" s="18">
        <v>0</v>
      </c>
      <c r="E646" s="18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16">
        <v>0</v>
      </c>
    </row>
    <row r="647" spans="1:11" ht="45" x14ac:dyDescent="0.25">
      <c r="A647" s="72"/>
      <c r="B647" s="75"/>
      <c r="C647" s="17" t="s">
        <v>21</v>
      </c>
      <c r="D647" s="18">
        <v>0</v>
      </c>
      <c r="E647" s="18">
        <v>0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</row>
    <row r="648" spans="1:11" ht="75" x14ac:dyDescent="0.25">
      <c r="A648" s="72"/>
      <c r="B648" s="75"/>
      <c r="C648" s="19" t="s">
        <v>22</v>
      </c>
      <c r="D648" s="18">
        <v>0</v>
      </c>
      <c r="E648" s="18">
        <v>0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</row>
    <row r="649" spans="1:11" ht="45" x14ac:dyDescent="0.25">
      <c r="A649" s="72"/>
      <c r="B649" s="75"/>
      <c r="C649" s="17" t="s">
        <v>23</v>
      </c>
      <c r="D649" s="18">
        <f>D805</f>
        <v>763.1</v>
      </c>
      <c r="E649" s="18">
        <f t="shared" ref="E649:H649" si="97">E805</f>
        <v>0</v>
      </c>
      <c r="F649" s="18">
        <f t="shared" si="97"/>
        <v>0</v>
      </c>
      <c r="G649" s="18">
        <f t="shared" si="97"/>
        <v>0</v>
      </c>
      <c r="H649" s="18">
        <f t="shared" si="97"/>
        <v>0</v>
      </c>
      <c r="I649" s="18">
        <v>0</v>
      </c>
      <c r="J649" s="18">
        <v>0</v>
      </c>
      <c r="K649" s="18">
        <v>0</v>
      </c>
    </row>
    <row r="650" spans="1:11" ht="45" x14ac:dyDescent="0.25">
      <c r="A650" s="72"/>
      <c r="B650" s="76"/>
      <c r="C650" s="17" t="s">
        <v>28</v>
      </c>
      <c r="D650" s="18">
        <v>0</v>
      </c>
      <c r="E650" s="18">
        <v>0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20">
        <v>0</v>
      </c>
    </row>
    <row r="651" spans="1:11" x14ac:dyDescent="0.25">
      <c r="A651" s="72"/>
      <c r="B651" s="74" t="s">
        <v>32</v>
      </c>
      <c r="C651" s="17" t="s">
        <v>18</v>
      </c>
      <c r="D651" s="18">
        <f>D652+D654+D656+D657</f>
        <v>0</v>
      </c>
      <c r="E651" s="18">
        <f>E652+E654+E656+E657</f>
        <v>0</v>
      </c>
      <c r="F651" s="18">
        <f>F652+F654+F656+F657</f>
        <v>0</v>
      </c>
      <c r="G651" s="18">
        <f>G652+G654+G656+G657</f>
        <v>0</v>
      </c>
      <c r="H651" s="18">
        <f>H652+H654+H656+H657</f>
        <v>0</v>
      </c>
      <c r="I651" s="16">
        <v>0</v>
      </c>
      <c r="J651" s="16">
        <v>0</v>
      </c>
      <c r="K651" s="16">
        <v>0</v>
      </c>
    </row>
    <row r="652" spans="1:11" ht="30" x14ac:dyDescent="0.25">
      <c r="A652" s="72"/>
      <c r="B652" s="75"/>
      <c r="C652" s="17" t="s">
        <v>19</v>
      </c>
      <c r="D652" s="18">
        <v>0</v>
      </c>
      <c r="E652" s="18"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</row>
    <row r="653" spans="1:11" ht="75" x14ac:dyDescent="0.25">
      <c r="A653" s="72"/>
      <c r="B653" s="75"/>
      <c r="C653" s="19" t="s">
        <v>20</v>
      </c>
      <c r="D653" s="18">
        <v>0</v>
      </c>
      <c r="E653" s="18">
        <v>0</v>
      </c>
      <c r="F653" s="20">
        <v>0</v>
      </c>
      <c r="G653" s="20">
        <v>0</v>
      </c>
      <c r="H653" s="20">
        <v>0</v>
      </c>
      <c r="I653" s="20">
        <v>0</v>
      </c>
      <c r="J653" s="20">
        <v>0</v>
      </c>
      <c r="K653" s="16">
        <v>0</v>
      </c>
    </row>
    <row r="654" spans="1:11" ht="45" x14ac:dyDescent="0.25">
      <c r="A654" s="72"/>
      <c r="B654" s="75"/>
      <c r="C654" s="17" t="s">
        <v>21</v>
      </c>
      <c r="D654" s="18">
        <v>0</v>
      </c>
      <c r="E654" s="18">
        <v>0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</row>
    <row r="655" spans="1:11" ht="75" x14ac:dyDescent="0.25">
      <c r="A655" s="72"/>
      <c r="B655" s="75"/>
      <c r="C655" s="19" t="s">
        <v>22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</row>
    <row r="656" spans="1:11" ht="45" x14ac:dyDescent="0.25">
      <c r="A656" s="72"/>
      <c r="B656" s="75"/>
      <c r="C656" s="17" t="s">
        <v>23</v>
      </c>
      <c r="D656" s="18">
        <v>0</v>
      </c>
      <c r="E656" s="18">
        <v>0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</row>
    <row r="657" spans="1:11" ht="45" x14ac:dyDescent="0.25">
      <c r="A657" s="73"/>
      <c r="B657" s="76"/>
      <c r="C657" s="17" t="s">
        <v>28</v>
      </c>
      <c r="D657" s="18">
        <f>D715</f>
        <v>0</v>
      </c>
      <c r="E657" s="18">
        <f t="shared" ref="E657:H657" si="98">E715</f>
        <v>0</v>
      </c>
      <c r="F657" s="18">
        <f t="shared" si="98"/>
        <v>0</v>
      </c>
      <c r="G657" s="18">
        <f t="shared" si="98"/>
        <v>0</v>
      </c>
      <c r="H657" s="18">
        <f t="shared" si="98"/>
        <v>0</v>
      </c>
      <c r="I657" s="18">
        <v>0</v>
      </c>
      <c r="J657" s="18">
        <v>0</v>
      </c>
      <c r="K657" s="20">
        <v>0</v>
      </c>
    </row>
    <row r="658" spans="1:11" x14ac:dyDescent="0.25">
      <c r="A658" s="71" t="s">
        <v>118</v>
      </c>
      <c r="B658" s="74" t="s">
        <v>30</v>
      </c>
      <c r="C658" s="17" t="s">
        <v>18</v>
      </c>
      <c r="D658" s="18">
        <f>D659+D661+D663+D664</f>
        <v>0</v>
      </c>
      <c r="E658" s="18">
        <f>E659+E661+E663+E664</f>
        <v>284226.40000000002</v>
      </c>
      <c r="F658" s="18">
        <f>F659+F661+F663+F664</f>
        <v>284226.40000000002</v>
      </c>
      <c r="G658" s="18">
        <f>G659+G661+G663+G664</f>
        <v>0</v>
      </c>
      <c r="H658" s="18">
        <f>H659+H661+H663+H664</f>
        <v>0</v>
      </c>
      <c r="I658" s="16" t="e">
        <f>G658/D658*100</f>
        <v>#DIV/0!</v>
      </c>
      <c r="J658" s="16">
        <f t="shared" ref="J658:J659" si="99">H658/E658*100</f>
        <v>0</v>
      </c>
      <c r="K658" s="16">
        <f>G658/F658*100</f>
        <v>0</v>
      </c>
    </row>
    <row r="659" spans="1:11" ht="30" x14ac:dyDescent="0.25">
      <c r="A659" s="72"/>
      <c r="B659" s="75"/>
      <c r="C659" s="17" t="s">
        <v>19</v>
      </c>
      <c r="D659" s="18">
        <f>D682</f>
        <v>0</v>
      </c>
      <c r="E659" s="18">
        <f t="shared" ref="E659:H659" si="100">E682</f>
        <v>284226.40000000002</v>
      </c>
      <c r="F659" s="18">
        <f t="shared" si="100"/>
        <v>284226.40000000002</v>
      </c>
      <c r="G659" s="18">
        <f t="shared" si="100"/>
        <v>0</v>
      </c>
      <c r="H659" s="18">
        <f t="shared" si="100"/>
        <v>0</v>
      </c>
      <c r="I659" s="20" t="e">
        <f>G659/D659*100</f>
        <v>#DIV/0!</v>
      </c>
      <c r="J659" s="20">
        <f t="shared" si="99"/>
        <v>0</v>
      </c>
      <c r="K659" s="20">
        <f>G659/F659*100</f>
        <v>0</v>
      </c>
    </row>
    <row r="660" spans="1:11" ht="75" x14ac:dyDescent="0.25">
      <c r="A660" s="72"/>
      <c r="B660" s="75"/>
      <c r="C660" s="19" t="s">
        <v>20</v>
      </c>
      <c r="D660" s="18">
        <v>0</v>
      </c>
      <c r="E660" s="18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  <c r="K660" s="16">
        <v>0</v>
      </c>
    </row>
    <row r="661" spans="1:11" ht="45" x14ac:dyDescent="0.25">
      <c r="A661" s="72"/>
      <c r="B661" s="75"/>
      <c r="C661" s="17" t="s">
        <v>21</v>
      </c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</row>
    <row r="662" spans="1:11" ht="75" x14ac:dyDescent="0.25">
      <c r="A662" s="72"/>
      <c r="B662" s="75"/>
      <c r="C662" s="19" t="s">
        <v>22</v>
      </c>
      <c r="D662" s="18">
        <v>0</v>
      </c>
      <c r="E662" s="18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</row>
    <row r="663" spans="1:11" ht="45" x14ac:dyDescent="0.25">
      <c r="A663" s="72"/>
      <c r="B663" s="75"/>
      <c r="C663" s="17" t="s">
        <v>23</v>
      </c>
      <c r="D663" s="18">
        <f>D763</f>
        <v>0</v>
      </c>
      <c r="E663" s="18">
        <f t="shared" ref="E663:H663" si="101">E763</f>
        <v>0</v>
      </c>
      <c r="F663" s="18">
        <f t="shared" si="101"/>
        <v>0</v>
      </c>
      <c r="G663" s="18">
        <f t="shared" si="101"/>
        <v>0</v>
      </c>
      <c r="H663" s="18">
        <f t="shared" si="101"/>
        <v>0</v>
      </c>
      <c r="I663" s="18">
        <v>0</v>
      </c>
      <c r="J663" s="18">
        <v>0</v>
      </c>
      <c r="K663" s="18">
        <v>0</v>
      </c>
    </row>
    <row r="664" spans="1:11" ht="45" x14ac:dyDescent="0.25">
      <c r="A664" s="72"/>
      <c r="B664" s="75"/>
      <c r="C664" s="17" t="s">
        <v>28</v>
      </c>
      <c r="D664" s="18">
        <v>0</v>
      </c>
      <c r="E664" s="18">
        <v>0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20">
        <v>0</v>
      </c>
    </row>
    <row r="665" spans="1:11" x14ac:dyDescent="0.25">
      <c r="A665" s="72"/>
      <c r="B665" s="80" t="s">
        <v>119</v>
      </c>
      <c r="C665" s="17" t="s">
        <v>18</v>
      </c>
      <c r="D665" s="18">
        <f>D666+D668+D670+D672</f>
        <v>0</v>
      </c>
      <c r="E665" s="18">
        <f>E666+E668+E670+E672</f>
        <v>215398.7</v>
      </c>
      <c r="F665" s="18">
        <f>F666+F668+F670+F672</f>
        <v>215398.7</v>
      </c>
      <c r="G665" s="18">
        <f>G666+G668+G670+G672</f>
        <v>0</v>
      </c>
      <c r="H665" s="18">
        <f>H666+H668+H670+H672</f>
        <v>0</v>
      </c>
      <c r="I665" s="20" t="e">
        <f>G665/D665*100</f>
        <v>#DIV/0!</v>
      </c>
      <c r="J665" s="20">
        <f t="shared" ref="J665:J666" si="102">H665/E665*100</f>
        <v>0</v>
      </c>
      <c r="K665" s="20">
        <f>G665/F665*100</f>
        <v>0</v>
      </c>
    </row>
    <row r="666" spans="1:11" ht="30" x14ac:dyDescent="0.25">
      <c r="A666" s="72"/>
      <c r="B666" s="80"/>
      <c r="C666" s="17" t="s">
        <v>19</v>
      </c>
      <c r="D666" s="18">
        <f>D675+D689</f>
        <v>0</v>
      </c>
      <c r="E666" s="18">
        <f t="shared" ref="E666:H666" si="103">E675+E689</f>
        <v>215398.7</v>
      </c>
      <c r="F666" s="18">
        <f t="shared" si="103"/>
        <v>215398.7</v>
      </c>
      <c r="G666" s="18">
        <f t="shared" si="103"/>
        <v>0</v>
      </c>
      <c r="H666" s="18">
        <f t="shared" si="103"/>
        <v>0</v>
      </c>
      <c r="I666" s="20" t="e">
        <f>G666/D666*100</f>
        <v>#DIV/0!</v>
      </c>
      <c r="J666" s="20">
        <f t="shared" si="102"/>
        <v>0</v>
      </c>
      <c r="K666" s="20">
        <f>G666/F666*100</f>
        <v>0</v>
      </c>
    </row>
    <row r="667" spans="1:11" ht="75" x14ac:dyDescent="0.25">
      <c r="A667" s="72"/>
      <c r="B667" s="80"/>
      <c r="C667" s="19" t="s">
        <v>20</v>
      </c>
      <c r="D667" s="18">
        <v>0</v>
      </c>
      <c r="E667" s="18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16">
        <v>0</v>
      </c>
    </row>
    <row r="668" spans="1:11" ht="45" x14ac:dyDescent="0.25">
      <c r="A668" s="72"/>
      <c r="B668" s="80"/>
      <c r="C668" s="17" t="s">
        <v>21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</row>
    <row r="669" spans="1:11" ht="75" x14ac:dyDescent="0.25">
      <c r="A669" s="72"/>
      <c r="B669" s="80"/>
      <c r="C669" s="19" t="s">
        <v>22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</row>
    <row r="670" spans="1:11" ht="45" x14ac:dyDescent="0.25">
      <c r="A670" s="72"/>
      <c r="B670" s="80"/>
      <c r="C670" s="17" t="s">
        <v>23</v>
      </c>
      <c r="D670" s="18">
        <f>D770</f>
        <v>0</v>
      </c>
      <c r="E670" s="18">
        <f t="shared" ref="E670:H670" si="104">E770</f>
        <v>0</v>
      </c>
      <c r="F670" s="18">
        <f t="shared" si="104"/>
        <v>0</v>
      </c>
      <c r="G670" s="18">
        <f t="shared" si="104"/>
        <v>0</v>
      </c>
      <c r="H670" s="18">
        <f t="shared" si="104"/>
        <v>0</v>
      </c>
      <c r="I670" s="18">
        <v>0</v>
      </c>
      <c r="J670" s="18">
        <v>0</v>
      </c>
      <c r="K670" s="18">
        <v>0</v>
      </c>
    </row>
    <row r="671" spans="1:11" x14ac:dyDescent="0.25">
      <c r="A671" s="72"/>
      <c r="B671" s="80"/>
      <c r="C671" s="17"/>
      <c r="D671" s="18"/>
      <c r="E671" s="18"/>
      <c r="F671" s="18"/>
      <c r="G671" s="18"/>
      <c r="H671" s="18"/>
      <c r="I671" s="18"/>
      <c r="J671" s="18"/>
      <c r="K671" s="18"/>
    </row>
    <row r="672" spans="1:11" ht="45" x14ac:dyDescent="0.25">
      <c r="A672" s="73"/>
      <c r="B672" s="80"/>
      <c r="C672" s="17" t="s">
        <v>28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20">
        <v>0</v>
      </c>
    </row>
    <row r="673" spans="1:11" x14ac:dyDescent="0.25">
      <c r="A673" s="71" t="s">
        <v>120</v>
      </c>
      <c r="B673" s="81" t="s">
        <v>25</v>
      </c>
      <c r="C673" s="82"/>
      <c r="D673" s="82"/>
      <c r="E673" s="82"/>
      <c r="F673" s="82"/>
      <c r="G673" s="82"/>
      <c r="H673" s="82"/>
      <c r="I673" s="82"/>
      <c r="J673" s="82"/>
      <c r="K673" s="83"/>
    </row>
    <row r="674" spans="1:11" x14ac:dyDescent="0.25">
      <c r="A674" s="72"/>
      <c r="B674" s="74" t="s">
        <v>119</v>
      </c>
      <c r="C674" s="17" t="s">
        <v>18</v>
      </c>
      <c r="D674" s="18">
        <f>D675+D677+D679+D680</f>
        <v>0</v>
      </c>
      <c r="E674" s="18">
        <f>E675+E677+E679+E680</f>
        <v>72473.600000000006</v>
      </c>
      <c r="F674" s="18">
        <f>F675+F677+F679+F680</f>
        <v>72473.600000000006</v>
      </c>
      <c r="G674" s="18">
        <f>G675+G677+G679+G680</f>
        <v>0</v>
      </c>
      <c r="H674" s="18">
        <f>H675+H677+H679+H680</f>
        <v>0</v>
      </c>
      <c r="I674" s="20" t="e">
        <f>G674/D674*100</f>
        <v>#DIV/0!</v>
      </c>
      <c r="J674" s="20">
        <f t="shared" ref="J674:J675" si="105">H674/E674*100</f>
        <v>0</v>
      </c>
      <c r="K674" s="20">
        <f>G674/F674*100</f>
        <v>0</v>
      </c>
    </row>
    <row r="675" spans="1:11" ht="30" x14ac:dyDescent="0.25">
      <c r="A675" s="72"/>
      <c r="B675" s="75"/>
      <c r="C675" s="17" t="s">
        <v>19</v>
      </c>
      <c r="D675" s="18">
        <v>0</v>
      </c>
      <c r="E675" s="18">
        <v>72473.600000000006</v>
      </c>
      <c r="F675" s="18">
        <v>72473.600000000006</v>
      </c>
      <c r="G675" s="20">
        <v>0</v>
      </c>
      <c r="H675" s="20">
        <v>0</v>
      </c>
      <c r="I675" s="20" t="e">
        <f>G675/D675*100</f>
        <v>#DIV/0!</v>
      </c>
      <c r="J675" s="20">
        <f t="shared" si="105"/>
        <v>0</v>
      </c>
      <c r="K675" s="20">
        <f>G675/F675*100</f>
        <v>0</v>
      </c>
    </row>
    <row r="676" spans="1:11" ht="75" x14ac:dyDescent="0.25">
      <c r="A676" s="72"/>
      <c r="B676" s="75"/>
      <c r="C676" s="19" t="s">
        <v>20</v>
      </c>
      <c r="D676" s="18">
        <v>0</v>
      </c>
      <c r="E676" s="18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16">
        <v>0</v>
      </c>
    </row>
    <row r="677" spans="1:11" ht="45" x14ac:dyDescent="0.25">
      <c r="A677" s="72"/>
      <c r="B677" s="75"/>
      <c r="C677" s="17" t="s">
        <v>21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</row>
    <row r="678" spans="1:11" ht="75" x14ac:dyDescent="0.25">
      <c r="A678" s="72"/>
      <c r="B678" s="75"/>
      <c r="C678" s="19" t="s">
        <v>22</v>
      </c>
      <c r="D678" s="18">
        <v>0</v>
      </c>
      <c r="E678" s="18">
        <v>0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</row>
    <row r="679" spans="1:11" ht="45" x14ac:dyDescent="0.25">
      <c r="A679" s="72"/>
      <c r="B679" s="75"/>
      <c r="C679" s="17" t="s">
        <v>23</v>
      </c>
      <c r="D679" s="18">
        <f>D777</f>
        <v>0</v>
      </c>
      <c r="E679" s="18">
        <f t="shared" ref="E679:H679" si="106">E777</f>
        <v>0</v>
      </c>
      <c r="F679" s="18">
        <f t="shared" si="106"/>
        <v>0</v>
      </c>
      <c r="G679" s="18">
        <f t="shared" si="106"/>
        <v>0</v>
      </c>
      <c r="H679" s="18">
        <f t="shared" si="106"/>
        <v>0</v>
      </c>
      <c r="I679" s="18">
        <v>0</v>
      </c>
      <c r="J679" s="18">
        <v>0</v>
      </c>
      <c r="K679" s="18">
        <v>0</v>
      </c>
    </row>
    <row r="680" spans="1:11" ht="45" x14ac:dyDescent="0.25">
      <c r="A680" s="72"/>
      <c r="B680" s="76"/>
      <c r="C680" s="17" t="s">
        <v>28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20">
        <v>0</v>
      </c>
    </row>
    <row r="681" spans="1:11" x14ac:dyDescent="0.25">
      <c r="A681" s="72"/>
      <c r="B681" s="74" t="s">
        <v>30</v>
      </c>
      <c r="C681" s="17" t="s">
        <v>18</v>
      </c>
      <c r="D681" s="18">
        <f>D682+D684+D686+D687</f>
        <v>0</v>
      </c>
      <c r="E681" s="18">
        <f>E682+E684+E686+E687</f>
        <v>284226.40000000002</v>
      </c>
      <c r="F681" s="18">
        <f>F682+F684+F686+F687</f>
        <v>284226.40000000002</v>
      </c>
      <c r="G681" s="18">
        <f>G682+G684+G686+G687</f>
        <v>0</v>
      </c>
      <c r="H681" s="18">
        <f>H682+H684+H686+H687</f>
        <v>0</v>
      </c>
      <c r="I681" s="20" t="e">
        <f>G681/D681*100</f>
        <v>#DIV/0!</v>
      </c>
      <c r="J681" s="20">
        <f t="shared" ref="J681:J682" si="107">H681/E681*100</f>
        <v>0</v>
      </c>
      <c r="K681" s="20">
        <f>G681/F681*100</f>
        <v>0</v>
      </c>
    </row>
    <row r="682" spans="1:11" ht="30" x14ac:dyDescent="0.25">
      <c r="A682" s="72"/>
      <c r="B682" s="75"/>
      <c r="C682" s="17" t="s">
        <v>19</v>
      </c>
      <c r="D682" s="18">
        <v>0</v>
      </c>
      <c r="E682" s="18">
        <v>284226.40000000002</v>
      </c>
      <c r="F682" s="18">
        <v>284226.40000000002</v>
      </c>
      <c r="G682" s="20">
        <v>0</v>
      </c>
      <c r="H682" s="20">
        <v>0</v>
      </c>
      <c r="I682" s="20" t="e">
        <f>G682/D682*100</f>
        <v>#DIV/0!</v>
      </c>
      <c r="J682" s="20">
        <f t="shared" si="107"/>
        <v>0</v>
      </c>
      <c r="K682" s="20">
        <f>G682/F682*100</f>
        <v>0</v>
      </c>
    </row>
    <row r="683" spans="1:11" ht="75" x14ac:dyDescent="0.25">
      <c r="A683" s="72"/>
      <c r="B683" s="75"/>
      <c r="C683" s="19" t="s">
        <v>20</v>
      </c>
      <c r="D683" s="18">
        <v>0</v>
      </c>
      <c r="E683" s="18">
        <v>0</v>
      </c>
      <c r="F683" s="20">
        <v>0</v>
      </c>
      <c r="G683" s="20">
        <v>0</v>
      </c>
      <c r="H683" s="20">
        <v>0</v>
      </c>
      <c r="I683" s="20">
        <v>0</v>
      </c>
      <c r="J683" s="20">
        <v>0</v>
      </c>
      <c r="K683" s="16">
        <v>0</v>
      </c>
    </row>
    <row r="684" spans="1:11" ht="45" x14ac:dyDescent="0.25">
      <c r="A684" s="72"/>
      <c r="B684" s="75"/>
      <c r="C684" s="17" t="s">
        <v>21</v>
      </c>
      <c r="D684" s="18">
        <v>0</v>
      </c>
      <c r="E684" s="18">
        <v>0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</row>
    <row r="685" spans="1:11" ht="75" x14ac:dyDescent="0.25">
      <c r="A685" s="72"/>
      <c r="B685" s="75"/>
      <c r="C685" s="19" t="s">
        <v>22</v>
      </c>
      <c r="D685" s="18">
        <v>0</v>
      </c>
      <c r="E685" s="18">
        <v>0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</row>
    <row r="686" spans="1:11" ht="45" x14ac:dyDescent="0.25">
      <c r="A686" s="72"/>
      <c r="B686" s="75"/>
      <c r="C686" s="17" t="s">
        <v>23</v>
      </c>
      <c r="D686" s="18">
        <f>D784</f>
        <v>0</v>
      </c>
      <c r="E686" s="18">
        <f t="shared" ref="E686:H686" si="108">E784</f>
        <v>0</v>
      </c>
      <c r="F686" s="18">
        <f t="shared" si="108"/>
        <v>0</v>
      </c>
      <c r="G686" s="18">
        <f t="shared" si="108"/>
        <v>0</v>
      </c>
      <c r="H686" s="18">
        <f t="shared" si="108"/>
        <v>0</v>
      </c>
      <c r="I686" s="18">
        <v>0</v>
      </c>
      <c r="J686" s="18">
        <v>0</v>
      </c>
      <c r="K686" s="18">
        <v>0</v>
      </c>
    </row>
    <row r="687" spans="1:11" ht="45" x14ac:dyDescent="0.25">
      <c r="A687" s="73"/>
      <c r="B687" s="76"/>
      <c r="C687" s="17" t="s">
        <v>28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20">
        <v>0</v>
      </c>
    </row>
    <row r="688" spans="1:11" x14ac:dyDescent="0.25">
      <c r="A688" s="71" t="s">
        <v>121</v>
      </c>
      <c r="B688" s="74" t="s">
        <v>119</v>
      </c>
      <c r="C688" s="17" t="s">
        <v>18</v>
      </c>
      <c r="D688" s="18">
        <f>D689+D691+D693+D694</f>
        <v>0</v>
      </c>
      <c r="E688" s="18">
        <f>E689+E691+E693+E694</f>
        <v>142925.1</v>
      </c>
      <c r="F688" s="18">
        <f>F689+F691+F693+F694</f>
        <v>142925.1</v>
      </c>
      <c r="G688" s="18">
        <f>G689+G691+G693+G694</f>
        <v>0</v>
      </c>
      <c r="H688" s="18">
        <f>H689+H691+H693+H694</f>
        <v>0</v>
      </c>
      <c r="I688" s="20" t="e">
        <f>G688/D688*100</f>
        <v>#DIV/0!</v>
      </c>
      <c r="J688" s="20">
        <f>G688/E688*100</f>
        <v>0</v>
      </c>
      <c r="K688" s="20">
        <f>G688/F688*100</f>
        <v>0</v>
      </c>
    </row>
    <row r="689" spans="1:11" ht="30" x14ac:dyDescent="0.25">
      <c r="A689" s="72"/>
      <c r="B689" s="75"/>
      <c r="C689" s="17" t="s">
        <v>19</v>
      </c>
      <c r="D689" s="18">
        <v>0</v>
      </c>
      <c r="E689" s="18">
        <v>142925.1</v>
      </c>
      <c r="F689" s="18">
        <v>142925.1</v>
      </c>
      <c r="G689" s="18">
        <v>0</v>
      </c>
      <c r="H689" s="18">
        <v>0</v>
      </c>
      <c r="I689" s="20" t="e">
        <f>G689/D689*100</f>
        <v>#DIV/0!</v>
      </c>
      <c r="J689" s="20">
        <f>G689/E689*100</f>
        <v>0</v>
      </c>
      <c r="K689" s="20">
        <f>G689/F689*100</f>
        <v>0</v>
      </c>
    </row>
    <row r="690" spans="1:11" ht="75" x14ac:dyDescent="0.25">
      <c r="A690" s="72"/>
      <c r="B690" s="75"/>
      <c r="C690" s="19" t="s">
        <v>20</v>
      </c>
      <c r="D690" s="18">
        <v>0</v>
      </c>
      <c r="E690" s="18"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v>0</v>
      </c>
      <c r="K690" s="16">
        <v>0</v>
      </c>
    </row>
    <row r="691" spans="1:11" ht="45" x14ac:dyDescent="0.25">
      <c r="A691" s="72"/>
      <c r="B691" s="75"/>
      <c r="C691" s="17" t="s">
        <v>21</v>
      </c>
      <c r="D691" s="18">
        <v>0</v>
      </c>
      <c r="E691" s="18">
        <v>0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</row>
    <row r="692" spans="1:11" ht="75" x14ac:dyDescent="0.25">
      <c r="A692" s="72"/>
      <c r="B692" s="75"/>
      <c r="C692" s="19" t="s">
        <v>22</v>
      </c>
      <c r="D692" s="18">
        <v>0</v>
      </c>
      <c r="E692" s="18">
        <v>0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</row>
    <row r="693" spans="1:11" ht="45" x14ac:dyDescent="0.25">
      <c r="A693" s="72"/>
      <c r="B693" s="75"/>
      <c r="C693" s="17" t="s">
        <v>23</v>
      </c>
      <c r="D693" s="18">
        <f>D784</f>
        <v>0</v>
      </c>
      <c r="E693" s="18">
        <f t="shared" ref="E693:H693" si="109">E784</f>
        <v>0</v>
      </c>
      <c r="F693" s="18">
        <f t="shared" si="109"/>
        <v>0</v>
      </c>
      <c r="G693" s="18">
        <f t="shared" si="109"/>
        <v>0</v>
      </c>
      <c r="H693" s="18">
        <f t="shared" si="109"/>
        <v>0</v>
      </c>
      <c r="I693" s="18">
        <v>0</v>
      </c>
      <c r="J693" s="18">
        <v>0</v>
      </c>
      <c r="K693" s="18">
        <v>0</v>
      </c>
    </row>
    <row r="694" spans="1:11" ht="45" x14ac:dyDescent="0.25">
      <c r="A694" s="73"/>
      <c r="B694" s="76"/>
      <c r="C694" s="17" t="s">
        <v>28</v>
      </c>
      <c r="D694" s="18">
        <v>0</v>
      </c>
      <c r="E694" s="18">
        <v>0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20">
        <v>0</v>
      </c>
    </row>
    <row r="695" spans="1:11" x14ac:dyDescent="0.25">
      <c r="A695" s="77" t="s">
        <v>122</v>
      </c>
      <c r="B695" s="74" t="s">
        <v>119</v>
      </c>
      <c r="C695" s="17" t="s">
        <v>18</v>
      </c>
      <c r="D695" s="18">
        <f>D696+D698+D700+D701</f>
        <v>20038.599999999999</v>
      </c>
      <c r="E695" s="18">
        <f>E696+E698+E700+E701</f>
        <v>60498.6</v>
      </c>
      <c r="F695" s="18">
        <f>F696+F698+F700+F701</f>
        <v>60498.6</v>
      </c>
      <c r="G695" s="18">
        <f>G696+G698+G700+G701</f>
        <v>0</v>
      </c>
      <c r="H695" s="18">
        <f>H696+H698+H700+H701</f>
        <v>0</v>
      </c>
      <c r="I695" s="20">
        <f>G695/D695*100</f>
        <v>0</v>
      </c>
      <c r="J695" s="20">
        <f>G695/E695*100</f>
        <v>0</v>
      </c>
      <c r="K695" s="20">
        <f>G695/F695*100</f>
        <v>0</v>
      </c>
    </row>
    <row r="696" spans="1:11" ht="30" x14ac:dyDescent="0.25">
      <c r="A696" s="78"/>
      <c r="B696" s="75"/>
      <c r="C696" s="17" t="s">
        <v>19</v>
      </c>
      <c r="D696" s="18">
        <f>D703</f>
        <v>20038.599999999999</v>
      </c>
      <c r="E696" s="18">
        <f t="shared" ref="E696:H696" si="110">E703</f>
        <v>60498.6</v>
      </c>
      <c r="F696" s="18">
        <f t="shared" si="110"/>
        <v>60498.6</v>
      </c>
      <c r="G696" s="18">
        <f t="shared" si="110"/>
        <v>0</v>
      </c>
      <c r="H696" s="18">
        <f t="shared" si="110"/>
        <v>0</v>
      </c>
      <c r="I696" s="20">
        <f>G696/D696*100</f>
        <v>0</v>
      </c>
      <c r="J696" s="20">
        <f>G696/E696*100</f>
        <v>0</v>
      </c>
      <c r="K696" s="20">
        <f>G696/F696*100</f>
        <v>0</v>
      </c>
    </row>
    <row r="697" spans="1:11" ht="75" x14ac:dyDescent="0.25">
      <c r="A697" s="78"/>
      <c r="B697" s="75"/>
      <c r="C697" s="19" t="s">
        <v>20</v>
      </c>
      <c r="D697" s="18">
        <v>0</v>
      </c>
      <c r="E697" s="18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</row>
    <row r="698" spans="1:11" ht="45" x14ac:dyDescent="0.25">
      <c r="A698" s="78"/>
      <c r="B698" s="75"/>
      <c r="C698" s="17" t="s">
        <v>21</v>
      </c>
      <c r="D698" s="18">
        <v>0</v>
      </c>
      <c r="E698" s="18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</row>
    <row r="699" spans="1:11" ht="75" x14ac:dyDescent="0.25">
      <c r="A699" s="78"/>
      <c r="B699" s="75"/>
      <c r="C699" s="19" t="s">
        <v>22</v>
      </c>
      <c r="D699" s="18">
        <v>0</v>
      </c>
      <c r="E699" s="18">
        <v>0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</row>
    <row r="700" spans="1:11" ht="45" x14ac:dyDescent="0.25">
      <c r="A700" s="78"/>
      <c r="B700" s="75"/>
      <c r="C700" s="17" t="s">
        <v>23</v>
      </c>
      <c r="D700" s="18">
        <v>0</v>
      </c>
      <c r="E700" s="18">
        <v>0</v>
      </c>
      <c r="F700" s="20">
        <v>0</v>
      </c>
      <c r="G700" s="20">
        <v>0</v>
      </c>
      <c r="H700" s="20">
        <v>0</v>
      </c>
      <c r="I700" s="20">
        <v>0</v>
      </c>
      <c r="J700" s="20">
        <v>0</v>
      </c>
      <c r="K700" s="20">
        <v>0</v>
      </c>
    </row>
    <row r="701" spans="1:11" ht="157.5" x14ac:dyDescent="0.25">
      <c r="A701" s="79"/>
      <c r="B701" s="76"/>
      <c r="C701" s="21" t="s">
        <v>24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20">
        <v>0</v>
      </c>
      <c r="J701" s="20">
        <v>0</v>
      </c>
      <c r="K701" s="20">
        <v>0</v>
      </c>
    </row>
    <row r="702" spans="1:11" x14ac:dyDescent="0.25">
      <c r="A702" s="77" t="s">
        <v>123</v>
      </c>
      <c r="B702" s="74" t="s">
        <v>119</v>
      </c>
      <c r="C702" s="17" t="s">
        <v>18</v>
      </c>
      <c r="D702" s="18">
        <f>D703+D705+D707+D708</f>
        <v>20038.599999999999</v>
      </c>
      <c r="E702" s="18">
        <f>E703+E705+E707+E708</f>
        <v>60498.6</v>
      </c>
      <c r="F702" s="18">
        <f>F703+F705+F707+F708</f>
        <v>60498.6</v>
      </c>
      <c r="G702" s="18">
        <f>G703+G705+G707+G708</f>
        <v>0</v>
      </c>
      <c r="H702" s="18">
        <f>H703+H705+H707+H708</f>
        <v>0</v>
      </c>
      <c r="I702" s="20">
        <f>G702/D702*100</f>
        <v>0</v>
      </c>
      <c r="J702" s="20">
        <f>G702/E702*100</f>
        <v>0</v>
      </c>
      <c r="K702" s="20">
        <f>G702/F702*100</f>
        <v>0</v>
      </c>
    </row>
    <row r="703" spans="1:11" ht="30" x14ac:dyDescent="0.25">
      <c r="A703" s="78"/>
      <c r="B703" s="75"/>
      <c r="C703" s="17" t="s">
        <v>19</v>
      </c>
      <c r="D703" s="18">
        <v>20038.599999999999</v>
      </c>
      <c r="E703" s="18">
        <v>60498.6</v>
      </c>
      <c r="F703" s="18">
        <v>60498.6</v>
      </c>
      <c r="G703" s="18">
        <v>0</v>
      </c>
      <c r="H703" s="18">
        <v>0</v>
      </c>
      <c r="I703" s="20">
        <f>G703/D703*100</f>
        <v>0</v>
      </c>
      <c r="J703" s="20">
        <f>G703/E703*100</f>
        <v>0</v>
      </c>
      <c r="K703" s="20">
        <f>G703/F703*100</f>
        <v>0</v>
      </c>
    </row>
    <row r="704" spans="1:11" ht="75" x14ac:dyDescent="0.25">
      <c r="A704" s="78"/>
      <c r="B704" s="75"/>
      <c r="C704" s="19" t="s">
        <v>20</v>
      </c>
      <c r="D704" s="18">
        <v>0</v>
      </c>
      <c r="E704" s="18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</row>
    <row r="705" spans="1:11" ht="45" x14ac:dyDescent="0.25">
      <c r="A705" s="78"/>
      <c r="B705" s="75"/>
      <c r="C705" s="17" t="s">
        <v>21</v>
      </c>
      <c r="D705" s="18">
        <v>0</v>
      </c>
      <c r="E705" s="18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</row>
    <row r="706" spans="1:11" ht="75" x14ac:dyDescent="0.25">
      <c r="A706" s="78"/>
      <c r="B706" s="75"/>
      <c r="C706" s="19" t="s">
        <v>22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</row>
    <row r="707" spans="1:11" ht="45" x14ac:dyDescent="0.25">
      <c r="A707" s="78"/>
      <c r="B707" s="75"/>
      <c r="C707" s="17" t="s">
        <v>23</v>
      </c>
      <c r="D707" s="18">
        <v>0</v>
      </c>
      <c r="E707" s="18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</row>
    <row r="708" spans="1:11" ht="157.5" x14ac:dyDescent="0.25">
      <c r="A708" s="79"/>
      <c r="B708" s="76"/>
      <c r="C708" s="21" t="s">
        <v>24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20">
        <v>0</v>
      </c>
      <c r="J708" s="20">
        <v>0</v>
      </c>
      <c r="K708" s="20">
        <v>0</v>
      </c>
    </row>
    <row r="709" spans="1:11" x14ac:dyDescent="0.25">
      <c r="A709" s="68" t="s">
        <v>124</v>
      </c>
      <c r="B709" s="62" t="s">
        <v>125</v>
      </c>
      <c r="C709" s="17" t="s">
        <v>18</v>
      </c>
      <c r="D709" s="18">
        <f>D710+D712+D714+D715</f>
        <v>29600</v>
      </c>
      <c r="E709" s="18">
        <f>E710+E712+E714+E715</f>
        <v>29600</v>
      </c>
      <c r="F709" s="18">
        <f>F710+F712+F714+F715</f>
        <v>29600</v>
      </c>
      <c r="G709" s="18">
        <f>G710+G712+G714+G715</f>
        <v>28300</v>
      </c>
      <c r="H709" s="18">
        <f>H710+H712+H714+H715</f>
        <v>28300</v>
      </c>
      <c r="I709" s="16">
        <f>G709/D709*100</f>
        <v>95.608108108108098</v>
      </c>
      <c r="J709" s="16">
        <f>G709/E709*100</f>
        <v>95.608108108108098</v>
      </c>
      <c r="K709" s="16">
        <f>G709/F709*100</f>
        <v>95.608108108108098</v>
      </c>
    </row>
    <row r="710" spans="1:11" s="2" customFormat="1" ht="30" x14ac:dyDescent="0.25">
      <c r="A710" s="69"/>
      <c r="B710" s="62"/>
      <c r="C710" s="17" t="s">
        <v>19</v>
      </c>
      <c r="D710" s="18">
        <v>1480</v>
      </c>
      <c r="E710" s="18">
        <v>1480</v>
      </c>
      <c r="F710" s="18">
        <v>1480</v>
      </c>
      <c r="G710" s="18">
        <v>1415</v>
      </c>
      <c r="H710" s="18">
        <v>1415</v>
      </c>
      <c r="I710" s="20">
        <f>G710/D710*100</f>
        <v>95.608108108108098</v>
      </c>
      <c r="J710" s="16">
        <f>G710/E710*100</f>
        <v>95.608108108108098</v>
      </c>
      <c r="K710" s="16">
        <f>G710/F710*100</f>
        <v>95.608108108108098</v>
      </c>
    </row>
    <row r="711" spans="1:11" s="2" customFormat="1" ht="75" x14ac:dyDescent="0.25">
      <c r="A711" s="69"/>
      <c r="B711" s="62"/>
      <c r="C711" s="33" t="s">
        <v>20</v>
      </c>
      <c r="D711" s="18">
        <f>D710</f>
        <v>1480</v>
      </c>
      <c r="E711" s="18">
        <f t="shared" ref="E711:H711" si="111">E710</f>
        <v>1480</v>
      </c>
      <c r="F711" s="18">
        <f t="shared" si="111"/>
        <v>1480</v>
      </c>
      <c r="G711" s="18">
        <f t="shared" si="111"/>
        <v>1415</v>
      </c>
      <c r="H711" s="18">
        <f t="shared" si="111"/>
        <v>1415</v>
      </c>
      <c r="I711" s="20">
        <v>0</v>
      </c>
      <c r="J711" s="20">
        <v>0</v>
      </c>
      <c r="K711" s="20">
        <v>0</v>
      </c>
    </row>
    <row r="712" spans="1:11" s="2" customFormat="1" ht="45" x14ac:dyDescent="0.25">
      <c r="A712" s="69"/>
      <c r="B712" s="62"/>
      <c r="C712" s="17" t="s">
        <v>21</v>
      </c>
      <c r="D712" s="18">
        <v>28120</v>
      </c>
      <c r="E712" s="18">
        <v>28120</v>
      </c>
      <c r="F712" s="18">
        <v>28120</v>
      </c>
      <c r="G712" s="18">
        <v>26885</v>
      </c>
      <c r="H712" s="18">
        <v>26885</v>
      </c>
      <c r="I712" s="20">
        <v>0</v>
      </c>
      <c r="J712" s="20">
        <v>0</v>
      </c>
      <c r="K712" s="20">
        <v>0</v>
      </c>
    </row>
    <row r="713" spans="1:11" s="2" customFormat="1" ht="75" x14ac:dyDescent="0.25">
      <c r="A713" s="69"/>
      <c r="B713" s="62"/>
      <c r="C713" s="33" t="s">
        <v>22</v>
      </c>
      <c r="D713" s="18">
        <f>D712</f>
        <v>28120</v>
      </c>
      <c r="E713" s="18">
        <f>E712</f>
        <v>28120</v>
      </c>
      <c r="F713" s="18">
        <f>F712</f>
        <v>28120</v>
      </c>
      <c r="G713" s="18">
        <f t="shared" ref="G713:H713" si="112">G712</f>
        <v>26885</v>
      </c>
      <c r="H713" s="18">
        <f t="shared" si="112"/>
        <v>26885</v>
      </c>
      <c r="I713" s="20">
        <v>0</v>
      </c>
      <c r="J713" s="20">
        <v>0</v>
      </c>
      <c r="K713" s="20">
        <v>0</v>
      </c>
    </row>
    <row r="714" spans="1:11" s="2" customFormat="1" ht="45" x14ac:dyDescent="0.25">
      <c r="A714" s="69"/>
      <c r="B714" s="62"/>
      <c r="C714" s="17" t="s">
        <v>23</v>
      </c>
      <c r="D714" s="18">
        <v>0</v>
      </c>
      <c r="E714" s="18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</row>
    <row r="715" spans="1:11" s="2" customFormat="1" ht="45" x14ac:dyDescent="0.25">
      <c r="A715" s="70"/>
      <c r="B715" s="62"/>
      <c r="C715" s="17" t="s">
        <v>28</v>
      </c>
      <c r="D715" s="18">
        <v>0</v>
      </c>
      <c r="E715" s="18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</row>
    <row r="716" spans="1:11" s="2" customFormat="1" x14ac:dyDescent="0.25">
      <c r="A716" s="68" t="s">
        <v>126</v>
      </c>
      <c r="B716" s="62" t="s">
        <v>30</v>
      </c>
      <c r="C716" s="17" t="s">
        <v>18</v>
      </c>
      <c r="D716" s="18">
        <f>D717+D719+D721+D722</f>
        <v>0</v>
      </c>
      <c r="E716" s="18">
        <f>E717+E719+E721+E722</f>
        <v>14534.1</v>
      </c>
      <c r="F716" s="18">
        <f>F717+F719+F721+F722</f>
        <v>14534.1</v>
      </c>
      <c r="G716" s="18">
        <f>G717+G719+G721+G722</f>
        <v>0</v>
      </c>
      <c r="H716" s="18">
        <f>H717+H719+H721+H722</f>
        <v>0</v>
      </c>
      <c r="I716" s="16">
        <v>0</v>
      </c>
      <c r="J716" s="16">
        <v>0</v>
      </c>
      <c r="K716" s="16">
        <v>0</v>
      </c>
    </row>
    <row r="717" spans="1:11" s="2" customFormat="1" ht="30" x14ac:dyDescent="0.25">
      <c r="A717" s="69"/>
      <c r="B717" s="62"/>
      <c r="C717" s="17" t="s">
        <v>19</v>
      </c>
      <c r="D717" s="18">
        <v>0</v>
      </c>
      <c r="E717" s="18">
        <v>14534.1</v>
      </c>
      <c r="F717" s="18">
        <v>14534.1</v>
      </c>
      <c r="G717" s="18">
        <v>0</v>
      </c>
      <c r="H717" s="18">
        <v>0</v>
      </c>
      <c r="I717" s="16">
        <v>0</v>
      </c>
      <c r="J717" s="16">
        <v>0</v>
      </c>
      <c r="K717" s="16">
        <v>0</v>
      </c>
    </row>
    <row r="718" spans="1:11" s="2" customFormat="1" ht="75" x14ac:dyDescent="0.25">
      <c r="A718" s="69"/>
      <c r="B718" s="62"/>
      <c r="C718" s="33" t="s">
        <v>20</v>
      </c>
      <c r="D718" s="18">
        <v>0</v>
      </c>
      <c r="E718" s="18">
        <v>0</v>
      </c>
      <c r="F718" s="18">
        <v>0</v>
      </c>
      <c r="G718" s="18">
        <v>0</v>
      </c>
      <c r="H718" s="18">
        <v>0</v>
      </c>
      <c r="I718" s="16">
        <v>0</v>
      </c>
      <c r="J718" s="16">
        <v>0</v>
      </c>
      <c r="K718" s="16">
        <v>0</v>
      </c>
    </row>
    <row r="719" spans="1:11" s="2" customFormat="1" ht="45" x14ac:dyDescent="0.25">
      <c r="A719" s="69"/>
      <c r="B719" s="62"/>
      <c r="C719" s="17" t="s">
        <v>21</v>
      </c>
      <c r="D719" s="18">
        <v>0</v>
      </c>
      <c r="E719" s="18">
        <v>0</v>
      </c>
      <c r="F719" s="18">
        <v>0</v>
      </c>
      <c r="G719" s="18">
        <v>0</v>
      </c>
      <c r="H719" s="18">
        <v>0</v>
      </c>
      <c r="I719" s="16">
        <v>0</v>
      </c>
      <c r="J719" s="16">
        <v>0</v>
      </c>
      <c r="K719" s="16">
        <v>0</v>
      </c>
    </row>
    <row r="720" spans="1:11" s="2" customFormat="1" ht="75" x14ac:dyDescent="0.25">
      <c r="A720" s="69"/>
      <c r="B720" s="62"/>
      <c r="C720" s="33" t="s">
        <v>22</v>
      </c>
      <c r="D720" s="18">
        <f>D719</f>
        <v>0</v>
      </c>
      <c r="E720" s="18">
        <f t="shared" ref="E720:H720" si="113">E719</f>
        <v>0</v>
      </c>
      <c r="F720" s="18">
        <f t="shared" si="113"/>
        <v>0</v>
      </c>
      <c r="G720" s="18">
        <f t="shared" si="113"/>
        <v>0</v>
      </c>
      <c r="H720" s="18">
        <f t="shared" si="113"/>
        <v>0</v>
      </c>
      <c r="I720" s="16">
        <v>0</v>
      </c>
      <c r="J720" s="16">
        <v>0</v>
      </c>
      <c r="K720" s="16">
        <v>0</v>
      </c>
    </row>
    <row r="721" spans="1:11" s="2" customFormat="1" ht="45" x14ac:dyDescent="0.25">
      <c r="A721" s="69"/>
      <c r="B721" s="62"/>
      <c r="C721" s="17" t="s">
        <v>23</v>
      </c>
      <c r="D721" s="18">
        <v>0</v>
      </c>
      <c r="E721" s="18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</row>
    <row r="722" spans="1:11" s="2" customFormat="1" ht="45" x14ac:dyDescent="0.25">
      <c r="A722" s="70"/>
      <c r="B722" s="62"/>
      <c r="C722" s="17" t="s">
        <v>28</v>
      </c>
      <c r="D722" s="18">
        <v>0</v>
      </c>
      <c r="E722" s="18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</row>
    <row r="723" spans="1:11" s="2" customFormat="1" x14ac:dyDescent="0.25">
      <c r="A723" s="68" t="s">
        <v>127</v>
      </c>
      <c r="B723" s="62" t="s">
        <v>128</v>
      </c>
      <c r="C723" s="17" t="s">
        <v>18</v>
      </c>
      <c r="D723" s="18">
        <f>D724+D726+D728+D729</f>
        <v>35000</v>
      </c>
      <c r="E723" s="18">
        <f>E724+E726+E728+E729</f>
        <v>35000</v>
      </c>
      <c r="F723" s="18">
        <f>F724+F726+F728+F729</f>
        <v>35000</v>
      </c>
      <c r="G723" s="18">
        <f>G724+G726+G728+G729</f>
        <v>0</v>
      </c>
      <c r="H723" s="18">
        <f>H724+H726+H728+H729</f>
        <v>0</v>
      </c>
      <c r="I723" s="16">
        <f>G723/D723*100</f>
        <v>0</v>
      </c>
      <c r="J723" s="16">
        <f>G723/E723*100</f>
        <v>0</v>
      </c>
      <c r="K723" s="16">
        <f>G723/F723*100</f>
        <v>0</v>
      </c>
    </row>
    <row r="724" spans="1:11" s="2" customFormat="1" ht="30" x14ac:dyDescent="0.25">
      <c r="A724" s="69"/>
      <c r="B724" s="62"/>
      <c r="C724" s="17" t="s">
        <v>19</v>
      </c>
      <c r="D724" s="18">
        <v>35000</v>
      </c>
      <c r="E724" s="18">
        <v>35000</v>
      </c>
      <c r="F724" s="18">
        <v>35000</v>
      </c>
      <c r="G724" s="18">
        <v>0</v>
      </c>
      <c r="H724" s="18">
        <v>0</v>
      </c>
      <c r="I724" s="16">
        <f t="shared" ref="I724" si="114">G724/D724*100</f>
        <v>0</v>
      </c>
      <c r="J724" s="16">
        <f t="shared" ref="J724" si="115">G724/E724*100</f>
        <v>0</v>
      </c>
      <c r="K724" s="16">
        <f t="shared" ref="K724" si="116">G724/F724*100</f>
        <v>0</v>
      </c>
    </row>
    <row r="725" spans="1:11" s="2" customFormat="1" ht="75" x14ac:dyDescent="0.25">
      <c r="A725" s="69"/>
      <c r="B725" s="62"/>
      <c r="C725" s="33" t="s">
        <v>20</v>
      </c>
      <c r="D725" s="18">
        <v>0</v>
      </c>
      <c r="E725" s="18">
        <v>0</v>
      </c>
      <c r="F725" s="18">
        <v>0</v>
      </c>
      <c r="G725" s="18">
        <v>0</v>
      </c>
      <c r="H725" s="18">
        <v>0</v>
      </c>
      <c r="I725" s="16">
        <v>0</v>
      </c>
      <c r="J725" s="16">
        <v>0</v>
      </c>
      <c r="K725" s="16">
        <v>0</v>
      </c>
    </row>
    <row r="726" spans="1:11" s="2" customFormat="1" ht="45" x14ac:dyDescent="0.25">
      <c r="A726" s="69"/>
      <c r="B726" s="62"/>
      <c r="C726" s="17" t="s">
        <v>21</v>
      </c>
      <c r="D726" s="18">
        <v>0</v>
      </c>
      <c r="E726" s="18">
        <v>0</v>
      </c>
      <c r="F726" s="18">
        <v>0</v>
      </c>
      <c r="G726" s="18">
        <v>0</v>
      </c>
      <c r="H726" s="18">
        <v>0</v>
      </c>
      <c r="I726" s="16">
        <v>0</v>
      </c>
      <c r="J726" s="16">
        <v>0</v>
      </c>
      <c r="K726" s="16">
        <v>0</v>
      </c>
    </row>
    <row r="727" spans="1:11" s="2" customFormat="1" ht="75" x14ac:dyDescent="0.25">
      <c r="A727" s="69"/>
      <c r="B727" s="62"/>
      <c r="C727" s="33" t="s">
        <v>22</v>
      </c>
      <c r="D727" s="18">
        <v>0</v>
      </c>
      <c r="E727" s="18">
        <v>0</v>
      </c>
      <c r="F727" s="18">
        <v>0</v>
      </c>
      <c r="G727" s="18">
        <v>0</v>
      </c>
      <c r="H727" s="18">
        <v>0</v>
      </c>
      <c r="I727" s="16">
        <v>0</v>
      </c>
      <c r="J727" s="16">
        <v>0</v>
      </c>
      <c r="K727" s="16">
        <v>0</v>
      </c>
    </row>
    <row r="728" spans="1:11" s="2" customFormat="1" ht="45" x14ac:dyDescent="0.25">
      <c r="A728" s="69"/>
      <c r="B728" s="62"/>
      <c r="C728" s="17" t="s">
        <v>23</v>
      </c>
      <c r="D728" s="18">
        <v>0</v>
      </c>
      <c r="E728" s="18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</row>
    <row r="729" spans="1:11" s="2" customFormat="1" ht="45" x14ac:dyDescent="0.25">
      <c r="A729" s="70"/>
      <c r="B729" s="62"/>
      <c r="C729" s="17" t="s">
        <v>28</v>
      </c>
      <c r="D729" s="18">
        <v>0</v>
      </c>
      <c r="E729" s="18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</row>
    <row r="730" spans="1:11" s="2" customFormat="1" x14ac:dyDescent="0.25">
      <c r="A730" s="66" t="s">
        <v>129</v>
      </c>
      <c r="B730" s="62" t="s">
        <v>130</v>
      </c>
      <c r="C730" s="17" t="s">
        <v>18</v>
      </c>
      <c r="D730" s="18">
        <f>D731+D733+D735+D736</f>
        <v>16133</v>
      </c>
      <c r="E730" s="18">
        <f>E731+E733+E735+E736</f>
        <v>16133</v>
      </c>
      <c r="F730" s="18">
        <f>F731+F733+F735+F736</f>
        <v>16133</v>
      </c>
      <c r="G730" s="18">
        <f>G731+G733+G735+G736</f>
        <v>0</v>
      </c>
      <c r="H730" s="18">
        <f>H731+H733+H735+H736</f>
        <v>0</v>
      </c>
      <c r="I730" s="20">
        <f>G730/D730*100</f>
        <v>0</v>
      </c>
      <c r="J730" s="20">
        <f>G730/E730*100</f>
        <v>0</v>
      </c>
      <c r="K730" s="20">
        <f>G730/F730*100</f>
        <v>0</v>
      </c>
    </row>
    <row r="731" spans="1:11" s="2" customFormat="1" ht="30" x14ac:dyDescent="0.25">
      <c r="A731" s="60"/>
      <c r="B731" s="62"/>
      <c r="C731" s="17" t="s">
        <v>19</v>
      </c>
      <c r="D731" s="18">
        <f>D738+D745+D752</f>
        <v>322.89999999999998</v>
      </c>
      <c r="E731" s="18">
        <f t="shared" ref="E731:H731" si="117">E738+E745+E752</f>
        <v>322.89999999999998</v>
      </c>
      <c r="F731" s="18">
        <f t="shared" si="117"/>
        <v>322.89999999999998</v>
      </c>
      <c r="G731" s="18">
        <f t="shared" si="117"/>
        <v>0</v>
      </c>
      <c r="H731" s="18">
        <f t="shared" si="117"/>
        <v>0</v>
      </c>
      <c r="I731" s="20">
        <f>G731/D731*100</f>
        <v>0</v>
      </c>
      <c r="J731" s="20">
        <f>G731/E731*100</f>
        <v>0</v>
      </c>
      <c r="K731" s="20">
        <f>G731/F731*100</f>
        <v>0</v>
      </c>
    </row>
    <row r="732" spans="1:11" s="2" customFormat="1" ht="75" x14ac:dyDescent="0.25">
      <c r="A732" s="60"/>
      <c r="B732" s="62"/>
      <c r="C732" s="33" t="s">
        <v>20</v>
      </c>
      <c r="D732" s="18">
        <f>D731</f>
        <v>322.89999999999998</v>
      </c>
      <c r="E732" s="18">
        <f t="shared" ref="E732:H732" si="118">E731</f>
        <v>322.89999999999998</v>
      </c>
      <c r="F732" s="18">
        <f t="shared" si="118"/>
        <v>322.89999999999998</v>
      </c>
      <c r="G732" s="18">
        <f t="shared" si="118"/>
        <v>0</v>
      </c>
      <c r="H732" s="18">
        <f t="shared" si="118"/>
        <v>0</v>
      </c>
      <c r="I732" s="20">
        <v>0</v>
      </c>
      <c r="J732" s="20">
        <v>0</v>
      </c>
      <c r="K732" s="20">
        <v>0</v>
      </c>
    </row>
    <row r="733" spans="1:11" s="2" customFormat="1" ht="45" x14ac:dyDescent="0.25">
      <c r="A733" s="60"/>
      <c r="B733" s="62"/>
      <c r="C733" s="17" t="s">
        <v>21</v>
      </c>
      <c r="D733" s="18">
        <f>D740+D747+D754</f>
        <v>15810.1</v>
      </c>
      <c r="E733" s="18">
        <f t="shared" ref="E733:H733" si="119">E740+E747+E754</f>
        <v>15810.1</v>
      </c>
      <c r="F733" s="18">
        <f t="shared" si="119"/>
        <v>15810.1</v>
      </c>
      <c r="G733" s="18">
        <f t="shared" si="119"/>
        <v>0</v>
      </c>
      <c r="H733" s="18">
        <f t="shared" si="119"/>
        <v>0</v>
      </c>
      <c r="I733" s="20">
        <f>G733/D733*100</f>
        <v>0</v>
      </c>
      <c r="J733" s="20">
        <f>G733/E733*100</f>
        <v>0</v>
      </c>
      <c r="K733" s="20">
        <f>G733/F733*100</f>
        <v>0</v>
      </c>
    </row>
    <row r="734" spans="1:11" s="2" customFormat="1" ht="75" x14ac:dyDescent="0.25">
      <c r="A734" s="60"/>
      <c r="B734" s="62"/>
      <c r="C734" s="33" t="s">
        <v>22</v>
      </c>
      <c r="D734" s="18">
        <f>D733</f>
        <v>15810.1</v>
      </c>
      <c r="E734" s="18">
        <f t="shared" ref="E734:H734" si="120">E733</f>
        <v>15810.1</v>
      </c>
      <c r="F734" s="18">
        <f t="shared" si="120"/>
        <v>15810.1</v>
      </c>
      <c r="G734" s="18">
        <f t="shared" si="120"/>
        <v>0</v>
      </c>
      <c r="H734" s="18">
        <f t="shared" si="120"/>
        <v>0</v>
      </c>
      <c r="I734" s="20">
        <f>G734/D734*100</f>
        <v>0</v>
      </c>
      <c r="J734" s="20">
        <f>G734/E734*100</f>
        <v>0</v>
      </c>
      <c r="K734" s="20">
        <f>G734/F734*100</f>
        <v>0</v>
      </c>
    </row>
    <row r="735" spans="1:11" s="2" customFormat="1" ht="45" x14ac:dyDescent="0.25">
      <c r="A735" s="60"/>
      <c r="B735" s="62"/>
      <c r="C735" s="17" t="s">
        <v>23</v>
      </c>
      <c r="D735" s="18">
        <f>D742+D749+D756</f>
        <v>0</v>
      </c>
      <c r="E735" s="18">
        <f t="shared" ref="E735:H735" si="121">E742+E749+E756</f>
        <v>0</v>
      </c>
      <c r="F735" s="18">
        <f t="shared" si="121"/>
        <v>0</v>
      </c>
      <c r="G735" s="18">
        <f t="shared" si="121"/>
        <v>0</v>
      </c>
      <c r="H735" s="18">
        <f t="shared" si="121"/>
        <v>0</v>
      </c>
      <c r="I735" s="20">
        <v>0</v>
      </c>
      <c r="J735" s="20">
        <v>0</v>
      </c>
      <c r="K735" s="20">
        <v>0</v>
      </c>
    </row>
    <row r="736" spans="1:11" s="2" customFormat="1" ht="45" x14ac:dyDescent="0.25">
      <c r="A736" s="60"/>
      <c r="B736" s="62"/>
      <c r="C736" s="17" t="s">
        <v>28</v>
      </c>
      <c r="D736" s="18">
        <v>0</v>
      </c>
      <c r="E736" s="18">
        <v>0</v>
      </c>
      <c r="F736" s="20">
        <v>0</v>
      </c>
      <c r="G736" s="20">
        <v>0</v>
      </c>
      <c r="H736" s="20">
        <v>0</v>
      </c>
      <c r="I736" s="20">
        <v>0</v>
      </c>
      <c r="J736" s="20">
        <v>0</v>
      </c>
      <c r="K736" s="20">
        <v>0</v>
      </c>
    </row>
    <row r="737" spans="1:11" s="2" customFormat="1" x14ac:dyDescent="0.25">
      <c r="A737" s="60"/>
      <c r="B737" s="62" t="s">
        <v>49</v>
      </c>
      <c r="C737" s="17" t="s">
        <v>18</v>
      </c>
      <c r="D737" s="18">
        <f>D738+D740+D742+D743</f>
        <v>16133</v>
      </c>
      <c r="E737" s="18">
        <f>E738+E740+E742+E743</f>
        <v>16133</v>
      </c>
      <c r="F737" s="18">
        <f>F738+F740+F742+F743</f>
        <v>16133</v>
      </c>
      <c r="G737" s="18">
        <f>G738+G740+G742+G743</f>
        <v>0</v>
      </c>
      <c r="H737" s="18">
        <f>H738+H740+H742+H743</f>
        <v>0</v>
      </c>
      <c r="I737" s="16">
        <f>G737/D737*100</f>
        <v>0</v>
      </c>
      <c r="J737" s="16">
        <f>G737/E737*100</f>
        <v>0</v>
      </c>
      <c r="K737" s="16">
        <f>G737/F737*100</f>
        <v>0</v>
      </c>
    </row>
    <row r="738" spans="1:11" s="2" customFormat="1" ht="30" x14ac:dyDescent="0.25">
      <c r="A738" s="60"/>
      <c r="B738" s="62"/>
      <c r="C738" s="17" t="s">
        <v>19</v>
      </c>
      <c r="D738" s="18">
        <f>D766+D773</f>
        <v>322.89999999999998</v>
      </c>
      <c r="E738" s="18">
        <f t="shared" ref="E738:H738" si="122">E766+E773</f>
        <v>322.89999999999998</v>
      </c>
      <c r="F738" s="18">
        <f t="shared" si="122"/>
        <v>322.89999999999998</v>
      </c>
      <c r="G738" s="18">
        <f t="shared" si="122"/>
        <v>0</v>
      </c>
      <c r="H738" s="18">
        <f t="shared" si="122"/>
        <v>0</v>
      </c>
      <c r="I738" s="20">
        <f>G738/D738*100</f>
        <v>0</v>
      </c>
      <c r="J738" s="20">
        <f>G738/E738*100</f>
        <v>0</v>
      </c>
      <c r="K738" s="20">
        <f>G738/F738*100</f>
        <v>0</v>
      </c>
    </row>
    <row r="739" spans="1:11" s="2" customFormat="1" ht="75" x14ac:dyDescent="0.25">
      <c r="A739" s="60"/>
      <c r="B739" s="62"/>
      <c r="C739" s="33" t="s">
        <v>20</v>
      </c>
      <c r="D739" s="18">
        <f>D738</f>
        <v>322.89999999999998</v>
      </c>
      <c r="E739" s="18">
        <f t="shared" ref="E739:H739" si="123">E738</f>
        <v>322.89999999999998</v>
      </c>
      <c r="F739" s="18">
        <f t="shared" si="123"/>
        <v>322.89999999999998</v>
      </c>
      <c r="G739" s="18">
        <f t="shared" si="123"/>
        <v>0</v>
      </c>
      <c r="H739" s="18">
        <f t="shared" si="123"/>
        <v>0</v>
      </c>
      <c r="I739" s="20">
        <v>0</v>
      </c>
      <c r="J739" s="20">
        <v>0</v>
      </c>
      <c r="K739" s="20">
        <v>0</v>
      </c>
    </row>
    <row r="740" spans="1:11" s="2" customFormat="1" ht="45" x14ac:dyDescent="0.25">
      <c r="A740" s="60"/>
      <c r="B740" s="62"/>
      <c r="C740" s="17" t="s">
        <v>21</v>
      </c>
      <c r="D740" s="18">
        <f>D768+D775</f>
        <v>15810.1</v>
      </c>
      <c r="E740" s="18">
        <f t="shared" ref="E740:H740" si="124">E768+E775</f>
        <v>15810.1</v>
      </c>
      <c r="F740" s="18">
        <f t="shared" si="124"/>
        <v>15810.1</v>
      </c>
      <c r="G740" s="18">
        <f t="shared" si="124"/>
        <v>0</v>
      </c>
      <c r="H740" s="18">
        <f t="shared" si="124"/>
        <v>0</v>
      </c>
      <c r="I740" s="20">
        <f>G740/D740*100</f>
        <v>0</v>
      </c>
      <c r="J740" s="20">
        <f>G740/E740*100</f>
        <v>0</v>
      </c>
      <c r="K740" s="20">
        <f>G740/F740*100</f>
        <v>0</v>
      </c>
    </row>
    <row r="741" spans="1:11" s="2" customFormat="1" ht="75" x14ac:dyDescent="0.25">
      <c r="A741" s="60"/>
      <c r="B741" s="62"/>
      <c r="C741" s="33" t="s">
        <v>22</v>
      </c>
      <c r="D741" s="18">
        <f>D740</f>
        <v>15810.1</v>
      </c>
      <c r="E741" s="18">
        <f t="shared" ref="E741:H741" si="125">E740</f>
        <v>15810.1</v>
      </c>
      <c r="F741" s="18">
        <f t="shared" si="125"/>
        <v>15810.1</v>
      </c>
      <c r="G741" s="18">
        <f t="shared" si="125"/>
        <v>0</v>
      </c>
      <c r="H741" s="18">
        <f t="shared" si="125"/>
        <v>0</v>
      </c>
      <c r="I741" s="20">
        <v>0</v>
      </c>
      <c r="J741" s="20">
        <v>0</v>
      </c>
      <c r="K741" s="20">
        <v>0</v>
      </c>
    </row>
    <row r="742" spans="1:11" s="2" customFormat="1" ht="45" x14ac:dyDescent="0.25">
      <c r="A742" s="60"/>
      <c r="B742" s="62"/>
      <c r="C742" s="17" t="s">
        <v>23</v>
      </c>
      <c r="D742" s="18">
        <v>0</v>
      </c>
      <c r="E742" s="18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</row>
    <row r="743" spans="1:11" s="2" customFormat="1" ht="45" x14ac:dyDescent="0.25">
      <c r="A743" s="60"/>
      <c r="B743" s="62"/>
      <c r="C743" s="17" t="s">
        <v>28</v>
      </c>
      <c r="D743" s="18">
        <v>0</v>
      </c>
      <c r="E743" s="18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</row>
    <row r="744" spans="1:11" s="2" customFormat="1" x14ac:dyDescent="0.25">
      <c r="A744" s="60"/>
      <c r="B744" s="62" t="s">
        <v>30</v>
      </c>
      <c r="C744" s="17" t="s">
        <v>18</v>
      </c>
      <c r="D744" s="18">
        <f>D745+D747+D749+D750</f>
        <v>0</v>
      </c>
      <c r="E744" s="18">
        <f>E745+E747+E749+E750</f>
        <v>0</v>
      </c>
      <c r="F744" s="18">
        <f>F745+F747+F749+F750</f>
        <v>0</v>
      </c>
      <c r="G744" s="18">
        <f>G745+G747+G749+G750</f>
        <v>0</v>
      </c>
      <c r="H744" s="18">
        <f>H745+H747+H749+H750</f>
        <v>0</v>
      </c>
      <c r="I744" s="16" t="e">
        <f>G744/D744*100</f>
        <v>#DIV/0!</v>
      </c>
      <c r="J744" s="16" t="e">
        <f>G744/E744*100</f>
        <v>#DIV/0!</v>
      </c>
      <c r="K744" s="16" t="e">
        <f>G744/F744*100</f>
        <v>#DIV/0!</v>
      </c>
    </row>
    <row r="745" spans="1:11" s="2" customFormat="1" ht="30" x14ac:dyDescent="0.25">
      <c r="A745" s="60"/>
      <c r="B745" s="62"/>
      <c r="C745" s="17" t="s">
        <v>19</v>
      </c>
      <c r="D745" s="18">
        <f>D780</f>
        <v>0</v>
      </c>
      <c r="E745" s="18">
        <f t="shared" ref="E745:H745" si="126">E780</f>
        <v>0</v>
      </c>
      <c r="F745" s="18">
        <f t="shared" si="126"/>
        <v>0</v>
      </c>
      <c r="G745" s="18">
        <f t="shared" si="126"/>
        <v>0</v>
      </c>
      <c r="H745" s="18">
        <f t="shared" si="126"/>
        <v>0</v>
      </c>
      <c r="I745" s="20" t="e">
        <f>G745/D745*100</f>
        <v>#DIV/0!</v>
      </c>
      <c r="J745" s="20" t="e">
        <f>G745/E745*100</f>
        <v>#DIV/0!</v>
      </c>
      <c r="K745" s="20" t="e">
        <f>G745/F745*100</f>
        <v>#DIV/0!</v>
      </c>
    </row>
    <row r="746" spans="1:11" s="2" customFormat="1" ht="75" x14ac:dyDescent="0.25">
      <c r="A746" s="60"/>
      <c r="B746" s="62"/>
      <c r="C746" s="33" t="s">
        <v>20</v>
      </c>
      <c r="D746" s="18">
        <f>D745</f>
        <v>0</v>
      </c>
      <c r="E746" s="18">
        <f t="shared" ref="E746:H746" si="127">E745</f>
        <v>0</v>
      </c>
      <c r="F746" s="18">
        <f t="shared" si="127"/>
        <v>0</v>
      </c>
      <c r="G746" s="18">
        <f t="shared" si="127"/>
        <v>0</v>
      </c>
      <c r="H746" s="18">
        <f t="shared" si="127"/>
        <v>0</v>
      </c>
      <c r="I746" s="20">
        <v>0</v>
      </c>
      <c r="J746" s="20">
        <v>0</v>
      </c>
      <c r="K746" s="20">
        <v>0</v>
      </c>
    </row>
    <row r="747" spans="1:11" s="2" customFormat="1" ht="45" x14ac:dyDescent="0.25">
      <c r="A747" s="60"/>
      <c r="B747" s="62"/>
      <c r="C747" s="17" t="s">
        <v>21</v>
      </c>
      <c r="D747" s="18">
        <f>D782</f>
        <v>0</v>
      </c>
      <c r="E747" s="18">
        <f t="shared" ref="E747:H747" si="128">E782</f>
        <v>0</v>
      </c>
      <c r="F747" s="18">
        <f t="shared" si="128"/>
        <v>0</v>
      </c>
      <c r="G747" s="18">
        <f t="shared" si="128"/>
        <v>0</v>
      </c>
      <c r="H747" s="18">
        <f t="shared" si="128"/>
        <v>0</v>
      </c>
      <c r="I747" s="20" t="e">
        <f>G747/D747*100</f>
        <v>#DIV/0!</v>
      </c>
      <c r="J747" s="20" t="e">
        <f>G747/E747*100</f>
        <v>#DIV/0!</v>
      </c>
      <c r="K747" s="20" t="e">
        <f>G747/F747*100</f>
        <v>#DIV/0!</v>
      </c>
    </row>
    <row r="748" spans="1:11" s="2" customFormat="1" ht="75" x14ac:dyDescent="0.25">
      <c r="A748" s="60"/>
      <c r="B748" s="62"/>
      <c r="C748" s="33" t="s">
        <v>22</v>
      </c>
      <c r="D748" s="18">
        <f>D747</f>
        <v>0</v>
      </c>
      <c r="E748" s="18">
        <f t="shared" ref="E748:H748" si="129">E747</f>
        <v>0</v>
      </c>
      <c r="F748" s="18">
        <f t="shared" si="129"/>
        <v>0</v>
      </c>
      <c r="G748" s="18">
        <f t="shared" si="129"/>
        <v>0</v>
      </c>
      <c r="H748" s="18">
        <f t="shared" si="129"/>
        <v>0</v>
      </c>
      <c r="I748" s="20">
        <v>0</v>
      </c>
      <c r="J748" s="20">
        <v>0</v>
      </c>
      <c r="K748" s="20">
        <v>0</v>
      </c>
    </row>
    <row r="749" spans="1:11" s="2" customFormat="1" ht="45" x14ac:dyDescent="0.25">
      <c r="A749" s="60"/>
      <c r="B749" s="62"/>
      <c r="C749" s="17" t="s">
        <v>23</v>
      </c>
      <c r="D749" s="18">
        <v>0</v>
      </c>
      <c r="E749" s="18">
        <v>0</v>
      </c>
      <c r="F749" s="20">
        <v>0</v>
      </c>
      <c r="G749" s="20">
        <v>0</v>
      </c>
      <c r="H749" s="20">
        <v>0</v>
      </c>
      <c r="I749" s="20">
        <v>0</v>
      </c>
      <c r="J749" s="20">
        <v>0</v>
      </c>
      <c r="K749" s="20">
        <v>0</v>
      </c>
    </row>
    <row r="750" spans="1:11" s="2" customFormat="1" ht="45" x14ac:dyDescent="0.25">
      <c r="A750" s="60"/>
      <c r="B750" s="62"/>
      <c r="C750" s="17" t="s">
        <v>28</v>
      </c>
      <c r="D750" s="18">
        <v>0</v>
      </c>
      <c r="E750" s="18">
        <v>0</v>
      </c>
      <c r="F750" s="20">
        <v>0</v>
      </c>
      <c r="G750" s="20">
        <v>0</v>
      </c>
      <c r="H750" s="20">
        <v>0</v>
      </c>
      <c r="I750" s="20">
        <v>0</v>
      </c>
      <c r="J750" s="20">
        <v>0</v>
      </c>
      <c r="K750" s="20">
        <v>0</v>
      </c>
    </row>
    <row r="751" spans="1:11" s="2" customFormat="1" x14ac:dyDescent="0.25">
      <c r="A751" s="60"/>
      <c r="B751" s="62" t="s">
        <v>131</v>
      </c>
      <c r="C751" s="17" t="s">
        <v>18</v>
      </c>
      <c r="D751" s="18">
        <f>D752+D754+D756+D757</f>
        <v>0</v>
      </c>
      <c r="E751" s="18">
        <f>E752+E754+E756+E757</f>
        <v>0</v>
      </c>
      <c r="F751" s="18">
        <f>F752+F754+F756+F757</f>
        <v>0</v>
      </c>
      <c r="G751" s="18">
        <f>G752+G754+G756+G757</f>
        <v>0</v>
      </c>
      <c r="H751" s="18">
        <f>H752+H754+H756+H757</f>
        <v>0</v>
      </c>
      <c r="I751" s="16">
        <v>0</v>
      </c>
      <c r="J751" s="16">
        <v>0</v>
      </c>
      <c r="K751" s="16">
        <v>0</v>
      </c>
    </row>
    <row r="752" spans="1:11" s="2" customFormat="1" ht="30" x14ac:dyDescent="0.25">
      <c r="A752" s="60"/>
      <c r="B752" s="62"/>
      <c r="C752" s="17" t="s">
        <v>19</v>
      </c>
      <c r="D752" s="18">
        <v>0</v>
      </c>
      <c r="E752" s="18">
        <v>0</v>
      </c>
      <c r="F752" s="18">
        <v>0</v>
      </c>
      <c r="G752" s="18">
        <v>0</v>
      </c>
      <c r="H752" s="18">
        <v>0</v>
      </c>
      <c r="I752" s="20">
        <v>0</v>
      </c>
      <c r="J752" s="20">
        <v>0</v>
      </c>
      <c r="K752" s="20">
        <v>0</v>
      </c>
    </row>
    <row r="753" spans="1:11" s="2" customFormat="1" ht="75" x14ac:dyDescent="0.25">
      <c r="A753" s="60"/>
      <c r="B753" s="62"/>
      <c r="C753" s="33" t="s">
        <v>20</v>
      </c>
      <c r="D753" s="18">
        <v>0</v>
      </c>
      <c r="E753" s="18">
        <v>0</v>
      </c>
      <c r="F753" s="20">
        <v>0</v>
      </c>
      <c r="G753" s="20">
        <v>0</v>
      </c>
      <c r="H753" s="20">
        <v>0</v>
      </c>
      <c r="I753" s="20">
        <v>0</v>
      </c>
      <c r="J753" s="20">
        <v>0</v>
      </c>
      <c r="K753" s="20">
        <v>0</v>
      </c>
    </row>
    <row r="754" spans="1:11" s="2" customFormat="1" ht="45" x14ac:dyDescent="0.25">
      <c r="A754" s="60"/>
      <c r="B754" s="62"/>
      <c r="C754" s="17" t="s">
        <v>21</v>
      </c>
      <c r="D754" s="18">
        <v>0</v>
      </c>
      <c r="E754" s="18">
        <v>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</row>
    <row r="755" spans="1:11" s="2" customFormat="1" ht="75" x14ac:dyDescent="0.25">
      <c r="A755" s="60"/>
      <c r="B755" s="62"/>
      <c r="C755" s="33" t="s">
        <v>22</v>
      </c>
      <c r="D755" s="18">
        <f>D754</f>
        <v>0</v>
      </c>
      <c r="E755" s="18">
        <f>E754</f>
        <v>0</v>
      </c>
      <c r="F755" s="18">
        <f>F754</f>
        <v>0</v>
      </c>
      <c r="G755" s="18">
        <f>G754</f>
        <v>0</v>
      </c>
      <c r="H755" s="18">
        <f>H754</f>
        <v>0</v>
      </c>
      <c r="I755" s="20">
        <v>0</v>
      </c>
      <c r="J755" s="20">
        <v>0</v>
      </c>
      <c r="K755" s="20">
        <v>0</v>
      </c>
    </row>
    <row r="756" spans="1:11" s="2" customFormat="1" ht="45" x14ac:dyDescent="0.25">
      <c r="A756" s="60"/>
      <c r="B756" s="62"/>
      <c r="C756" s="17" t="s">
        <v>23</v>
      </c>
      <c r="D756" s="18">
        <v>0</v>
      </c>
      <c r="E756" s="18">
        <v>0</v>
      </c>
      <c r="F756" s="20">
        <v>0</v>
      </c>
      <c r="G756" s="20">
        <v>0</v>
      </c>
      <c r="H756" s="20">
        <v>0</v>
      </c>
      <c r="I756" s="20">
        <v>0</v>
      </c>
      <c r="J756" s="20">
        <v>0</v>
      </c>
      <c r="K756" s="20">
        <v>0</v>
      </c>
    </row>
    <row r="757" spans="1:11" s="2" customFormat="1" ht="45" x14ac:dyDescent="0.25">
      <c r="A757" s="67"/>
      <c r="B757" s="62"/>
      <c r="C757" s="17" t="s">
        <v>28</v>
      </c>
      <c r="D757" s="18">
        <v>0</v>
      </c>
      <c r="E757" s="18">
        <v>0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</row>
    <row r="758" spans="1:11" s="2" customFormat="1" x14ac:dyDescent="0.25">
      <c r="A758" s="63" t="s">
        <v>132</v>
      </c>
      <c r="B758" s="62" t="s">
        <v>49</v>
      </c>
      <c r="C758" s="17" t="s">
        <v>18</v>
      </c>
      <c r="D758" s="18">
        <f>D759+D761+D763+D764</f>
        <v>16133</v>
      </c>
      <c r="E758" s="18">
        <f>E759+E761+E763+E764</f>
        <v>16133</v>
      </c>
      <c r="F758" s="18">
        <f>F759+F761+F763+F764</f>
        <v>16133</v>
      </c>
      <c r="G758" s="18">
        <f>G759+G761+G763+G764</f>
        <v>0</v>
      </c>
      <c r="H758" s="18">
        <f>H759+H761+H763+H764</f>
        <v>0</v>
      </c>
      <c r="I758" s="16">
        <f>G758/D758*100</f>
        <v>0</v>
      </c>
      <c r="J758" s="16">
        <f>G758/E758*100</f>
        <v>0</v>
      </c>
      <c r="K758" s="16">
        <f>G758/F758*100</f>
        <v>0</v>
      </c>
    </row>
    <row r="759" spans="1:11" s="2" customFormat="1" ht="30" x14ac:dyDescent="0.25">
      <c r="A759" s="64"/>
      <c r="B759" s="62"/>
      <c r="C759" s="17" t="s">
        <v>19</v>
      </c>
      <c r="D759" s="18">
        <f>D766+D773</f>
        <v>322.89999999999998</v>
      </c>
      <c r="E759" s="18">
        <f t="shared" ref="E759:H759" si="130">E766+E773</f>
        <v>322.89999999999998</v>
      </c>
      <c r="F759" s="18">
        <f t="shared" si="130"/>
        <v>322.89999999999998</v>
      </c>
      <c r="G759" s="18">
        <f t="shared" si="130"/>
        <v>0</v>
      </c>
      <c r="H759" s="18">
        <f t="shared" si="130"/>
        <v>0</v>
      </c>
      <c r="I759" s="20">
        <f>G759/D759*100</f>
        <v>0</v>
      </c>
      <c r="J759" s="20">
        <f>G759/E759*100</f>
        <v>0</v>
      </c>
      <c r="K759" s="20">
        <f>G759/F759*100</f>
        <v>0</v>
      </c>
    </row>
    <row r="760" spans="1:11" s="2" customFormat="1" ht="75" x14ac:dyDescent="0.25">
      <c r="A760" s="64"/>
      <c r="B760" s="62"/>
      <c r="C760" s="33" t="s">
        <v>20</v>
      </c>
      <c r="D760" s="18">
        <f>D759</f>
        <v>322.89999999999998</v>
      </c>
      <c r="E760" s="18">
        <f t="shared" ref="E760:H760" si="131">E759</f>
        <v>322.89999999999998</v>
      </c>
      <c r="F760" s="18">
        <f t="shared" si="131"/>
        <v>322.89999999999998</v>
      </c>
      <c r="G760" s="18">
        <f t="shared" si="131"/>
        <v>0</v>
      </c>
      <c r="H760" s="18">
        <f t="shared" si="131"/>
        <v>0</v>
      </c>
      <c r="I760" s="20">
        <v>0</v>
      </c>
      <c r="J760" s="20">
        <v>0</v>
      </c>
      <c r="K760" s="20">
        <v>0</v>
      </c>
    </row>
    <row r="761" spans="1:11" s="2" customFormat="1" ht="45" x14ac:dyDescent="0.25">
      <c r="A761" s="64"/>
      <c r="B761" s="62"/>
      <c r="C761" s="17" t="s">
        <v>21</v>
      </c>
      <c r="D761" s="18">
        <f>D768+D775</f>
        <v>15810.1</v>
      </c>
      <c r="E761" s="18">
        <f t="shared" ref="E761:H761" si="132">E768+E775</f>
        <v>15810.1</v>
      </c>
      <c r="F761" s="18">
        <f t="shared" si="132"/>
        <v>15810.1</v>
      </c>
      <c r="G761" s="18">
        <f t="shared" si="132"/>
        <v>0</v>
      </c>
      <c r="H761" s="18">
        <f t="shared" si="132"/>
        <v>0</v>
      </c>
      <c r="I761" s="20">
        <v>0</v>
      </c>
      <c r="J761" s="20">
        <v>0</v>
      </c>
      <c r="K761" s="20">
        <v>0</v>
      </c>
    </row>
    <row r="762" spans="1:11" s="2" customFormat="1" ht="75" x14ac:dyDescent="0.25">
      <c r="A762" s="64"/>
      <c r="B762" s="62"/>
      <c r="C762" s="33" t="s">
        <v>22</v>
      </c>
      <c r="D762" s="18">
        <f>D761</f>
        <v>15810.1</v>
      </c>
      <c r="E762" s="18">
        <f>E761</f>
        <v>15810.1</v>
      </c>
      <c r="F762" s="18">
        <f>F761</f>
        <v>15810.1</v>
      </c>
      <c r="G762" s="18">
        <f>G761</f>
        <v>0</v>
      </c>
      <c r="H762" s="18">
        <f>H761</f>
        <v>0</v>
      </c>
      <c r="I762" s="20">
        <v>0</v>
      </c>
      <c r="J762" s="20">
        <v>0</v>
      </c>
      <c r="K762" s="20">
        <v>0</v>
      </c>
    </row>
    <row r="763" spans="1:11" s="2" customFormat="1" ht="45" x14ac:dyDescent="0.25">
      <c r="A763" s="64"/>
      <c r="B763" s="62"/>
      <c r="C763" s="17" t="s">
        <v>23</v>
      </c>
      <c r="D763" s="18">
        <v>0</v>
      </c>
      <c r="E763" s="18">
        <v>0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  <c r="K763" s="20">
        <v>0</v>
      </c>
    </row>
    <row r="764" spans="1:11" s="2" customFormat="1" ht="45" x14ac:dyDescent="0.25">
      <c r="A764" s="65"/>
      <c r="B764" s="62"/>
      <c r="C764" s="17" t="s">
        <v>28</v>
      </c>
      <c r="D764" s="18">
        <v>0</v>
      </c>
      <c r="E764" s="18">
        <v>0</v>
      </c>
      <c r="F764" s="20">
        <v>0</v>
      </c>
      <c r="G764" s="20">
        <v>0</v>
      </c>
      <c r="H764" s="20">
        <v>0</v>
      </c>
      <c r="I764" s="20">
        <v>0</v>
      </c>
      <c r="J764" s="20">
        <v>0</v>
      </c>
      <c r="K764" s="20">
        <v>0</v>
      </c>
    </row>
    <row r="765" spans="1:11" s="2" customFormat="1" x14ac:dyDescent="0.25">
      <c r="A765" s="63" t="s">
        <v>133</v>
      </c>
      <c r="B765" s="62" t="s">
        <v>49</v>
      </c>
      <c r="C765" s="17" t="s">
        <v>18</v>
      </c>
      <c r="D765" s="18">
        <f>D766+D768+D770+D771</f>
        <v>0</v>
      </c>
      <c r="E765" s="18">
        <f>E766+E768+E770+E771</f>
        <v>0</v>
      </c>
      <c r="F765" s="18">
        <f>F766+F768+F770+F771</f>
        <v>0</v>
      </c>
      <c r="G765" s="18">
        <f>G766+G768+G770+G771</f>
        <v>0</v>
      </c>
      <c r="H765" s="18">
        <f>H766+H768+H770+H771</f>
        <v>0</v>
      </c>
      <c r="I765" s="16">
        <v>0</v>
      </c>
      <c r="J765" s="16">
        <v>0</v>
      </c>
      <c r="K765" s="16">
        <v>0</v>
      </c>
    </row>
    <row r="766" spans="1:11" s="2" customFormat="1" ht="30" x14ac:dyDescent="0.25">
      <c r="A766" s="64"/>
      <c r="B766" s="62"/>
      <c r="C766" s="17" t="s">
        <v>19</v>
      </c>
      <c r="D766" s="18">
        <v>0</v>
      </c>
      <c r="E766" s="18">
        <v>0</v>
      </c>
      <c r="F766" s="18">
        <v>0</v>
      </c>
      <c r="G766" s="18">
        <v>0</v>
      </c>
      <c r="H766" s="18">
        <v>0</v>
      </c>
      <c r="I766" s="20">
        <v>0</v>
      </c>
      <c r="J766" s="20">
        <v>0</v>
      </c>
      <c r="K766" s="20">
        <v>0</v>
      </c>
    </row>
    <row r="767" spans="1:11" s="2" customFormat="1" ht="75" x14ac:dyDescent="0.25">
      <c r="A767" s="64"/>
      <c r="B767" s="62"/>
      <c r="C767" s="33" t="s">
        <v>20</v>
      </c>
      <c r="D767" s="18">
        <f>D766</f>
        <v>0</v>
      </c>
      <c r="E767" s="18">
        <f>E766</f>
        <v>0</v>
      </c>
      <c r="F767" s="18">
        <f t="shared" ref="F767:H767" si="133">F766</f>
        <v>0</v>
      </c>
      <c r="G767" s="18">
        <f t="shared" si="133"/>
        <v>0</v>
      </c>
      <c r="H767" s="18">
        <f t="shared" si="133"/>
        <v>0</v>
      </c>
      <c r="I767" s="20">
        <v>0</v>
      </c>
      <c r="J767" s="20">
        <v>0</v>
      </c>
      <c r="K767" s="20">
        <v>0</v>
      </c>
    </row>
    <row r="768" spans="1:11" s="2" customFormat="1" ht="45" x14ac:dyDescent="0.25">
      <c r="A768" s="64"/>
      <c r="B768" s="62"/>
      <c r="C768" s="17" t="s">
        <v>21</v>
      </c>
      <c r="D768" s="18">
        <v>0</v>
      </c>
      <c r="E768" s="18">
        <v>0</v>
      </c>
      <c r="F768" s="18">
        <v>0</v>
      </c>
      <c r="G768" s="18">
        <v>0</v>
      </c>
      <c r="H768" s="18">
        <v>0</v>
      </c>
      <c r="I768" s="20">
        <v>0</v>
      </c>
      <c r="J768" s="20">
        <v>0</v>
      </c>
      <c r="K768" s="20">
        <v>0</v>
      </c>
    </row>
    <row r="769" spans="1:11" s="2" customFormat="1" ht="75" x14ac:dyDescent="0.25">
      <c r="A769" s="64"/>
      <c r="B769" s="62"/>
      <c r="C769" s="33" t="s">
        <v>22</v>
      </c>
      <c r="D769" s="18">
        <f>D768</f>
        <v>0</v>
      </c>
      <c r="E769" s="18">
        <f>E768</f>
        <v>0</v>
      </c>
      <c r="F769" s="18">
        <f>F768</f>
        <v>0</v>
      </c>
      <c r="G769" s="18">
        <f>G768</f>
        <v>0</v>
      </c>
      <c r="H769" s="18">
        <f>H768</f>
        <v>0</v>
      </c>
      <c r="I769" s="20">
        <v>0</v>
      </c>
      <c r="J769" s="20">
        <v>0</v>
      </c>
      <c r="K769" s="20">
        <v>0</v>
      </c>
    </row>
    <row r="770" spans="1:11" s="2" customFormat="1" ht="45" x14ac:dyDescent="0.25">
      <c r="A770" s="64"/>
      <c r="B770" s="62"/>
      <c r="C770" s="17" t="s">
        <v>23</v>
      </c>
      <c r="D770" s="18">
        <v>0</v>
      </c>
      <c r="E770" s="18">
        <v>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</row>
    <row r="771" spans="1:11" s="2" customFormat="1" ht="45" x14ac:dyDescent="0.25">
      <c r="A771" s="65"/>
      <c r="B771" s="62"/>
      <c r="C771" s="17" t="s">
        <v>28</v>
      </c>
      <c r="D771" s="18">
        <v>0</v>
      </c>
      <c r="E771" s="18">
        <v>0</v>
      </c>
      <c r="F771" s="20">
        <v>0</v>
      </c>
      <c r="G771" s="20">
        <v>0</v>
      </c>
      <c r="H771" s="20">
        <v>0</v>
      </c>
      <c r="I771" s="20">
        <v>0</v>
      </c>
      <c r="J771" s="20">
        <v>0</v>
      </c>
      <c r="K771" s="20">
        <v>0</v>
      </c>
    </row>
    <row r="772" spans="1:11" s="2" customFormat="1" x14ac:dyDescent="0.25">
      <c r="A772" s="63" t="s">
        <v>134</v>
      </c>
      <c r="B772" s="62" t="s">
        <v>135</v>
      </c>
      <c r="C772" s="17" t="s">
        <v>18</v>
      </c>
      <c r="D772" s="18">
        <f>D773+D775+D777+D778</f>
        <v>16133</v>
      </c>
      <c r="E772" s="18">
        <f>E773+E775+E777+E778</f>
        <v>16133</v>
      </c>
      <c r="F772" s="18">
        <f>F773+F775+F777+F778</f>
        <v>16133</v>
      </c>
      <c r="G772" s="18">
        <f>G773+G775+G777+G778</f>
        <v>0</v>
      </c>
      <c r="H772" s="18">
        <f>H773+H775+H777+H778</f>
        <v>0</v>
      </c>
      <c r="I772" s="16">
        <f>G772/D772*100</f>
        <v>0</v>
      </c>
      <c r="J772" s="16">
        <f>G772/E772*100</f>
        <v>0</v>
      </c>
      <c r="K772" s="16">
        <f>G772/F772*100</f>
        <v>0</v>
      </c>
    </row>
    <row r="773" spans="1:11" s="2" customFormat="1" ht="30" x14ac:dyDescent="0.25">
      <c r="A773" s="64"/>
      <c r="B773" s="62"/>
      <c r="C773" s="17" t="s">
        <v>19</v>
      </c>
      <c r="D773" s="18">
        <v>322.89999999999998</v>
      </c>
      <c r="E773" s="18">
        <v>322.89999999999998</v>
      </c>
      <c r="F773" s="18">
        <v>322.89999999999998</v>
      </c>
      <c r="G773" s="18">
        <v>0</v>
      </c>
      <c r="H773" s="18">
        <v>0</v>
      </c>
      <c r="I773" s="20">
        <f>G773/D773*100</f>
        <v>0</v>
      </c>
      <c r="J773" s="20">
        <f>G773/E773*100</f>
        <v>0</v>
      </c>
      <c r="K773" s="20">
        <f>G773/F773*100</f>
        <v>0</v>
      </c>
    </row>
    <row r="774" spans="1:11" s="2" customFormat="1" ht="75" x14ac:dyDescent="0.25">
      <c r="A774" s="64"/>
      <c r="B774" s="62"/>
      <c r="C774" s="33" t="s">
        <v>20</v>
      </c>
      <c r="D774" s="18">
        <f>D773</f>
        <v>322.89999999999998</v>
      </c>
      <c r="E774" s="18">
        <f>E773</f>
        <v>322.89999999999998</v>
      </c>
      <c r="F774" s="18">
        <f t="shared" ref="F774:H774" si="134">F773</f>
        <v>322.89999999999998</v>
      </c>
      <c r="G774" s="18">
        <f t="shared" si="134"/>
        <v>0</v>
      </c>
      <c r="H774" s="18">
        <f t="shared" si="134"/>
        <v>0</v>
      </c>
      <c r="I774" s="20">
        <v>0</v>
      </c>
      <c r="J774" s="20">
        <v>0</v>
      </c>
      <c r="K774" s="20">
        <v>0</v>
      </c>
    </row>
    <row r="775" spans="1:11" s="2" customFormat="1" ht="45" x14ac:dyDescent="0.25">
      <c r="A775" s="64"/>
      <c r="B775" s="62"/>
      <c r="C775" s="17" t="s">
        <v>21</v>
      </c>
      <c r="D775" s="18">
        <v>15810.1</v>
      </c>
      <c r="E775" s="18">
        <v>15810.1</v>
      </c>
      <c r="F775" s="18">
        <v>15810.1</v>
      </c>
      <c r="G775" s="18">
        <v>0</v>
      </c>
      <c r="H775" s="18">
        <v>0</v>
      </c>
      <c r="I775" s="20">
        <v>0</v>
      </c>
      <c r="J775" s="20">
        <v>0</v>
      </c>
      <c r="K775" s="20">
        <v>0</v>
      </c>
    </row>
    <row r="776" spans="1:11" s="2" customFormat="1" ht="75" x14ac:dyDescent="0.25">
      <c r="A776" s="64"/>
      <c r="B776" s="62"/>
      <c r="C776" s="33" t="s">
        <v>22</v>
      </c>
      <c r="D776" s="18">
        <f>D775</f>
        <v>15810.1</v>
      </c>
      <c r="E776" s="18">
        <f>E775</f>
        <v>15810.1</v>
      </c>
      <c r="F776" s="18">
        <f>F775</f>
        <v>15810.1</v>
      </c>
      <c r="G776" s="18">
        <f>G775</f>
        <v>0</v>
      </c>
      <c r="H776" s="18">
        <f>H775</f>
        <v>0</v>
      </c>
      <c r="I776" s="20">
        <v>0</v>
      </c>
      <c r="J776" s="20">
        <v>0</v>
      </c>
      <c r="K776" s="20">
        <v>0</v>
      </c>
    </row>
    <row r="777" spans="1:11" s="2" customFormat="1" ht="45" x14ac:dyDescent="0.25">
      <c r="A777" s="64"/>
      <c r="B777" s="62"/>
      <c r="C777" s="17" t="s">
        <v>23</v>
      </c>
      <c r="D777" s="18">
        <v>0</v>
      </c>
      <c r="E777" s="18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</row>
    <row r="778" spans="1:11" s="2" customFormat="1" ht="45" x14ac:dyDescent="0.25">
      <c r="A778" s="65"/>
      <c r="B778" s="62"/>
      <c r="C778" s="17" t="s">
        <v>28</v>
      </c>
      <c r="D778" s="18">
        <v>0</v>
      </c>
      <c r="E778" s="18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</row>
    <row r="779" spans="1:11" s="2" customFormat="1" x14ac:dyDescent="0.25">
      <c r="A779" s="66" t="s">
        <v>136</v>
      </c>
      <c r="B779" s="62" t="s">
        <v>30</v>
      </c>
      <c r="C779" s="17" t="s">
        <v>18</v>
      </c>
      <c r="D779" s="18">
        <f>D780+D782+D784+D785</f>
        <v>0</v>
      </c>
      <c r="E779" s="18">
        <f>E780+E782+E784+E785</f>
        <v>0</v>
      </c>
      <c r="F779" s="18">
        <f>F780+F782+F784+F785</f>
        <v>0</v>
      </c>
      <c r="G779" s="18">
        <f>G780+G782+G784+G785</f>
        <v>0</v>
      </c>
      <c r="H779" s="18">
        <f>H780+H782+H784+H785</f>
        <v>0</v>
      </c>
      <c r="I779" s="16" t="e">
        <f>G779/D779*100</f>
        <v>#DIV/0!</v>
      </c>
      <c r="J779" s="16" t="e">
        <f>G779/E779*100</f>
        <v>#DIV/0!</v>
      </c>
      <c r="K779" s="16" t="e">
        <f>G779/F779*100</f>
        <v>#DIV/0!</v>
      </c>
    </row>
    <row r="780" spans="1:11" s="2" customFormat="1" ht="30" x14ac:dyDescent="0.25">
      <c r="A780" s="60"/>
      <c r="B780" s="62"/>
      <c r="C780" s="17" t="s">
        <v>19</v>
      </c>
      <c r="D780" s="18">
        <f>D787+D794</f>
        <v>0</v>
      </c>
      <c r="E780" s="18">
        <f t="shared" ref="E780:H780" si="135">E787+E794</f>
        <v>0</v>
      </c>
      <c r="F780" s="18">
        <f t="shared" si="135"/>
        <v>0</v>
      </c>
      <c r="G780" s="18">
        <f t="shared" si="135"/>
        <v>0</v>
      </c>
      <c r="H780" s="18">
        <f t="shared" si="135"/>
        <v>0</v>
      </c>
      <c r="I780" s="20" t="e">
        <f>G780/D780*100</f>
        <v>#DIV/0!</v>
      </c>
      <c r="J780" s="20" t="e">
        <f>G780/E780*100</f>
        <v>#DIV/0!</v>
      </c>
      <c r="K780" s="20" t="e">
        <f>G780/F780*100</f>
        <v>#DIV/0!</v>
      </c>
    </row>
    <row r="781" spans="1:11" s="2" customFormat="1" ht="75" x14ac:dyDescent="0.25">
      <c r="A781" s="60"/>
      <c r="B781" s="62"/>
      <c r="C781" s="33" t="s">
        <v>20</v>
      </c>
      <c r="D781" s="18">
        <f>D780</f>
        <v>0</v>
      </c>
      <c r="E781" s="18">
        <f t="shared" ref="E781:H781" si="136">E780</f>
        <v>0</v>
      </c>
      <c r="F781" s="18">
        <f t="shared" si="136"/>
        <v>0</v>
      </c>
      <c r="G781" s="18">
        <f t="shared" si="136"/>
        <v>0</v>
      </c>
      <c r="H781" s="18">
        <f t="shared" si="136"/>
        <v>0</v>
      </c>
      <c r="I781" s="20">
        <v>0</v>
      </c>
      <c r="J781" s="20">
        <v>0</v>
      </c>
      <c r="K781" s="20">
        <v>0</v>
      </c>
    </row>
    <row r="782" spans="1:11" s="2" customFormat="1" ht="45" x14ac:dyDescent="0.25">
      <c r="A782" s="60"/>
      <c r="B782" s="62"/>
      <c r="C782" s="17" t="s">
        <v>21</v>
      </c>
      <c r="D782" s="18">
        <f>D789+D796</f>
        <v>0</v>
      </c>
      <c r="E782" s="18">
        <f t="shared" ref="E782:H782" si="137">E789+E796</f>
        <v>0</v>
      </c>
      <c r="F782" s="18">
        <f t="shared" si="137"/>
        <v>0</v>
      </c>
      <c r="G782" s="18">
        <f t="shared" si="137"/>
        <v>0</v>
      </c>
      <c r="H782" s="18">
        <f t="shared" si="137"/>
        <v>0</v>
      </c>
      <c r="I782" s="20">
        <v>0</v>
      </c>
      <c r="J782" s="20">
        <v>0</v>
      </c>
      <c r="K782" s="20">
        <v>0</v>
      </c>
    </row>
    <row r="783" spans="1:11" s="2" customFormat="1" ht="75" x14ac:dyDescent="0.25">
      <c r="A783" s="60"/>
      <c r="B783" s="62"/>
      <c r="C783" s="33" t="s">
        <v>22</v>
      </c>
      <c r="D783" s="18">
        <f>D782</f>
        <v>0</v>
      </c>
      <c r="E783" s="18">
        <f t="shared" ref="E783:G783" si="138">E782</f>
        <v>0</v>
      </c>
      <c r="F783" s="18">
        <f t="shared" si="138"/>
        <v>0</v>
      </c>
      <c r="G783" s="18">
        <f t="shared" si="138"/>
        <v>0</v>
      </c>
      <c r="H783" s="18">
        <f>H782</f>
        <v>0</v>
      </c>
      <c r="I783" s="20">
        <v>0</v>
      </c>
      <c r="J783" s="20">
        <v>0</v>
      </c>
      <c r="K783" s="20">
        <v>0</v>
      </c>
    </row>
    <row r="784" spans="1:11" s="2" customFormat="1" ht="45" x14ac:dyDescent="0.25">
      <c r="A784" s="60"/>
      <c r="B784" s="62"/>
      <c r="C784" s="17" t="s">
        <v>23</v>
      </c>
      <c r="D784" s="18">
        <v>0</v>
      </c>
      <c r="E784" s="18">
        <v>0</v>
      </c>
      <c r="F784" s="20">
        <v>0</v>
      </c>
      <c r="G784" s="20">
        <v>0</v>
      </c>
      <c r="H784" s="20">
        <v>0</v>
      </c>
      <c r="I784" s="20">
        <v>0</v>
      </c>
      <c r="J784" s="20">
        <v>0</v>
      </c>
      <c r="K784" s="20">
        <v>0</v>
      </c>
    </row>
    <row r="785" spans="1:11" s="2" customFormat="1" ht="45" x14ac:dyDescent="0.25">
      <c r="A785" s="67"/>
      <c r="B785" s="62"/>
      <c r="C785" s="17" t="s">
        <v>28</v>
      </c>
      <c r="D785" s="18">
        <v>0</v>
      </c>
      <c r="E785" s="18"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</row>
    <row r="786" spans="1:11" s="2" customFormat="1" x14ac:dyDescent="0.25">
      <c r="A786" s="63" t="s">
        <v>137</v>
      </c>
      <c r="B786" s="62" t="s">
        <v>30</v>
      </c>
      <c r="C786" s="17" t="s">
        <v>18</v>
      </c>
      <c r="D786" s="18">
        <f>D787+D789+D791+D792</f>
        <v>0</v>
      </c>
      <c r="E786" s="18">
        <f>E787+E789+E791+E792</f>
        <v>0</v>
      </c>
      <c r="F786" s="18">
        <f>F787+F789+F791+F792</f>
        <v>0</v>
      </c>
      <c r="G786" s="18">
        <f>G787+G789+G791+G792</f>
        <v>0</v>
      </c>
      <c r="H786" s="18">
        <f>H787+H789+H791+H792</f>
        <v>0</v>
      </c>
      <c r="I786" s="16" t="e">
        <f>G786/D786*100</f>
        <v>#DIV/0!</v>
      </c>
      <c r="J786" s="16" t="e">
        <f>G786/E786*100</f>
        <v>#DIV/0!</v>
      </c>
      <c r="K786" s="16" t="e">
        <f>G786/F786*100</f>
        <v>#DIV/0!</v>
      </c>
    </row>
    <row r="787" spans="1:11" s="2" customFormat="1" ht="30" x14ac:dyDescent="0.25">
      <c r="A787" s="64"/>
      <c r="B787" s="62"/>
      <c r="C787" s="17" t="s">
        <v>19</v>
      </c>
      <c r="D787" s="18">
        <v>0</v>
      </c>
      <c r="E787" s="18">
        <v>0</v>
      </c>
      <c r="F787" s="18">
        <v>0</v>
      </c>
      <c r="G787" s="18">
        <v>0</v>
      </c>
      <c r="H787" s="18">
        <v>0</v>
      </c>
      <c r="I787" s="20" t="e">
        <f>G787/D787*100</f>
        <v>#DIV/0!</v>
      </c>
      <c r="J787" s="20" t="e">
        <f>G787/E787*100</f>
        <v>#DIV/0!</v>
      </c>
      <c r="K787" s="20" t="e">
        <f>G787/F787*100</f>
        <v>#DIV/0!</v>
      </c>
    </row>
    <row r="788" spans="1:11" s="2" customFormat="1" ht="75" x14ac:dyDescent="0.25">
      <c r="A788" s="64"/>
      <c r="B788" s="62"/>
      <c r="C788" s="33" t="s">
        <v>20</v>
      </c>
      <c r="D788" s="18">
        <f>D787</f>
        <v>0</v>
      </c>
      <c r="E788" s="18">
        <f t="shared" ref="E788:H788" si="139">E787</f>
        <v>0</v>
      </c>
      <c r="F788" s="18">
        <f t="shared" si="139"/>
        <v>0</v>
      </c>
      <c r="G788" s="18">
        <f t="shared" si="139"/>
        <v>0</v>
      </c>
      <c r="H788" s="18">
        <f t="shared" si="139"/>
        <v>0</v>
      </c>
      <c r="I788" s="20">
        <v>0</v>
      </c>
      <c r="J788" s="20">
        <v>0</v>
      </c>
      <c r="K788" s="20">
        <v>0</v>
      </c>
    </row>
    <row r="789" spans="1:11" s="2" customFormat="1" ht="45" x14ac:dyDescent="0.25">
      <c r="A789" s="64"/>
      <c r="B789" s="62"/>
      <c r="C789" s="17" t="s">
        <v>21</v>
      </c>
      <c r="D789" s="18">
        <v>0</v>
      </c>
      <c r="E789" s="18">
        <v>0</v>
      </c>
      <c r="F789" s="18">
        <v>0</v>
      </c>
      <c r="G789" s="20">
        <v>0</v>
      </c>
      <c r="H789" s="20">
        <v>0</v>
      </c>
      <c r="I789" s="20" t="e">
        <f>G789/D789*100</f>
        <v>#DIV/0!</v>
      </c>
      <c r="J789" s="20" t="e">
        <f>G789/E789*100</f>
        <v>#DIV/0!</v>
      </c>
      <c r="K789" s="20" t="e">
        <f>G789/F789*100</f>
        <v>#DIV/0!</v>
      </c>
    </row>
    <row r="790" spans="1:11" s="2" customFormat="1" ht="75" x14ac:dyDescent="0.25">
      <c r="A790" s="64"/>
      <c r="B790" s="62"/>
      <c r="C790" s="33" t="s">
        <v>22</v>
      </c>
      <c r="D790" s="18">
        <f>D789</f>
        <v>0</v>
      </c>
      <c r="E790" s="18">
        <f t="shared" ref="E790:H790" si="140">E789</f>
        <v>0</v>
      </c>
      <c r="F790" s="18">
        <f t="shared" si="140"/>
        <v>0</v>
      </c>
      <c r="G790" s="18">
        <f t="shared" si="140"/>
        <v>0</v>
      </c>
      <c r="H790" s="18">
        <f t="shared" si="140"/>
        <v>0</v>
      </c>
      <c r="I790" s="20">
        <v>0</v>
      </c>
      <c r="J790" s="20">
        <v>0</v>
      </c>
      <c r="K790" s="20">
        <v>0</v>
      </c>
    </row>
    <row r="791" spans="1:11" s="2" customFormat="1" ht="45" x14ac:dyDescent="0.25">
      <c r="A791" s="64"/>
      <c r="B791" s="62"/>
      <c r="C791" s="17" t="s">
        <v>23</v>
      </c>
      <c r="D791" s="18">
        <v>0</v>
      </c>
      <c r="E791" s="18"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0</v>
      </c>
      <c r="K791" s="20">
        <v>0</v>
      </c>
    </row>
    <row r="792" spans="1:11" s="2" customFormat="1" ht="45" x14ac:dyDescent="0.25">
      <c r="A792" s="65"/>
      <c r="B792" s="62"/>
      <c r="C792" s="17" t="s">
        <v>28</v>
      </c>
      <c r="D792" s="18">
        <v>0</v>
      </c>
      <c r="E792" s="18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0</v>
      </c>
    </row>
    <row r="793" spans="1:11" s="2" customFormat="1" x14ac:dyDescent="0.25">
      <c r="A793" s="66" t="s">
        <v>138</v>
      </c>
      <c r="B793" s="62" t="s">
        <v>30</v>
      </c>
      <c r="C793" s="17" t="s">
        <v>18</v>
      </c>
      <c r="D793" s="18">
        <f>D794+D796+D798+D799</f>
        <v>0</v>
      </c>
      <c r="E793" s="18">
        <f>E794+E796+E798+E799</f>
        <v>0</v>
      </c>
      <c r="F793" s="18">
        <f>F794+F796+F798+F799</f>
        <v>0</v>
      </c>
      <c r="G793" s="18">
        <f>G794+G796+G798+G799</f>
        <v>0</v>
      </c>
      <c r="H793" s="18">
        <f>H794+H796+H798+H799</f>
        <v>0</v>
      </c>
      <c r="I793" s="16" t="e">
        <f>G793/D793*100</f>
        <v>#DIV/0!</v>
      </c>
      <c r="J793" s="16" t="e">
        <f>G793/E793*100</f>
        <v>#DIV/0!</v>
      </c>
      <c r="K793" s="16" t="e">
        <f>G793/F793*100</f>
        <v>#DIV/0!</v>
      </c>
    </row>
    <row r="794" spans="1:11" s="2" customFormat="1" ht="30" x14ac:dyDescent="0.25">
      <c r="A794" s="60"/>
      <c r="B794" s="62"/>
      <c r="C794" s="17" t="s">
        <v>19</v>
      </c>
      <c r="D794" s="18">
        <v>0</v>
      </c>
      <c r="E794" s="18">
        <v>0</v>
      </c>
      <c r="F794" s="18">
        <v>0</v>
      </c>
      <c r="G794" s="18">
        <v>0</v>
      </c>
      <c r="H794" s="18">
        <v>0</v>
      </c>
      <c r="I794" s="20" t="e">
        <f>G794/D794*100</f>
        <v>#DIV/0!</v>
      </c>
      <c r="J794" s="20" t="e">
        <f>G794/E794*100</f>
        <v>#DIV/0!</v>
      </c>
      <c r="K794" s="20" t="e">
        <f>G794/F794*100</f>
        <v>#DIV/0!</v>
      </c>
    </row>
    <row r="795" spans="1:11" s="2" customFormat="1" ht="75" x14ac:dyDescent="0.25">
      <c r="A795" s="60"/>
      <c r="B795" s="62"/>
      <c r="C795" s="33" t="s">
        <v>20</v>
      </c>
      <c r="D795" s="18">
        <f>D794</f>
        <v>0</v>
      </c>
      <c r="E795" s="18">
        <f t="shared" ref="E795:H795" si="141">E794</f>
        <v>0</v>
      </c>
      <c r="F795" s="18">
        <f t="shared" si="141"/>
        <v>0</v>
      </c>
      <c r="G795" s="18">
        <f t="shared" si="141"/>
        <v>0</v>
      </c>
      <c r="H795" s="18">
        <f t="shared" si="141"/>
        <v>0</v>
      </c>
      <c r="I795" s="20">
        <v>0</v>
      </c>
      <c r="J795" s="20">
        <v>0</v>
      </c>
      <c r="K795" s="20">
        <v>0</v>
      </c>
    </row>
    <row r="796" spans="1:11" s="2" customFormat="1" ht="45" x14ac:dyDescent="0.25">
      <c r="A796" s="60"/>
      <c r="B796" s="62"/>
      <c r="C796" s="17" t="s">
        <v>21</v>
      </c>
      <c r="D796" s="18">
        <v>0</v>
      </c>
      <c r="E796" s="18">
        <v>0</v>
      </c>
      <c r="F796" s="18">
        <v>0</v>
      </c>
      <c r="G796" s="20">
        <v>0</v>
      </c>
      <c r="H796" s="20">
        <v>0</v>
      </c>
      <c r="I796" s="20">
        <v>0</v>
      </c>
      <c r="J796" s="20">
        <v>0</v>
      </c>
      <c r="K796" s="20">
        <v>0</v>
      </c>
    </row>
    <row r="797" spans="1:11" s="2" customFormat="1" ht="75" x14ac:dyDescent="0.25">
      <c r="A797" s="60"/>
      <c r="B797" s="62"/>
      <c r="C797" s="33" t="s">
        <v>22</v>
      </c>
      <c r="D797" s="18">
        <f>D796</f>
        <v>0</v>
      </c>
      <c r="E797" s="18">
        <f t="shared" ref="E797:H797" si="142">E796</f>
        <v>0</v>
      </c>
      <c r="F797" s="18">
        <f t="shared" si="142"/>
        <v>0</v>
      </c>
      <c r="G797" s="18">
        <f t="shared" si="142"/>
        <v>0</v>
      </c>
      <c r="H797" s="18">
        <f t="shared" si="142"/>
        <v>0</v>
      </c>
      <c r="I797" s="20">
        <v>0</v>
      </c>
      <c r="J797" s="20">
        <v>0</v>
      </c>
      <c r="K797" s="20">
        <v>0</v>
      </c>
    </row>
    <row r="798" spans="1:11" s="2" customFormat="1" ht="45" x14ac:dyDescent="0.25">
      <c r="A798" s="60"/>
      <c r="B798" s="62"/>
      <c r="C798" s="17" t="s">
        <v>23</v>
      </c>
      <c r="D798" s="18">
        <v>0</v>
      </c>
      <c r="E798" s="18">
        <v>0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0</v>
      </c>
    </row>
    <row r="799" spans="1:11" s="2" customFormat="1" ht="45" x14ac:dyDescent="0.25">
      <c r="A799" s="67"/>
      <c r="B799" s="62"/>
      <c r="C799" s="17" t="s">
        <v>28</v>
      </c>
      <c r="D799" s="18">
        <v>0</v>
      </c>
      <c r="E799" s="18">
        <v>0</v>
      </c>
      <c r="F799" s="20">
        <v>0</v>
      </c>
      <c r="G799" s="20">
        <v>0</v>
      </c>
      <c r="H799" s="20">
        <v>0</v>
      </c>
      <c r="I799" s="20">
        <v>0</v>
      </c>
      <c r="J799" s="20">
        <v>0</v>
      </c>
      <c r="K799" s="20">
        <v>0</v>
      </c>
    </row>
    <row r="800" spans="1:11" s="2" customFormat="1" x14ac:dyDescent="0.25">
      <c r="A800" s="60" t="s">
        <v>139</v>
      </c>
      <c r="B800" s="62" t="s">
        <v>49</v>
      </c>
      <c r="C800" s="17" t="s">
        <v>18</v>
      </c>
      <c r="D800" s="18">
        <f>D801+D803+D805+D806</f>
        <v>25434.799999999999</v>
      </c>
      <c r="E800" s="18">
        <f>E801+E803+E805+E806</f>
        <v>32675.4</v>
      </c>
      <c r="F800" s="18">
        <f>F801+F803+F805+F806</f>
        <v>32675.4</v>
      </c>
      <c r="G800" s="18">
        <f>G801+G803+G805+G806</f>
        <v>0</v>
      </c>
      <c r="H800" s="18">
        <f>H801+H803+H805+H806</f>
        <v>0</v>
      </c>
      <c r="I800" s="16">
        <f>G800/D800*100</f>
        <v>0</v>
      </c>
      <c r="J800" s="16">
        <f>G800/E800*100</f>
        <v>0</v>
      </c>
      <c r="K800" s="16">
        <f>G800/F800*100</f>
        <v>0</v>
      </c>
    </row>
    <row r="801" spans="1:11" s="2" customFormat="1" ht="30" x14ac:dyDescent="0.25">
      <c r="A801" s="60"/>
      <c r="B801" s="62"/>
      <c r="C801" s="17" t="s">
        <v>19</v>
      </c>
      <c r="D801" s="18">
        <f>D808</f>
        <v>24671.7</v>
      </c>
      <c r="E801" s="18">
        <f t="shared" ref="E801:H801" si="143">E808</f>
        <v>32675.4</v>
      </c>
      <c r="F801" s="18">
        <f t="shared" si="143"/>
        <v>32675.4</v>
      </c>
      <c r="G801" s="18">
        <f t="shared" si="143"/>
        <v>0</v>
      </c>
      <c r="H801" s="18">
        <f t="shared" si="143"/>
        <v>0</v>
      </c>
      <c r="I801" s="20">
        <f>G801/D801*100</f>
        <v>0</v>
      </c>
      <c r="J801" s="20">
        <f>G801/E801*100</f>
        <v>0</v>
      </c>
      <c r="K801" s="20">
        <f>G801/F801*100</f>
        <v>0</v>
      </c>
    </row>
    <row r="802" spans="1:11" s="2" customFormat="1" ht="75" x14ac:dyDescent="0.25">
      <c r="A802" s="60"/>
      <c r="B802" s="62"/>
      <c r="C802" s="33" t="s">
        <v>20</v>
      </c>
      <c r="D802" s="18">
        <v>0</v>
      </c>
      <c r="E802" s="18">
        <v>0</v>
      </c>
      <c r="F802" s="18">
        <v>0</v>
      </c>
      <c r="G802" s="18">
        <f t="shared" ref="G802:H802" si="144">G801</f>
        <v>0</v>
      </c>
      <c r="H802" s="18">
        <f t="shared" si="144"/>
        <v>0</v>
      </c>
      <c r="I802" s="20">
        <v>0</v>
      </c>
      <c r="J802" s="20">
        <v>0</v>
      </c>
      <c r="K802" s="20">
        <v>0</v>
      </c>
    </row>
    <row r="803" spans="1:11" s="2" customFormat="1" ht="45" x14ac:dyDescent="0.25">
      <c r="A803" s="60"/>
      <c r="B803" s="62"/>
      <c r="C803" s="17" t="s">
        <v>21</v>
      </c>
      <c r="D803" s="18">
        <f>D810</f>
        <v>0</v>
      </c>
      <c r="E803" s="18">
        <f t="shared" ref="E803:F803" si="145">E810</f>
        <v>0</v>
      </c>
      <c r="F803" s="18">
        <f t="shared" si="145"/>
        <v>0</v>
      </c>
      <c r="G803" s="20">
        <v>0</v>
      </c>
      <c r="H803" s="20">
        <v>0</v>
      </c>
      <c r="I803" s="20" t="e">
        <f>G803/D803*100</f>
        <v>#DIV/0!</v>
      </c>
      <c r="J803" s="20" t="e">
        <f>G803/E803*100</f>
        <v>#DIV/0!</v>
      </c>
      <c r="K803" s="20" t="e">
        <f>G803/F803*100</f>
        <v>#DIV/0!</v>
      </c>
    </row>
    <row r="804" spans="1:11" s="2" customFormat="1" ht="75" x14ac:dyDescent="0.25">
      <c r="A804" s="60"/>
      <c r="B804" s="62"/>
      <c r="C804" s="33" t="s">
        <v>22</v>
      </c>
      <c r="D804" s="18">
        <f>D803</f>
        <v>0</v>
      </c>
      <c r="E804" s="18">
        <f t="shared" ref="E804:H804" si="146">E803</f>
        <v>0</v>
      </c>
      <c r="F804" s="18">
        <f t="shared" si="146"/>
        <v>0</v>
      </c>
      <c r="G804" s="18">
        <f t="shared" si="146"/>
        <v>0</v>
      </c>
      <c r="H804" s="18">
        <f t="shared" si="146"/>
        <v>0</v>
      </c>
      <c r="I804" s="20">
        <v>0</v>
      </c>
      <c r="J804" s="20">
        <v>0</v>
      </c>
      <c r="K804" s="20">
        <v>0</v>
      </c>
    </row>
    <row r="805" spans="1:11" s="2" customFormat="1" ht="45" x14ac:dyDescent="0.25">
      <c r="A805" s="60"/>
      <c r="B805" s="62"/>
      <c r="C805" s="17" t="s">
        <v>23</v>
      </c>
      <c r="D805" s="18">
        <f>D813</f>
        <v>763.1</v>
      </c>
      <c r="E805" s="18">
        <f t="shared" ref="E805:H805" si="147">E813</f>
        <v>0</v>
      </c>
      <c r="F805" s="18">
        <f t="shared" si="147"/>
        <v>0</v>
      </c>
      <c r="G805" s="18">
        <f t="shared" si="147"/>
        <v>0</v>
      </c>
      <c r="H805" s="18">
        <f t="shared" si="147"/>
        <v>0</v>
      </c>
      <c r="I805" s="20">
        <v>0</v>
      </c>
      <c r="J805" s="20">
        <v>0</v>
      </c>
      <c r="K805" s="20">
        <v>0</v>
      </c>
    </row>
    <row r="806" spans="1:11" s="2" customFormat="1" ht="45.75" thickBot="1" x14ac:dyDescent="0.3">
      <c r="A806" s="61"/>
      <c r="B806" s="62"/>
      <c r="C806" s="17" t="s">
        <v>28</v>
      </c>
      <c r="D806" s="18">
        <v>0</v>
      </c>
      <c r="E806" s="18">
        <v>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</row>
    <row r="807" spans="1:11" s="2" customFormat="1" x14ac:dyDescent="0.25">
      <c r="A807" s="60" t="s">
        <v>140</v>
      </c>
      <c r="B807" s="62" t="s">
        <v>49</v>
      </c>
      <c r="C807" s="17" t="s">
        <v>18</v>
      </c>
      <c r="D807" s="18">
        <f>D808+D810+D813+D814</f>
        <v>25434.799999999999</v>
      </c>
      <c r="E807" s="18">
        <f>E808+E810+E813+E814</f>
        <v>32675.4</v>
      </c>
      <c r="F807" s="18">
        <f>F808+F810+F813+F814</f>
        <v>32675.4</v>
      </c>
      <c r="G807" s="18">
        <f>G808+G810+G813+G814</f>
        <v>0</v>
      </c>
      <c r="H807" s="18">
        <f>H808+H810+H813+H814</f>
        <v>0</v>
      </c>
      <c r="I807" s="16">
        <f>G807/D807*100</f>
        <v>0</v>
      </c>
      <c r="J807" s="16">
        <f>G807/E807*100</f>
        <v>0</v>
      </c>
      <c r="K807" s="16">
        <f>G807/F807*100</f>
        <v>0</v>
      </c>
    </row>
    <row r="808" spans="1:11" s="2" customFormat="1" ht="30" x14ac:dyDescent="0.25">
      <c r="A808" s="60"/>
      <c r="B808" s="62"/>
      <c r="C808" s="17" t="s">
        <v>19</v>
      </c>
      <c r="D808" s="18">
        <v>24671.7</v>
      </c>
      <c r="E808" s="18">
        <f>24671.7+8003.7</f>
        <v>32675.4</v>
      </c>
      <c r="F808" s="18">
        <f>24671.7+8003.7</f>
        <v>32675.4</v>
      </c>
      <c r="G808" s="18">
        <v>0</v>
      </c>
      <c r="H808" s="18">
        <v>0</v>
      </c>
      <c r="I808" s="20">
        <f>G808/D808*100</f>
        <v>0</v>
      </c>
      <c r="J808" s="20">
        <f>G808/E808*100</f>
        <v>0</v>
      </c>
      <c r="K808" s="20">
        <f>G808/F808*100</f>
        <v>0</v>
      </c>
    </row>
    <row r="809" spans="1:11" s="2" customFormat="1" ht="75" x14ac:dyDescent="0.25">
      <c r="A809" s="60"/>
      <c r="B809" s="62"/>
      <c r="C809" s="33" t="s">
        <v>20</v>
      </c>
      <c r="D809" s="18">
        <v>0</v>
      </c>
      <c r="E809" s="18">
        <v>0</v>
      </c>
      <c r="F809" s="18">
        <v>0</v>
      </c>
      <c r="G809" s="18">
        <f t="shared" ref="G809:H809" si="148">G808</f>
        <v>0</v>
      </c>
      <c r="H809" s="18">
        <f t="shared" si="148"/>
        <v>0</v>
      </c>
      <c r="I809" s="20">
        <v>0</v>
      </c>
      <c r="J809" s="20">
        <v>0</v>
      </c>
      <c r="K809" s="20">
        <v>0</v>
      </c>
    </row>
    <row r="810" spans="1:11" s="2" customFormat="1" ht="45" x14ac:dyDescent="0.25">
      <c r="A810" s="60"/>
      <c r="B810" s="62"/>
      <c r="C810" s="17" t="s">
        <v>21</v>
      </c>
      <c r="D810" s="18">
        <v>0</v>
      </c>
      <c r="E810" s="18">
        <v>0</v>
      </c>
      <c r="F810" s="18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0</v>
      </c>
    </row>
    <row r="811" spans="1:11" s="2" customFormat="1" ht="63" x14ac:dyDescent="0.25">
      <c r="A811" s="60"/>
      <c r="B811" s="62"/>
      <c r="C811" s="34" t="s">
        <v>141</v>
      </c>
      <c r="D811" s="18">
        <v>0</v>
      </c>
      <c r="E811" s="18">
        <v>0</v>
      </c>
      <c r="F811" s="18">
        <v>0</v>
      </c>
      <c r="G811" s="20">
        <v>0</v>
      </c>
      <c r="H811" s="20">
        <v>0</v>
      </c>
      <c r="I811" s="20">
        <v>0</v>
      </c>
      <c r="J811" s="20">
        <v>0</v>
      </c>
      <c r="K811" s="20">
        <v>0</v>
      </c>
    </row>
    <row r="812" spans="1:11" s="2" customFormat="1" ht="75" x14ac:dyDescent="0.25">
      <c r="A812" s="60"/>
      <c r="B812" s="62"/>
      <c r="C812" s="33" t="s">
        <v>22</v>
      </c>
      <c r="D812" s="18">
        <f>D810</f>
        <v>0</v>
      </c>
      <c r="E812" s="18">
        <f t="shared" ref="E812:H812" si="149">E810</f>
        <v>0</v>
      </c>
      <c r="F812" s="18">
        <f t="shared" si="149"/>
        <v>0</v>
      </c>
      <c r="G812" s="18">
        <f t="shared" si="149"/>
        <v>0</v>
      </c>
      <c r="H812" s="18">
        <f t="shared" si="149"/>
        <v>0</v>
      </c>
      <c r="I812" s="20">
        <v>0</v>
      </c>
      <c r="J812" s="20">
        <v>0</v>
      </c>
      <c r="K812" s="20">
        <v>0</v>
      </c>
    </row>
    <row r="813" spans="1:11" s="2" customFormat="1" ht="45" x14ac:dyDescent="0.25">
      <c r="A813" s="60"/>
      <c r="B813" s="62"/>
      <c r="C813" s="17" t="s">
        <v>23</v>
      </c>
      <c r="D813" s="18">
        <v>763.1</v>
      </c>
      <c r="E813" s="18">
        <f>763.1-763.1</f>
        <v>0</v>
      </c>
      <c r="F813" s="20">
        <v>0</v>
      </c>
      <c r="G813" s="20">
        <v>0</v>
      </c>
      <c r="H813" s="20">
        <v>0</v>
      </c>
      <c r="I813" s="20">
        <v>0</v>
      </c>
      <c r="J813" s="20">
        <v>0</v>
      </c>
      <c r="K813" s="20">
        <v>0</v>
      </c>
    </row>
    <row r="814" spans="1:11" s="2" customFormat="1" ht="45.75" thickBot="1" x14ac:dyDescent="0.3">
      <c r="A814" s="61"/>
      <c r="B814" s="62"/>
      <c r="C814" s="17" t="s">
        <v>28</v>
      </c>
      <c r="D814" s="18">
        <v>0</v>
      </c>
      <c r="E814" s="18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</row>
    <row r="815" spans="1:11" s="2" customFormat="1" x14ac:dyDescent="0.25">
      <c r="A815" s="3"/>
      <c r="B815" s="35"/>
      <c r="I815" s="3"/>
      <c r="J815" s="3"/>
    </row>
    <row r="816" spans="1:11" s="2" customFormat="1" x14ac:dyDescent="0.25">
      <c r="A816" s="3"/>
      <c r="B816" s="35"/>
      <c r="I816" s="3"/>
      <c r="J816" s="3"/>
    </row>
    <row r="817" spans="1:10" s="2" customFormat="1" x14ac:dyDescent="0.25">
      <c r="A817" s="3"/>
      <c r="B817" s="35"/>
      <c r="I817" s="3"/>
      <c r="J817" s="3"/>
    </row>
    <row r="818" spans="1:10" s="2" customFormat="1" x14ac:dyDescent="0.25">
      <c r="A818" s="3"/>
      <c r="B818" s="35"/>
      <c r="I818" s="3"/>
      <c r="J818" s="3"/>
    </row>
    <row r="819" spans="1:10" s="2" customFormat="1" x14ac:dyDescent="0.25">
      <c r="A819" s="3"/>
      <c r="B819" s="35"/>
      <c r="I819" s="3"/>
      <c r="J819" s="3"/>
    </row>
    <row r="820" spans="1:10" s="2" customFormat="1" x14ac:dyDescent="0.25">
      <c r="A820" s="3"/>
      <c r="B820" s="35"/>
      <c r="I820" s="3"/>
      <c r="J820" s="3"/>
    </row>
    <row r="821" spans="1:10" s="2" customFormat="1" x14ac:dyDescent="0.25">
      <c r="A821" s="3"/>
      <c r="B821" s="35"/>
      <c r="I821" s="3"/>
      <c r="J821" s="3"/>
    </row>
    <row r="822" spans="1:10" s="2" customFormat="1" x14ac:dyDescent="0.25">
      <c r="A822" s="3"/>
      <c r="B822" s="35"/>
      <c r="I822" s="3"/>
      <c r="J822" s="3"/>
    </row>
    <row r="823" spans="1:10" s="2" customFormat="1" x14ac:dyDescent="0.25">
      <c r="A823" s="3"/>
      <c r="B823" s="35"/>
      <c r="I823" s="3"/>
      <c r="J823" s="3"/>
    </row>
    <row r="824" spans="1:10" s="2" customFormat="1" x14ac:dyDescent="0.25">
      <c r="A824" s="3"/>
      <c r="B824" s="35"/>
      <c r="I824" s="3"/>
      <c r="J824" s="3"/>
    </row>
    <row r="825" spans="1:10" s="2" customFormat="1" x14ac:dyDescent="0.25">
      <c r="A825" s="3"/>
      <c r="B825" s="35"/>
      <c r="I825" s="3"/>
      <c r="J825" s="3"/>
    </row>
    <row r="826" spans="1:10" s="2" customFormat="1" x14ac:dyDescent="0.25">
      <c r="A826" s="3"/>
      <c r="B826" s="35"/>
      <c r="I826" s="3"/>
      <c r="J826" s="3"/>
    </row>
    <row r="827" spans="1:10" s="2" customFormat="1" x14ac:dyDescent="0.25">
      <c r="A827" s="3"/>
      <c r="B827" s="35"/>
      <c r="I827" s="3"/>
      <c r="J827" s="3"/>
    </row>
    <row r="828" spans="1:10" s="2" customFormat="1" x14ac:dyDescent="0.25">
      <c r="A828" s="3"/>
      <c r="B828" s="35"/>
      <c r="I828" s="3"/>
      <c r="J828" s="3"/>
    </row>
    <row r="829" spans="1:10" s="2" customFormat="1" x14ac:dyDescent="0.25">
      <c r="A829" s="3"/>
      <c r="B829" s="35"/>
      <c r="I829" s="3"/>
      <c r="J829" s="3"/>
    </row>
    <row r="830" spans="1:10" s="2" customFormat="1" x14ac:dyDescent="0.25">
      <c r="A830" s="3"/>
      <c r="B830" s="35"/>
      <c r="I830" s="3"/>
      <c r="J830" s="3"/>
    </row>
    <row r="831" spans="1:10" s="2" customFormat="1" x14ac:dyDescent="0.25">
      <c r="A831" s="3"/>
      <c r="B831" s="35"/>
      <c r="I831" s="3"/>
      <c r="J831" s="3"/>
    </row>
    <row r="832" spans="1:10" s="2" customFormat="1" x14ac:dyDescent="0.25">
      <c r="A832" s="3"/>
      <c r="B832" s="35"/>
      <c r="I832" s="3"/>
      <c r="J832" s="3"/>
    </row>
    <row r="833" spans="1:10" s="2" customFormat="1" x14ac:dyDescent="0.25">
      <c r="A833" s="3"/>
      <c r="B833" s="35"/>
      <c r="I833" s="3"/>
      <c r="J833" s="3"/>
    </row>
    <row r="834" spans="1:10" s="2" customFormat="1" x14ac:dyDescent="0.25">
      <c r="A834" s="3"/>
      <c r="B834" s="35"/>
      <c r="I834" s="3"/>
      <c r="J834" s="3"/>
    </row>
    <row r="835" spans="1:10" s="2" customFormat="1" x14ac:dyDescent="0.25">
      <c r="A835" s="3"/>
      <c r="B835" s="35"/>
      <c r="I835" s="3"/>
      <c r="J835" s="3"/>
    </row>
    <row r="836" spans="1:10" s="2" customFormat="1" x14ac:dyDescent="0.25">
      <c r="A836" s="3"/>
      <c r="B836" s="35"/>
      <c r="I836" s="3"/>
      <c r="J836" s="3"/>
    </row>
    <row r="837" spans="1:10" s="2" customFormat="1" x14ac:dyDescent="0.25">
      <c r="A837" s="3"/>
      <c r="B837" s="35"/>
      <c r="I837" s="3"/>
      <c r="J837" s="3"/>
    </row>
    <row r="838" spans="1:10" s="2" customFormat="1" x14ac:dyDescent="0.25">
      <c r="A838" s="3"/>
      <c r="B838" s="35"/>
      <c r="I838" s="3"/>
      <c r="J838" s="3"/>
    </row>
    <row r="839" spans="1:10" s="2" customFormat="1" x14ac:dyDescent="0.25">
      <c r="A839" s="3"/>
      <c r="B839" s="35"/>
      <c r="I839" s="3"/>
      <c r="J839" s="3"/>
    </row>
    <row r="840" spans="1:10" s="2" customFormat="1" x14ac:dyDescent="0.25">
      <c r="A840" s="3"/>
      <c r="B840" s="35"/>
      <c r="I840" s="3"/>
      <c r="J840" s="3"/>
    </row>
    <row r="841" spans="1:10" s="2" customFormat="1" x14ac:dyDescent="0.25">
      <c r="A841" s="3"/>
      <c r="B841" s="35"/>
      <c r="I841" s="3"/>
      <c r="J841" s="3"/>
    </row>
    <row r="842" spans="1:10" s="2" customFormat="1" x14ac:dyDescent="0.25">
      <c r="A842" s="3"/>
      <c r="B842" s="35"/>
      <c r="I842" s="3"/>
      <c r="J842" s="3"/>
    </row>
    <row r="843" spans="1:10" s="2" customFormat="1" x14ac:dyDescent="0.25">
      <c r="A843" s="3"/>
      <c r="B843" s="35"/>
      <c r="I843" s="3"/>
      <c r="J843" s="3"/>
    </row>
    <row r="844" spans="1:10" s="2" customFormat="1" x14ac:dyDescent="0.25">
      <c r="A844" s="3"/>
      <c r="B844" s="35"/>
      <c r="I844" s="3"/>
      <c r="J844" s="3"/>
    </row>
    <row r="845" spans="1:10" s="2" customFormat="1" x14ac:dyDescent="0.25">
      <c r="A845" s="3"/>
      <c r="B845" s="35"/>
      <c r="I845" s="3"/>
      <c r="J845" s="3"/>
    </row>
    <row r="846" spans="1:10" s="2" customFormat="1" x14ac:dyDescent="0.25">
      <c r="A846" s="3"/>
      <c r="B846" s="35"/>
      <c r="I846" s="3"/>
      <c r="J846" s="3"/>
    </row>
    <row r="847" spans="1:10" s="2" customFormat="1" x14ac:dyDescent="0.25">
      <c r="A847" s="3"/>
      <c r="B847" s="35"/>
      <c r="I847" s="3"/>
      <c r="J847" s="3"/>
    </row>
    <row r="848" spans="1:10" s="2" customFormat="1" x14ac:dyDescent="0.25">
      <c r="A848" s="3"/>
      <c r="B848" s="35"/>
      <c r="I848" s="3"/>
      <c r="J848" s="3"/>
    </row>
    <row r="849" spans="1:10" s="2" customFormat="1" x14ac:dyDescent="0.25">
      <c r="A849" s="3"/>
      <c r="B849" s="35"/>
      <c r="I849" s="3"/>
      <c r="J849" s="3"/>
    </row>
    <row r="850" spans="1:10" s="2" customFormat="1" x14ac:dyDescent="0.25">
      <c r="A850" s="3"/>
      <c r="B850" s="35"/>
      <c r="I850" s="3"/>
      <c r="J850" s="3"/>
    </row>
    <row r="851" spans="1:10" s="2" customFormat="1" x14ac:dyDescent="0.25">
      <c r="A851" s="3"/>
      <c r="B851" s="35"/>
      <c r="I851" s="3"/>
      <c r="J851" s="3"/>
    </row>
    <row r="852" spans="1:10" s="2" customFormat="1" x14ac:dyDescent="0.25">
      <c r="A852" s="3"/>
      <c r="B852" s="35"/>
      <c r="I852" s="3"/>
      <c r="J852" s="3"/>
    </row>
    <row r="853" spans="1:10" s="2" customFormat="1" x14ac:dyDescent="0.25">
      <c r="A853" s="3"/>
      <c r="B853" s="35"/>
      <c r="I853" s="3"/>
      <c r="J853" s="3"/>
    </row>
    <row r="854" spans="1:10" s="2" customFormat="1" x14ac:dyDescent="0.25">
      <c r="A854" s="3"/>
      <c r="B854" s="35"/>
      <c r="I854" s="3"/>
      <c r="J854" s="3"/>
    </row>
    <row r="855" spans="1:10" s="2" customFormat="1" x14ac:dyDescent="0.25">
      <c r="A855" s="3"/>
      <c r="B855" s="35"/>
      <c r="I855" s="3"/>
      <c r="J855" s="3"/>
    </row>
    <row r="856" spans="1:10" s="2" customFormat="1" x14ac:dyDescent="0.25">
      <c r="A856" s="3"/>
      <c r="B856" s="35"/>
      <c r="I856" s="3"/>
      <c r="J856" s="3"/>
    </row>
    <row r="857" spans="1:10" s="2" customFormat="1" x14ac:dyDescent="0.25">
      <c r="A857" s="3"/>
      <c r="B857" s="35"/>
      <c r="I857" s="3"/>
      <c r="J857" s="3"/>
    </row>
    <row r="858" spans="1:10" s="2" customFormat="1" x14ac:dyDescent="0.25">
      <c r="A858" s="3"/>
      <c r="B858" s="35"/>
      <c r="I858" s="3"/>
      <c r="J858" s="3"/>
    </row>
    <row r="859" spans="1:10" s="2" customFormat="1" x14ac:dyDescent="0.25">
      <c r="A859" s="3"/>
      <c r="B859" s="35"/>
      <c r="I859" s="3"/>
      <c r="J859" s="3"/>
    </row>
    <row r="860" spans="1:10" s="2" customFormat="1" x14ac:dyDescent="0.25">
      <c r="A860" s="3"/>
      <c r="B860" s="35"/>
      <c r="I860" s="3"/>
      <c r="J860" s="3"/>
    </row>
    <row r="861" spans="1:10" s="2" customFormat="1" x14ac:dyDescent="0.25">
      <c r="A861" s="3"/>
      <c r="B861" s="35"/>
      <c r="I861" s="3"/>
      <c r="J861" s="3"/>
    </row>
    <row r="862" spans="1:10" s="2" customFormat="1" x14ac:dyDescent="0.25">
      <c r="A862" s="3"/>
      <c r="B862" s="35"/>
      <c r="I862" s="3"/>
      <c r="J862" s="3"/>
    </row>
    <row r="863" spans="1:10" s="2" customFormat="1" x14ac:dyDescent="0.25">
      <c r="A863" s="3"/>
      <c r="B863" s="35"/>
      <c r="I863" s="3"/>
      <c r="J863" s="3"/>
    </row>
    <row r="864" spans="1:10" s="2" customFormat="1" x14ac:dyDescent="0.25">
      <c r="A864" s="3"/>
      <c r="B864" s="35"/>
      <c r="I864" s="3"/>
      <c r="J864" s="3"/>
    </row>
    <row r="865" spans="1:10" s="2" customFormat="1" x14ac:dyDescent="0.25">
      <c r="A865" s="3"/>
      <c r="B865" s="35"/>
      <c r="I865" s="3"/>
      <c r="J865" s="3"/>
    </row>
    <row r="866" spans="1:10" s="2" customFormat="1" x14ac:dyDescent="0.25">
      <c r="A866" s="3"/>
      <c r="B866" s="35"/>
      <c r="I866" s="3"/>
      <c r="J866" s="3"/>
    </row>
    <row r="867" spans="1:10" s="2" customFormat="1" x14ac:dyDescent="0.25">
      <c r="A867" s="3"/>
      <c r="B867" s="35"/>
      <c r="I867" s="3"/>
      <c r="J867" s="3"/>
    </row>
    <row r="868" spans="1:10" s="2" customFormat="1" x14ac:dyDescent="0.25">
      <c r="A868" s="3"/>
      <c r="B868" s="35"/>
      <c r="I868" s="3"/>
      <c r="J868" s="3"/>
    </row>
    <row r="869" spans="1:10" s="2" customFormat="1" x14ac:dyDescent="0.25">
      <c r="A869" s="3"/>
      <c r="B869" s="35"/>
      <c r="I869" s="3"/>
      <c r="J869" s="3"/>
    </row>
    <row r="870" spans="1:10" s="2" customFormat="1" x14ac:dyDescent="0.25">
      <c r="A870" s="3"/>
      <c r="B870" s="35"/>
      <c r="I870" s="3"/>
      <c r="J870" s="3"/>
    </row>
    <row r="871" spans="1:10" s="2" customFormat="1" x14ac:dyDescent="0.25">
      <c r="A871" s="3"/>
      <c r="B871" s="35"/>
      <c r="I871" s="3"/>
      <c r="J871" s="3"/>
    </row>
    <row r="872" spans="1:10" s="2" customFormat="1" x14ac:dyDescent="0.25">
      <c r="A872" s="3"/>
      <c r="B872" s="35"/>
      <c r="I872" s="3"/>
      <c r="J872" s="3"/>
    </row>
    <row r="873" spans="1:10" s="2" customFormat="1" x14ac:dyDescent="0.25">
      <c r="A873" s="3"/>
      <c r="B873" s="35"/>
      <c r="I873" s="3"/>
      <c r="J873" s="3"/>
    </row>
    <row r="874" spans="1:10" s="2" customFormat="1" x14ac:dyDescent="0.25">
      <c r="A874" s="3"/>
      <c r="B874" s="35"/>
      <c r="I874" s="3"/>
      <c r="J874" s="3"/>
    </row>
    <row r="875" spans="1:10" s="2" customFormat="1" x14ac:dyDescent="0.25">
      <c r="A875" s="3"/>
      <c r="B875" s="35"/>
      <c r="I875" s="3"/>
      <c r="J875" s="3"/>
    </row>
    <row r="876" spans="1:10" s="2" customFormat="1" x14ac:dyDescent="0.25">
      <c r="A876" s="3"/>
      <c r="B876" s="35"/>
      <c r="I876" s="3"/>
      <c r="J876" s="3"/>
    </row>
    <row r="877" spans="1:10" s="2" customFormat="1" x14ac:dyDescent="0.25">
      <c r="A877" s="3"/>
      <c r="B877" s="35"/>
      <c r="I877" s="3"/>
      <c r="J877" s="3"/>
    </row>
    <row r="878" spans="1:10" s="2" customFormat="1" x14ac:dyDescent="0.25">
      <c r="A878" s="3"/>
      <c r="B878" s="35"/>
      <c r="I878" s="3"/>
      <c r="J878" s="3"/>
    </row>
    <row r="879" spans="1:10" s="2" customFormat="1" x14ac:dyDescent="0.25">
      <c r="A879" s="3"/>
      <c r="B879" s="35"/>
      <c r="I879" s="3"/>
      <c r="J879" s="3"/>
    </row>
    <row r="880" spans="1:10" s="2" customFormat="1" x14ac:dyDescent="0.25">
      <c r="A880" s="3"/>
      <c r="B880" s="35"/>
      <c r="I880" s="3"/>
      <c r="J880" s="3"/>
    </row>
    <row r="881" spans="1:10" s="2" customFormat="1" x14ac:dyDescent="0.25">
      <c r="A881" s="3"/>
      <c r="B881" s="35"/>
      <c r="I881" s="3"/>
      <c r="J881" s="3"/>
    </row>
    <row r="882" spans="1:10" s="2" customFormat="1" x14ac:dyDescent="0.25">
      <c r="A882" s="3"/>
      <c r="B882" s="35"/>
      <c r="I882" s="3"/>
      <c r="J882" s="3"/>
    </row>
    <row r="883" spans="1:10" s="2" customFormat="1" x14ac:dyDescent="0.25">
      <c r="A883" s="3"/>
      <c r="B883" s="35"/>
      <c r="I883" s="3"/>
      <c r="J883" s="3"/>
    </row>
    <row r="884" spans="1:10" s="2" customFormat="1" x14ac:dyDescent="0.25">
      <c r="A884" s="3"/>
      <c r="B884" s="35"/>
      <c r="I884" s="3"/>
      <c r="J884" s="3"/>
    </row>
    <row r="885" spans="1:10" s="2" customFormat="1" x14ac:dyDescent="0.25">
      <c r="A885" s="3"/>
      <c r="B885" s="35"/>
      <c r="I885" s="3"/>
      <c r="J885" s="3"/>
    </row>
    <row r="886" spans="1:10" s="2" customFormat="1" x14ac:dyDescent="0.25">
      <c r="A886" s="3"/>
      <c r="B886" s="35"/>
      <c r="I886" s="3"/>
      <c r="J886" s="3"/>
    </row>
    <row r="887" spans="1:10" s="2" customFormat="1" x14ac:dyDescent="0.25">
      <c r="A887" s="3"/>
      <c r="B887" s="35"/>
      <c r="I887" s="3"/>
      <c r="J887" s="3"/>
    </row>
    <row r="888" spans="1:10" s="2" customFormat="1" x14ac:dyDescent="0.25">
      <c r="A888" s="3"/>
      <c r="B888" s="35"/>
      <c r="I888" s="3"/>
      <c r="J888" s="3"/>
    </row>
    <row r="889" spans="1:10" s="2" customFormat="1" x14ac:dyDescent="0.25">
      <c r="A889" s="3"/>
      <c r="B889" s="35"/>
      <c r="I889" s="3"/>
      <c r="J889" s="3"/>
    </row>
    <row r="890" spans="1:10" s="2" customFormat="1" x14ac:dyDescent="0.25">
      <c r="A890" s="3"/>
      <c r="B890" s="35"/>
      <c r="I890" s="3"/>
      <c r="J890" s="3"/>
    </row>
    <row r="891" spans="1:10" s="2" customFormat="1" x14ac:dyDescent="0.25">
      <c r="A891" s="3"/>
      <c r="B891" s="35"/>
      <c r="I891" s="3"/>
      <c r="J891" s="3"/>
    </row>
    <row r="892" spans="1:10" s="2" customFormat="1" x14ac:dyDescent="0.25">
      <c r="A892" s="3"/>
      <c r="B892" s="35"/>
      <c r="I892" s="3"/>
      <c r="J892" s="3"/>
    </row>
    <row r="893" spans="1:10" s="2" customFormat="1" x14ac:dyDescent="0.25">
      <c r="A893" s="3"/>
      <c r="B893" s="35"/>
      <c r="I893" s="3"/>
      <c r="J893" s="3"/>
    </row>
    <row r="894" spans="1:10" s="2" customFormat="1" x14ac:dyDescent="0.25">
      <c r="A894" s="3"/>
      <c r="B894" s="35"/>
      <c r="I894" s="3"/>
      <c r="J894" s="3"/>
    </row>
    <row r="895" spans="1:10" s="2" customFormat="1" x14ac:dyDescent="0.25">
      <c r="A895" s="3"/>
      <c r="B895" s="35"/>
      <c r="I895" s="3"/>
      <c r="J895" s="3"/>
    </row>
    <row r="896" spans="1:10" s="2" customFormat="1" x14ac:dyDescent="0.25">
      <c r="A896" s="3"/>
      <c r="B896" s="35"/>
      <c r="I896" s="3"/>
      <c r="J896" s="3"/>
    </row>
    <row r="897" spans="1:10" s="2" customFormat="1" x14ac:dyDescent="0.25">
      <c r="A897" s="3"/>
      <c r="B897" s="35"/>
      <c r="I897" s="3"/>
      <c r="J897" s="3"/>
    </row>
    <row r="898" spans="1:10" s="2" customFormat="1" x14ac:dyDescent="0.25">
      <c r="A898" s="3"/>
      <c r="B898" s="35"/>
      <c r="I898" s="3"/>
      <c r="J898" s="3"/>
    </row>
    <row r="899" spans="1:10" s="2" customFormat="1" x14ac:dyDescent="0.25">
      <c r="A899" s="3"/>
      <c r="B899" s="35"/>
      <c r="I899" s="3"/>
      <c r="J899" s="3"/>
    </row>
    <row r="900" spans="1:10" s="2" customFormat="1" x14ac:dyDescent="0.25">
      <c r="A900" s="3"/>
      <c r="B900" s="35"/>
      <c r="I900" s="3"/>
      <c r="J900" s="3"/>
    </row>
    <row r="901" spans="1:10" s="2" customFormat="1" x14ac:dyDescent="0.25">
      <c r="A901" s="3"/>
      <c r="B901" s="35"/>
      <c r="I901" s="3"/>
      <c r="J901" s="3"/>
    </row>
    <row r="902" spans="1:10" s="2" customFormat="1" x14ac:dyDescent="0.25">
      <c r="A902" s="3"/>
      <c r="B902" s="35"/>
      <c r="I902" s="3"/>
      <c r="J902" s="3"/>
    </row>
    <row r="903" spans="1:10" s="2" customFormat="1" x14ac:dyDescent="0.25">
      <c r="A903" s="3"/>
      <c r="B903" s="35"/>
      <c r="I903" s="3"/>
      <c r="J903" s="3"/>
    </row>
    <row r="904" spans="1:10" s="2" customFormat="1" x14ac:dyDescent="0.25">
      <c r="A904" s="3"/>
      <c r="B904" s="35"/>
      <c r="I904" s="3"/>
      <c r="J904" s="3"/>
    </row>
    <row r="905" spans="1:10" s="2" customFormat="1" x14ac:dyDescent="0.25">
      <c r="A905" s="3"/>
      <c r="B905" s="35"/>
      <c r="I905" s="3"/>
      <c r="J905" s="3"/>
    </row>
    <row r="906" spans="1:10" s="2" customFormat="1" x14ac:dyDescent="0.25">
      <c r="A906" s="3"/>
      <c r="B906" s="35"/>
      <c r="I906" s="3"/>
      <c r="J906" s="3"/>
    </row>
    <row r="907" spans="1:10" s="2" customFormat="1" x14ac:dyDescent="0.25">
      <c r="A907" s="3"/>
      <c r="B907" s="35"/>
      <c r="I907" s="3"/>
      <c r="J907" s="3"/>
    </row>
    <row r="908" spans="1:10" s="2" customFormat="1" x14ac:dyDescent="0.25">
      <c r="A908" s="3"/>
      <c r="B908" s="35"/>
      <c r="I908" s="3"/>
      <c r="J908" s="3"/>
    </row>
    <row r="909" spans="1:10" s="2" customFormat="1" x14ac:dyDescent="0.25">
      <c r="A909" s="3"/>
      <c r="B909" s="35"/>
      <c r="I909" s="3"/>
      <c r="J909" s="3"/>
    </row>
    <row r="910" spans="1:10" s="2" customFormat="1" x14ac:dyDescent="0.25">
      <c r="A910" s="3"/>
      <c r="B910" s="35"/>
      <c r="I910" s="3"/>
      <c r="J910" s="3"/>
    </row>
    <row r="911" spans="1:10" s="2" customFormat="1" x14ac:dyDescent="0.25">
      <c r="A911" s="3"/>
      <c r="B911" s="35"/>
      <c r="I911" s="3"/>
      <c r="J911" s="3"/>
    </row>
    <row r="912" spans="1:10" s="2" customFormat="1" x14ac:dyDescent="0.25">
      <c r="A912" s="3"/>
      <c r="B912" s="35"/>
      <c r="I912" s="3"/>
      <c r="J912" s="3"/>
    </row>
    <row r="913" spans="1:10" s="2" customFormat="1" x14ac:dyDescent="0.25">
      <c r="A913" s="3"/>
      <c r="B913" s="35"/>
      <c r="I913" s="3"/>
      <c r="J913" s="3"/>
    </row>
    <row r="914" spans="1:10" s="2" customFormat="1" x14ac:dyDescent="0.25">
      <c r="A914" s="3"/>
      <c r="B914" s="35"/>
      <c r="I914" s="3"/>
      <c r="J914" s="3"/>
    </row>
    <row r="915" spans="1:10" s="2" customFormat="1" x14ac:dyDescent="0.25">
      <c r="A915" s="3"/>
      <c r="B915" s="35"/>
      <c r="I915" s="3"/>
      <c r="J915" s="3"/>
    </row>
    <row r="916" spans="1:10" s="2" customFormat="1" x14ac:dyDescent="0.25">
      <c r="A916" s="3"/>
      <c r="B916" s="35"/>
      <c r="I916" s="3"/>
      <c r="J916" s="3"/>
    </row>
    <row r="917" spans="1:10" s="2" customFormat="1" x14ac:dyDescent="0.25">
      <c r="A917" s="3"/>
      <c r="B917" s="35"/>
      <c r="I917" s="3"/>
      <c r="J917" s="3"/>
    </row>
    <row r="918" spans="1:10" s="2" customFormat="1" x14ac:dyDescent="0.25">
      <c r="A918" s="3"/>
      <c r="B918" s="35"/>
      <c r="I918" s="3"/>
      <c r="J918" s="3"/>
    </row>
    <row r="919" spans="1:10" s="2" customFormat="1" x14ac:dyDescent="0.25">
      <c r="A919" s="3"/>
      <c r="B919" s="35"/>
      <c r="I919" s="3"/>
      <c r="J919" s="3"/>
    </row>
    <row r="920" spans="1:10" s="2" customFormat="1" x14ac:dyDescent="0.25">
      <c r="A920" s="3"/>
      <c r="B920" s="35"/>
      <c r="I920" s="3"/>
      <c r="J920" s="3"/>
    </row>
    <row r="921" spans="1:10" s="2" customFormat="1" x14ac:dyDescent="0.25">
      <c r="A921" s="3"/>
      <c r="B921" s="35"/>
      <c r="I921" s="3"/>
      <c r="J921" s="3"/>
    </row>
    <row r="922" spans="1:10" s="2" customFormat="1" x14ac:dyDescent="0.25">
      <c r="A922" s="3"/>
      <c r="B922" s="35"/>
      <c r="I922" s="3"/>
      <c r="J922" s="3"/>
    </row>
    <row r="923" spans="1:10" s="2" customFormat="1" x14ac:dyDescent="0.25">
      <c r="A923" s="3"/>
      <c r="B923" s="35"/>
      <c r="I923" s="3"/>
      <c r="J923" s="3"/>
    </row>
    <row r="924" spans="1:10" s="2" customFormat="1" x14ac:dyDescent="0.25">
      <c r="A924" s="3"/>
      <c r="B924" s="35"/>
      <c r="I924" s="3"/>
      <c r="J924" s="3"/>
    </row>
    <row r="925" spans="1:10" s="2" customFormat="1" x14ac:dyDescent="0.25">
      <c r="A925" s="3"/>
      <c r="B925" s="35"/>
      <c r="I925" s="3"/>
      <c r="J925" s="3"/>
    </row>
    <row r="926" spans="1:10" s="2" customFormat="1" x14ac:dyDescent="0.25">
      <c r="A926" s="3"/>
      <c r="B926" s="35"/>
      <c r="I926" s="3"/>
      <c r="J926" s="3"/>
    </row>
    <row r="927" spans="1:10" s="2" customFormat="1" x14ac:dyDescent="0.25">
      <c r="A927" s="3"/>
      <c r="B927" s="35"/>
      <c r="I927" s="3"/>
      <c r="J927" s="3"/>
    </row>
    <row r="928" spans="1:10" s="2" customFormat="1" x14ac:dyDescent="0.25">
      <c r="A928" s="3"/>
      <c r="B928" s="35"/>
      <c r="I928" s="3"/>
      <c r="J928" s="3"/>
    </row>
    <row r="929" spans="1:10" s="2" customFormat="1" x14ac:dyDescent="0.25">
      <c r="A929" s="3"/>
      <c r="B929" s="35"/>
      <c r="I929" s="3"/>
      <c r="J929" s="3"/>
    </row>
    <row r="930" spans="1:10" s="2" customFormat="1" x14ac:dyDescent="0.25">
      <c r="A930" s="3"/>
      <c r="B930" s="35"/>
      <c r="I930" s="3"/>
      <c r="J930" s="3"/>
    </row>
    <row r="931" spans="1:10" s="2" customFormat="1" x14ac:dyDescent="0.25">
      <c r="A931" s="3"/>
      <c r="B931" s="35"/>
      <c r="I931" s="3"/>
      <c r="J931" s="3"/>
    </row>
    <row r="932" spans="1:10" s="2" customFormat="1" x14ac:dyDescent="0.25">
      <c r="A932" s="3"/>
      <c r="B932" s="35"/>
      <c r="I932" s="3"/>
      <c r="J932" s="3"/>
    </row>
    <row r="933" spans="1:10" s="2" customFormat="1" x14ac:dyDescent="0.25">
      <c r="A933" s="3"/>
      <c r="B933" s="35"/>
      <c r="I933" s="3"/>
      <c r="J933" s="3"/>
    </row>
    <row r="934" spans="1:10" s="2" customFormat="1" x14ac:dyDescent="0.25">
      <c r="A934" s="3"/>
      <c r="B934" s="35"/>
      <c r="I934" s="3"/>
      <c r="J934" s="3"/>
    </row>
    <row r="935" spans="1:10" s="2" customFormat="1" x14ac:dyDescent="0.25">
      <c r="A935" s="3"/>
      <c r="B935" s="35"/>
      <c r="I935" s="3"/>
      <c r="J935" s="3"/>
    </row>
    <row r="936" spans="1:10" s="2" customFormat="1" x14ac:dyDescent="0.25">
      <c r="A936" s="3"/>
      <c r="B936" s="35"/>
      <c r="I936" s="3"/>
      <c r="J936" s="3"/>
    </row>
    <row r="937" spans="1:10" s="2" customFormat="1" x14ac:dyDescent="0.25">
      <c r="A937" s="3"/>
      <c r="B937" s="35"/>
      <c r="I937" s="3"/>
      <c r="J937" s="3"/>
    </row>
    <row r="938" spans="1:10" s="2" customFormat="1" x14ac:dyDescent="0.25">
      <c r="A938" s="3"/>
      <c r="B938" s="35"/>
      <c r="I938" s="3"/>
      <c r="J938" s="3"/>
    </row>
    <row r="939" spans="1:10" s="2" customFormat="1" x14ac:dyDescent="0.25">
      <c r="A939" s="3"/>
      <c r="B939" s="35"/>
      <c r="I939" s="3"/>
      <c r="J939" s="3"/>
    </row>
    <row r="940" spans="1:10" s="2" customFormat="1" x14ac:dyDescent="0.25">
      <c r="A940" s="3"/>
      <c r="B940" s="35"/>
      <c r="I940" s="3"/>
      <c r="J940" s="3"/>
    </row>
    <row r="941" spans="1:10" s="2" customFormat="1" x14ac:dyDescent="0.25">
      <c r="A941" s="3"/>
      <c r="B941" s="35"/>
      <c r="I941" s="3"/>
      <c r="J941" s="3"/>
    </row>
    <row r="942" spans="1:10" s="2" customFormat="1" x14ac:dyDescent="0.25">
      <c r="A942" s="3"/>
      <c r="B942" s="35"/>
      <c r="I942" s="3"/>
      <c r="J942" s="3"/>
    </row>
    <row r="943" spans="1:10" s="2" customFormat="1" x14ac:dyDescent="0.25">
      <c r="A943" s="3"/>
      <c r="B943" s="35"/>
      <c r="I943" s="3"/>
      <c r="J943" s="3"/>
    </row>
    <row r="944" spans="1:10" s="2" customFormat="1" x14ac:dyDescent="0.25">
      <c r="A944" s="3"/>
      <c r="B944" s="35"/>
      <c r="I944" s="3"/>
      <c r="J944" s="3"/>
    </row>
    <row r="945" spans="1:10" s="2" customFormat="1" x14ac:dyDescent="0.25">
      <c r="A945" s="3"/>
      <c r="B945" s="35"/>
      <c r="I945" s="3"/>
      <c r="J945" s="3"/>
    </row>
    <row r="946" spans="1:10" s="2" customFormat="1" x14ac:dyDescent="0.25">
      <c r="A946" s="3"/>
      <c r="B946" s="35"/>
      <c r="I946" s="3"/>
      <c r="J946" s="3"/>
    </row>
    <row r="947" spans="1:10" s="2" customFormat="1" x14ac:dyDescent="0.25">
      <c r="A947" s="3"/>
      <c r="B947" s="35"/>
      <c r="I947" s="3"/>
      <c r="J947" s="3"/>
    </row>
    <row r="948" spans="1:10" s="2" customFormat="1" x14ac:dyDescent="0.25">
      <c r="A948" s="3"/>
      <c r="B948" s="35"/>
      <c r="I948" s="3"/>
      <c r="J948" s="3"/>
    </row>
    <row r="949" spans="1:10" s="2" customFormat="1" x14ac:dyDescent="0.25">
      <c r="A949" s="3"/>
      <c r="B949" s="35"/>
      <c r="I949" s="3"/>
      <c r="J949" s="3"/>
    </row>
    <row r="950" spans="1:10" s="2" customFormat="1" x14ac:dyDescent="0.25">
      <c r="A950" s="3"/>
      <c r="B950" s="35"/>
      <c r="I950" s="3"/>
      <c r="J950" s="3"/>
    </row>
    <row r="951" spans="1:10" s="2" customFormat="1" x14ac:dyDescent="0.25">
      <c r="A951" s="3"/>
      <c r="B951" s="35"/>
      <c r="I951" s="3"/>
      <c r="J951" s="3"/>
    </row>
    <row r="952" spans="1:10" s="2" customFormat="1" x14ac:dyDescent="0.25">
      <c r="A952" s="3"/>
      <c r="B952" s="35"/>
      <c r="I952" s="3"/>
      <c r="J952" s="3"/>
    </row>
    <row r="953" spans="1:10" s="2" customFormat="1" x14ac:dyDescent="0.25">
      <c r="A953" s="3"/>
      <c r="B953" s="35"/>
      <c r="I953" s="3"/>
      <c r="J953" s="3"/>
    </row>
    <row r="954" spans="1:10" s="2" customFormat="1" x14ac:dyDescent="0.25">
      <c r="A954" s="3"/>
      <c r="B954" s="35"/>
      <c r="I954" s="3"/>
      <c r="J954" s="3"/>
    </row>
    <row r="955" spans="1:10" s="2" customFormat="1" x14ac:dyDescent="0.25">
      <c r="A955" s="3"/>
      <c r="B955" s="35"/>
      <c r="I955" s="3"/>
      <c r="J955" s="3"/>
    </row>
    <row r="956" spans="1:10" s="2" customFormat="1" x14ac:dyDescent="0.25">
      <c r="A956" s="3"/>
      <c r="B956" s="35"/>
      <c r="I956" s="3"/>
      <c r="J956" s="3"/>
    </row>
    <row r="957" spans="1:10" s="2" customFormat="1" x14ac:dyDescent="0.25">
      <c r="A957" s="3"/>
      <c r="B957" s="35"/>
      <c r="I957" s="3"/>
      <c r="J957" s="3"/>
    </row>
    <row r="958" spans="1:10" s="2" customFormat="1" x14ac:dyDescent="0.25">
      <c r="A958" s="3"/>
      <c r="B958" s="35"/>
      <c r="I958" s="3"/>
      <c r="J958" s="3"/>
    </row>
    <row r="959" spans="1:10" s="2" customFormat="1" x14ac:dyDescent="0.25">
      <c r="A959" s="3"/>
      <c r="B959" s="35"/>
      <c r="I959" s="3"/>
      <c r="J959" s="3"/>
    </row>
    <row r="960" spans="1:10" s="2" customFormat="1" x14ac:dyDescent="0.25">
      <c r="A960" s="3"/>
      <c r="B960" s="35"/>
      <c r="I960" s="3"/>
      <c r="J960" s="3"/>
    </row>
    <row r="961" spans="1:10" s="2" customFormat="1" x14ac:dyDescent="0.25">
      <c r="A961" s="3"/>
      <c r="B961" s="35"/>
      <c r="I961" s="3"/>
      <c r="J961" s="3"/>
    </row>
    <row r="962" spans="1:10" s="2" customFormat="1" x14ac:dyDescent="0.25">
      <c r="A962" s="3"/>
      <c r="B962" s="35"/>
      <c r="I962" s="3"/>
      <c r="J962" s="3"/>
    </row>
    <row r="963" spans="1:10" s="2" customFormat="1" x14ac:dyDescent="0.25">
      <c r="A963" s="3"/>
      <c r="B963" s="35"/>
      <c r="I963" s="3"/>
      <c r="J963" s="3"/>
    </row>
    <row r="964" spans="1:10" s="2" customFormat="1" x14ac:dyDescent="0.25">
      <c r="A964" s="3"/>
      <c r="B964" s="35"/>
      <c r="I964" s="3"/>
      <c r="J964" s="3"/>
    </row>
    <row r="965" spans="1:10" s="2" customFormat="1" x14ac:dyDescent="0.25">
      <c r="A965" s="3"/>
      <c r="B965" s="35"/>
      <c r="I965" s="3"/>
      <c r="J965" s="3"/>
    </row>
    <row r="966" spans="1:10" s="2" customFormat="1" x14ac:dyDescent="0.25">
      <c r="A966" s="3"/>
      <c r="B966" s="35"/>
      <c r="I966" s="3"/>
      <c r="J966" s="3"/>
    </row>
    <row r="967" spans="1:10" s="2" customFormat="1" x14ac:dyDescent="0.25">
      <c r="A967" s="3"/>
      <c r="B967" s="35"/>
      <c r="I967" s="3"/>
      <c r="J967" s="3"/>
    </row>
    <row r="968" spans="1:10" s="2" customFormat="1" x14ac:dyDescent="0.25">
      <c r="A968" s="3"/>
      <c r="B968" s="35"/>
      <c r="I968" s="3"/>
      <c r="J968" s="3"/>
    </row>
    <row r="969" spans="1:10" s="2" customFormat="1" x14ac:dyDescent="0.25">
      <c r="A969" s="3"/>
      <c r="B969" s="35"/>
      <c r="I969" s="3"/>
      <c r="J969" s="3"/>
    </row>
    <row r="970" spans="1:10" s="2" customFormat="1" x14ac:dyDescent="0.25">
      <c r="A970" s="3"/>
      <c r="B970" s="35"/>
      <c r="I970" s="3"/>
      <c r="J970" s="3"/>
    </row>
    <row r="971" spans="1:10" s="2" customFormat="1" x14ac:dyDescent="0.25">
      <c r="A971" s="3"/>
      <c r="B971" s="35"/>
      <c r="I971" s="3"/>
      <c r="J971" s="3"/>
    </row>
    <row r="972" spans="1:10" s="2" customFormat="1" x14ac:dyDescent="0.25">
      <c r="A972" s="3"/>
      <c r="B972" s="35"/>
      <c r="I972" s="3"/>
      <c r="J972" s="3"/>
    </row>
    <row r="973" spans="1:10" s="2" customFormat="1" x14ac:dyDescent="0.25">
      <c r="A973" s="3"/>
      <c r="B973" s="35"/>
      <c r="I973" s="3"/>
      <c r="J973" s="3"/>
    </row>
    <row r="974" spans="1:10" s="2" customFormat="1" x14ac:dyDescent="0.25">
      <c r="A974" s="3"/>
      <c r="B974" s="35"/>
      <c r="I974" s="3"/>
      <c r="J974" s="3"/>
    </row>
    <row r="975" spans="1:10" s="2" customFormat="1" x14ac:dyDescent="0.25">
      <c r="A975" s="3"/>
      <c r="B975" s="35"/>
      <c r="I975" s="3"/>
      <c r="J975" s="3"/>
    </row>
    <row r="976" spans="1:10" s="2" customFormat="1" x14ac:dyDescent="0.25">
      <c r="A976" s="3"/>
      <c r="B976" s="35"/>
      <c r="I976" s="3"/>
      <c r="J976" s="3"/>
    </row>
    <row r="977" spans="1:10" s="2" customFormat="1" x14ac:dyDescent="0.25">
      <c r="A977" s="3"/>
      <c r="B977" s="35"/>
      <c r="I977" s="3"/>
      <c r="J977" s="3"/>
    </row>
    <row r="978" spans="1:10" s="2" customFormat="1" x14ac:dyDescent="0.25">
      <c r="A978" s="3"/>
      <c r="B978" s="35"/>
      <c r="I978" s="3"/>
      <c r="J978" s="3"/>
    </row>
    <row r="979" spans="1:10" s="2" customFormat="1" x14ac:dyDescent="0.25">
      <c r="A979" s="3"/>
      <c r="B979" s="35"/>
      <c r="I979" s="3"/>
      <c r="J979" s="3"/>
    </row>
    <row r="980" spans="1:10" s="2" customFormat="1" x14ac:dyDescent="0.25">
      <c r="A980" s="3"/>
      <c r="B980" s="35"/>
      <c r="I980" s="3"/>
      <c r="J980" s="3"/>
    </row>
    <row r="981" spans="1:10" s="2" customFormat="1" x14ac:dyDescent="0.25">
      <c r="A981" s="3"/>
      <c r="B981" s="35"/>
      <c r="I981" s="3"/>
      <c r="J981" s="3"/>
    </row>
    <row r="982" spans="1:10" s="2" customFormat="1" x14ac:dyDescent="0.25">
      <c r="A982" s="3"/>
      <c r="B982" s="35"/>
      <c r="I982" s="3"/>
      <c r="J982" s="3"/>
    </row>
    <row r="983" spans="1:10" s="2" customFormat="1" x14ac:dyDescent="0.25">
      <c r="A983" s="3"/>
      <c r="B983" s="35"/>
      <c r="I983" s="3"/>
      <c r="J983" s="3"/>
    </row>
    <row r="984" spans="1:10" s="2" customFormat="1" x14ac:dyDescent="0.25">
      <c r="A984" s="3"/>
      <c r="B984" s="35"/>
      <c r="I984" s="3"/>
      <c r="J984" s="3"/>
    </row>
    <row r="985" spans="1:10" s="2" customFormat="1" x14ac:dyDescent="0.25">
      <c r="A985" s="3"/>
      <c r="B985" s="35"/>
      <c r="I985" s="3"/>
      <c r="J985" s="3"/>
    </row>
    <row r="986" spans="1:10" s="2" customFormat="1" x14ac:dyDescent="0.25">
      <c r="A986" s="3"/>
      <c r="B986" s="35"/>
      <c r="I986" s="3"/>
      <c r="J986" s="3"/>
    </row>
    <row r="987" spans="1:10" s="2" customFormat="1" x14ac:dyDescent="0.25">
      <c r="A987" s="3"/>
      <c r="B987" s="35"/>
      <c r="I987" s="3"/>
      <c r="J987" s="3"/>
    </row>
    <row r="988" spans="1:10" s="2" customFormat="1" x14ac:dyDescent="0.25">
      <c r="A988" s="3"/>
      <c r="B988" s="35"/>
      <c r="I988" s="3"/>
      <c r="J988" s="3"/>
    </row>
    <row r="989" spans="1:10" s="2" customFormat="1" x14ac:dyDescent="0.25">
      <c r="A989" s="3"/>
      <c r="B989" s="35"/>
      <c r="I989" s="3"/>
      <c r="J989" s="3"/>
    </row>
    <row r="990" spans="1:10" s="2" customFormat="1" x14ac:dyDescent="0.25">
      <c r="A990" s="3"/>
      <c r="B990" s="35"/>
      <c r="I990" s="3"/>
      <c r="J990" s="3"/>
    </row>
    <row r="991" spans="1:10" s="2" customFormat="1" x14ac:dyDescent="0.25">
      <c r="A991" s="3"/>
      <c r="B991" s="35"/>
      <c r="I991" s="3"/>
      <c r="J991" s="3"/>
    </row>
    <row r="992" spans="1:10" s="2" customFormat="1" x14ac:dyDescent="0.25">
      <c r="A992" s="3"/>
      <c r="B992" s="35"/>
      <c r="I992" s="3"/>
      <c r="J992" s="3"/>
    </row>
    <row r="993" spans="1:10" s="2" customFormat="1" x14ac:dyDescent="0.25">
      <c r="A993" s="3"/>
      <c r="B993" s="35"/>
      <c r="I993" s="3"/>
      <c r="J993" s="3"/>
    </row>
    <row r="994" spans="1:10" s="2" customFormat="1" x14ac:dyDescent="0.25">
      <c r="A994" s="3"/>
      <c r="B994" s="35"/>
      <c r="I994" s="3"/>
      <c r="J994" s="3"/>
    </row>
    <row r="995" spans="1:10" s="2" customFormat="1" x14ac:dyDescent="0.25">
      <c r="A995" s="3"/>
      <c r="B995" s="35"/>
      <c r="I995" s="3"/>
      <c r="J995" s="3"/>
    </row>
    <row r="996" spans="1:10" s="2" customFormat="1" x14ac:dyDescent="0.25">
      <c r="A996" s="3"/>
      <c r="B996" s="35"/>
      <c r="I996" s="3"/>
      <c r="J996" s="3"/>
    </row>
    <row r="997" spans="1:10" s="2" customFormat="1" x14ac:dyDescent="0.25">
      <c r="A997" s="3"/>
      <c r="B997" s="35"/>
      <c r="I997" s="3"/>
      <c r="J997" s="3"/>
    </row>
    <row r="998" spans="1:10" s="2" customFormat="1" x14ac:dyDescent="0.25">
      <c r="A998" s="3"/>
      <c r="B998" s="35"/>
      <c r="I998" s="3"/>
      <c r="J998" s="3"/>
    </row>
    <row r="999" spans="1:10" s="2" customFormat="1" x14ac:dyDescent="0.25">
      <c r="A999" s="3"/>
      <c r="B999" s="35"/>
      <c r="I999" s="3"/>
      <c r="J999" s="3"/>
    </row>
    <row r="1000" spans="1:10" s="2" customFormat="1" x14ac:dyDescent="0.25">
      <c r="A1000" s="3"/>
      <c r="B1000" s="35"/>
      <c r="I1000" s="3"/>
      <c r="J1000" s="3"/>
    </row>
    <row r="1001" spans="1:10" s="2" customFormat="1" x14ac:dyDescent="0.25">
      <c r="A1001" s="3"/>
      <c r="B1001" s="35"/>
      <c r="I1001" s="3"/>
      <c r="J1001" s="3"/>
    </row>
    <row r="1002" spans="1:10" s="2" customFormat="1" x14ac:dyDescent="0.25">
      <c r="A1002" s="3"/>
      <c r="B1002" s="35"/>
      <c r="I1002" s="3"/>
      <c r="J1002" s="3"/>
    </row>
    <row r="1003" spans="1:10" s="2" customFormat="1" x14ac:dyDescent="0.25">
      <c r="A1003" s="3"/>
      <c r="B1003" s="35"/>
      <c r="I1003" s="3"/>
      <c r="J1003" s="3"/>
    </row>
    <row r="1004" spans="1:10" s="2" customFormat="1" x14ac:dyDescent="0.25">
      <c r="A1004" s="3"/>
      <c r="B1004" s="35"/>
      <c r="I1004" s="3"/>
      <c r="J1004" s="3"/>
    </row>
    <row r="1005" spans="1:10" s="2" customFormat="1" x14ac:dyDescent="0.25">
      <c r="A1005" s="3"/>
      <c r="B1005" s="35"/>
      <c r="I1005" s="3"/>
      <c r="J1005" s="3"/>
    </row>
    <row r="1006" spans="1:10" s="2" customFormat="1" x14ac:dyDescent="0.25">
      <c r="A1006" s="3"/>
      <c r="B1006" s="35"/>
      <c r="I1006" s="3"/>
      <c r="J1006" s="3"/>
    </row>
    <row r="1007" spans="1:10" s="2" customFormat="1" x14ac:dyDescent="0.25">
      <c r="A1007" s="3"/>
      <c r="B1007" s="35"/>
      <c r="I1007" s="3"/>
      <c r="J1007" s="3"/>
    </row>
    <row r="1008" spans="1:10" s="2" customFormat="1" x14ac:dyDescent="0.25">
      <c r="A1008" s="3"/>
      <c r="B1008" s="35"/>
      <c r="I1008" s="3"/>
      <c r="J1008" s="3"/>
    </row>
    <row r="1009" spans="1:10" s="2" customFormat="1" x14ac:dyDescent="0.25">
      <c r="A1009" s="3"/>
      <c r="B1009" s="35"/>
      <c r="I1009" s="3"/>
      <c r="J1009" s="3"/>
    </row>
    <row r="1010" spans="1:10" s="2" customFormat="1" x14ac:dyDescent="0.25">
      <c r="A1010" s="3"/>
      <c r="B1010" s="35"/>
      <c r="I1010" s="3"/>
      <c r="J1010" s="3"/>
    </row>
    <row r="1011" spans="1:10" s="2" customFormat="1" x14ac:dyDescent="0.25">
      <c r="A1011" s="3"/>
      <c r="B1011" s="35"/>
      <c r="I1011" s="3"/>
      <c r="J1011" s="3"/>
    </row>
    <row r="1012" spans="1:10" s="2" customFormat="1" x14ac:dyDescent="0.25">
      <c r="A1012" s="3"/>
      <c r="B1012" s="35"/>
      <c r="I1012" s="3"/>
      <c r="J1012" s="3"/>
    </row>
    <row r="1013" spans="1:10" s="2" customFormat="1" x14ac:dyDescent="0.25">
      <c r="A1013" s="3"/>
      <c r="B1013" s="35"/>
      <c r="I1013" s="3"/>
      <c r="J1013" s="3"/>
    </row>
    <row r="1014" spans="1:10" s="2" customFormat="1" x14ac:dyDescent="0.25">
      <c r="A1014" s="3"/>
      <c r="B1014" s="35"/>
      <c r="I1014" s="3"/>
      <c r="J1014" s="3"/>
    </row>
    <row r="1015" spans="1:10" s="2" customFormat="1" x14ac:dyDescent="0.25">
      <c r="A1015" s="3"/>
      <c r="B1015" s="35"/>
      <c r="I1015" s="3"/>
      <c r="J1015" s="3"/>
    </row>
    <row r="1016" spans="1:10" s="2" customFormat="1" x14ac:dyDescent="0.25">
      <c r="A1016" s="3"/>
      <c r="B1016" s="35"/>
      <c r="I1016" s="3"/>
      <c r="J1016" s="3"/>
    </row>
    <row r="1017" spans="1:10" s="2" customFormat="1" x14ac:dyDescent="0.25">
      <c r="A1017" s="3"/>
      <c r="B1017" s="35"/>
      <c r="I1017" s="3"/>
      <c r="J1017" s="3"/>
    </row>
    <row r="1018" spans="1:10" s="2" customFormat="1" x14ac:dyDescent="0.25">
      <c r="A1018" s="3"/>
      <c r="B1018" s="35"/>
      <c r="I1018" s="3"/>
      <c r="J1018" s="3"/>
    </row>
    <row r="1019" spans="1:10" s="2" customFormat="1" x14ac:dyDescent="0.25">
      <c r="A1019" s="3"/>
      <c r="B1019" s="35"/>
      <c r="I1019" s="3"/>
      <c r="J1019" s="3"/>
    </row>
    <row r="1020" spans="1:10" s="2" customFormat="1" x14ac:dyDescent="0.25">
      <c r="A1020" s="3"/>
      <c r="B1020" s="35"/>
      <c r="I1020" s="3"/>
      <c r="J1020" s="3"/>
    </row>
    <row r="1021" spans="1:10" s="2" customFormat="1" x14ac:dyDescent="0.25">
      <c r="A1021" s="3"/>
      <c r="B1021" s="35"/>
      <c r="I1021" s="3"/>
      <c r="J1021" s="3"/>
    </row>
    <row r="1022" spans="1:10" s="2" customFormat="1" x14ac:dyDescent="0.25">
      <c r="A1022" s="3"/>
      <c r="B1022" s="35"/>
      <c r="I1022" s="3"/>
      <c r="J1022" s="3"/>
    </row>
    <row r="1023" spans="1:10" s="2" customFormat="1" x14ac:dyDescent="0.25">
      <c r="A1023" s="3"/>
      <c r="B1023" s="35"/>
      <c r="I1023" s="3"/>
      <c r="J1023" s="3"/>
    </row>
    <row r="1024" spans="1:10" s="2" customFormat="1" x14ac:dyDescent="0.25">
      <c r="A1024" s="3"/>
      <c r="B1024" s="35"/>
      <c r="I1024" s="3"/>
      <c r="J1024" s="3"/>
    </row>
    <row r="1025" spans="1:10" s="2" customFormat="1" x14ac:dyDescent="0.25">
      <c r="A1025" s="3"/>
      <c r="B1025" s="35"/>
      <c r="I1025" s="3"/>
      <c r="J1025" s="3"/>
    </row>
    <row r="1026" spans="1:10" s="2" customFormat="1" x14ac:dyDescent="0.25">
      <c r="A1026" s="3"/>
      <c r="B1026" s="35"/>
      <c r="I1026" s="3"/>
      <c r="J1026" s="3"/>
    </row>
    <row r="1027" spans="1:10" s="2" customFormat="1" x14ac:dyDescent="0.25">
      <c r="A1027" s="3"/>
      <c r="B1027" s="35"/>
      <c r="I1027" s="3"/>
      <c r="J1027" s="3"/>
    </row>
    <row r="1028" spans="1:10" s="2" customFormat="1" x14ac:dyDescent="0.25">
      <c r="A1028" s="3"/>
      <c r="B1028" s="35"/>
      <c r="I1028" s="3"/>
      <c r="J1028" s="3"/>
    </row>
    <row r="1029" spans="1:10" s="2" customFormat="1" x14ac:dyDescent="0.25">
      <c r="A1029" s="3"/>
      <c r="B1029" s="35"/>
      <c r="I1029" s="3"/>
      <c r="J1029" s="3"/>
    </row>
    <row r="1030" spans="1:10" s="2" customFormat="1" x14ac:dyDescent="0.25">
      <c r="A1030" s="3"/>
      <c r="B1030" s="35"/>
      <c r="I1030" s="3"/>
      <c r="J1030" s="3"/>
    </row>
    <row r="1031" spans="1:10" s="2" customFormat="1" x14ac:dyDescent="0.25">
      <c r="A1031" s="3"/>
      <c r="B1031" s="35"/>
      <c r="I1031" s="3"/>
      <c r="J1031" s="3"/>
    </row>
    <row r="1032" spans="1:10" s="2" customFormat="1" x14ac:dyDescent="0.25">
      <c r="A1032" s="3"/>
      <c r="B1032" s="35"/>
      <c r="I1032" s="3"/>
      <c r="J1032" s="3"/>
    </row>
    <row r="1033" spans="1:10" s="2" customFormat="1" x14ac:dyDescent="0.25">
      <c r="A1033" s="3"/>
      <c r="B1033" s="35"/>
      <c r="I1033" s="3"/>
      <c r="J1033" s="3"/>
    </row>
    <row r="1034" spans="1:10" s="2" customFormat="1" x14ac:dyDescent="0.25">
      <c r="A1034" s="3"/>
      <c r="B1034" s="35"/>
      <c r="I1034" s="3"/>
      <c r="J1034" s="3"/>
    </row>
    <row r="1035" spans="1:10" s="2" customFormat="1" x14ac:dyDescent="0.25">
      <c r="A1035" s="3"/>
      <c r="B1035" s="35"/>
      <c r="I1035" s="3"/>
      <c r="J1035" s="3"/>
    </row>
    <row r="1036" spans="1:10" s="2" customFormat="1" x14ac:dyDescent="0.25">
      <c r="A1036" s="3"/>
      <c r="B1036" s="35"/>
      <c r="I1036" s="3"/>
      <c r="J1036" s="3"/>
    </row>
    <row r="1037" spans="1:10" s="2" customFormat="1" x14ac:dyDescent="0.25">
      <c r="A1037" s="3"/>
      <c r="B1037" s="35"/>
      <c r="I1037" s="3"/>
      <c r="J1037" s="3"/>
    </row>
    <row r="1038" spans="1:10" s="2" customFormat="1" x14ac:dyDescent="0.25">
      <c r="A1038" s="3"/>
      <c r="B1038" s="35"/>
      <c r="I1038" s="3"/>
      <c r="J1038" s="3"/>
    </row>
    <row r="1039" spans="1:10" s="2" customFormat="1" x14ac:dyDescent="0.25">
      <c r="A1039" s="3"/>
      <c r="B1039" s="35"/>
      <c r="I1039" s="3"/>
      <c r="J1039" s="3"/>
    </row>
    <row r="1040" spans="1:10" s="2" customFormat="1" x14ac:dyDescent="0.25">
      <c r="A1040" s="3"/>
      <c r="B1040" s="35"/>
      <c r="I1040" s="3"/>
      <c r="J1040" s="3"/>
    </row>
    <row r="1041" spans="1:10" s="2" customFormat="1" x14ac:dyDescent="0.25">
      <c r="A1041" s="3"/>
      <c r="B1041" s="35"/>
      <c r="I1041" s="3"/>
      <c r="J1041" s="3"/>
    </row>
    <row r="1042" spans="1:10" s="2" customFormat="1" x14ac:dyDescent="0.25">
      <c r="A1042" s="3"/>
      <c r="B1042" s="35"/>
      <c r="I1042" s="3"/>
      <c r="J1042" s="3"/>
    </row>
    <row r="1043" spans="1:10" s="2" customFormat="1" x14ac:dyDescent="0.25">
      <c r="A1043" s="3"/>
      <c r="B1043" s="35"/>
      <c r="I1043" s="3"/>
      <c r="J1043" s="3"/>
    </row>
    <row r="1044" spans="1:10" s="2" customFormat="1" x14ac:dyDescent="0.25">
      <c r="A1044" s="3"/>
      <c r="B1044" s="35"/>
      <c r="I1044" s="3"/>
      <c r="J1044" s="3"/>
    </row>
    <row r="1045" spans="1:10" s="2" customFormat="1" x14ac:dyDescent="0.25">
      <c r="A1045" s="3"/>
      <c r="B1045" s="35"/>
      <c r="I1045" s="3"/>
      <c r="J1045" s="3"/>
    </row>
    <row r="1046" spans="1:10" s="2" customFormat="1" x14ac:dyDescent="0.25">
      <c r="A1046" s="3"/>
      <c r="B1046" s="35"/>
      <c r="I1046" s="3"/>
      <c r="J1046" s="3"/>
    </row>
    <row r="1047" spans="1:10" s="2" customFormat="1" x14ac:dyDescent="0.25">
      <c r="A1047" s="3"/>
      <c r="B1047" s="35"/>
      <c r="I1047" s="3"/>
      <c r="J1047" s="3"/>
    </row>
    <row r="1048" spans="1:10" s="2" customFormat="1" x14ac:dyDescent="0.25">
      <c r="A1048" s="3"/>
      <c r="B1048" s="35"/>
      <c r="I1048" s="3"/>
      <c r="J1048" s="3"/>
    </row>
    <row r="1049" spans="1:10" s="2" customFormat="1" x14ac:dyDescent="0.25">
      <c r="A1049" s="3"/>
      <c r="B1049" s="35"/>
      <c r="I1049" s="3"/>
      <c r="J1049" s="3"/>
    </row>
    <row r="1050" spans="1:10" s="2" customFormat="1" x14ac:dyDescent="0.25">
      <c r="A1050" s="3"/>
      <c r="B1050" s="35"/>
      <c r="I1050" s="3"/>
      <c r="J1050" s="3"/>
    </row>
    <row r="1051" spans="1:10" s="2" customFormat="1" x14ac:dyDescent="0.25">
      <c r="A1051" s="3"/>
      <c r="B1051" s="35"/>
      <c r="I1051" s="3"/>
      <c r="J1051" s="3"/>
    </row>
    <row r="1052" spans="1:10" s="2" customFormat="1" x14ac:dyDescent="0.25">
      <c r="A1052" s="3"/>
      <c r="B1052" s="35"/>
      <c r="I1052" s="3"/>
      <c r="J1052" s="3"/>
    </row>
    <row r="1053" spans="1:10" s="2" customFormat="1" x14ac:dyDescent="0.25">
      <c r="A1053" s="3"/>
      <c r="B1053" s="35"/>
      <c r="I1053" s="3"/>
      <c r="J1053" s="3"/>
    </row>
    <row r="1054" spans="1:10" s="2" customFormat="1" x14ac:dyDescent="0.25">
      <c r="A1054" s="3"/>
      <c r="B1054" s="35"/>
      <c r="I1054" s="3"/>
      <c r="J1054" s="3"/>
    </row>
    <row r="1055" spans="1:10" s="2" customFormat="1" x14ac:dyDescent="0.25">
      <c r="A1055" s="3"/>
      <c r="B1055" s="35"/>
      <c r="I1055" s="3"/>
      <c r="J1055" s="3"/>
    </row>
    <row r="1056" spans="1:10" s="2" customFormat="1" x14ac:dyDescent="0.25">
      <c r="A1056" s="3"/>
      <c r="B1056" s="35"/>
      <c r="I1056" s="3"/>
      <c r="J1056" s="3"/>
    </row>
    <row r="1057" spans="1:10" s="2" customFormat="1" x14ac:dyDescent="0.25">
      <c r="A1057" s="3"/>
      <c r="B1057" s="35"/>
      <c r="I1057" s="3"/>
      <c r="J1057" s="3"/>
    </row>
    <row r="1058" spans="1:10" s="2" customFormat="1" x14ac:dyDescent="0.25">
      <c r="A1058" s="3"/>
      <c r="B1058" s="35"/>
      <c r="I1058" s="3"/>
      <c r="J1058" s="3"/>
    </row>
    <row r="1059" spans="1:10" s="2" customFormat="1" x14ac:dyDescent="0.25">
      <c r="A1059" s="3"/>
      <c r="B1059" s="35"/>
      <c r="I1059" s="3"/>
      <c r="J1059" s="3"/>
    </row>
    <row r="1060" spans="1:10" s="2" customFormat="1" x14ac:dyDescent="0.25">
      <c r="A1060" s="3"/>
      <c r="B1060" s="35"/>
      <c r="I1060" s="3"/>
      <c r="J1060" s="3"/>
    </row>
    <row r="1061" spans="1:10" s="2" customFormat="1" x14ac:dyDescent="0.25">
      <c r="A1061" s="3"/>
      <c r="B1061" s="35"/>
      <c r="I1061" s="3"/>
      <c r="J1061" s="3"/>
    </row>
    <row r="1062" spans="1:10" s="2" customFormat="1" x14ac:dyDescent="0.25">
      <c r="A1062" s="3"/>
      <c r="B1062" s="35"/>
      <c r="I1062" s="3"/>
      <c r="J1062" s="3"/>
    </row>
    <row r="1063" spans="1:10" s="2" customFormat="1" x14ac:dyDescent="0.25">
      <c r="A1063" s="3"/>
      <c r="B1063" s="35"/>
      <c r="I1063" s="3"/>
      <c r="J1063" s="3"/>
    </row>
    <row r="1064" spans="1:10" s="2" customFormat="1" x14ac:dyDescent="0.25">
      <c r="A1064" s="3"/>
      <c r="B1064" s="35"/>
      <c r="I1064" s="3"/>
      <c r="J1064" s="3"/>
    </row>
    <row r="1065" spans="1:10" s="2" customFormat="1" x14ac:dyDescent="0.25">
      <c r="A1065" s="3"/>
      <c r="B1065" s="35"/>
      <c r="I1065" s="3"/>
      <c r="J1065" s="3"/>
    </row>
    <row r="1066" spans="1:10" s="2" customFormat="1" x14ac:dyDescent="0.25">
      <c r="A1066" s="3"/>
      <c r="B1066" s="35"/>
      <c r="I1066" s="3"/>
      <c r="J1066" s="3"/>
    </row>
    <row r="1067" spans="1:10" s="2" customFormat="1" x14ac:dyDescent="0.25">
      <c r="A1067" s="3"/>
      <c r="B1067" s="35"/>
      <c r="I1067" s="3"/>
      <c r="J1067" s="3"/>
    </row>
    <row r="1068" spans="1:10" s="2" customFormat="1" x14ac:dyDescent="0.25">
      <c r="A1068" s="3"/>
      <c r="B1068" s="35"/>
      <c r="I1068" s="3"/>
      <c r="J1068" s="3"/>
    </row>
    <row r="1069" spans="1:10" s="2" customFormat="1" x14ac:dyDescent="0.25">
      <c r="A1069" s="3"/>
      <c r="B1069" s="35"/>
      <c r="I1069" s="3"/>
      <c r="J1069" s="3"/>
    </row>
    <row r="1070" spans="1:10" s="2" customFormat="1" x14ac:dyDescent="0.25">
      <c r="A1070" s="3"/>
      <c r="B1070" s="35"/>
      <c r="I1070" s="3"/>
      <c r="J1070" s="3"/>
    </row>
    <row r="1071" spans="1:10" s="2" customFormat="1" x14ac:dyDescent="0.25">
      <c r="A1071" s="3"/>
      <c r="B1071" s="35"/>
      <c r="I1071" s="3"/>
      <c r="J1071" s="3"/>
    </row>
    <row r="1072" spans="1:10" s="2" customFormat="1" x14ac:dyDescent="0.25">
      <c r="A1072" s="3"/>
      <c r="B1072" s="35"/>
      <c r="I1072" s="3"/>
      <c r="J1072" s="3"/>
    </row>
    <row r="1073" spans="1:10" s="2" customFormat="1" x14ac:dyDescent="0.25">
      <c r="A1073" s="3"/>
      <c r="B1073" s="35"/>
      <c r="I1073" s="3"/>
      <c r="J1073" s="3"/>
    </row>
    <row r="1074" spans="1:10" s="2" customFormat="1" x14ac:dyDescent="0.25">
      <c r="A1074" s="3"/>
      <c r="B1074" s="35"/>
      <c r="I1074" s="3"/>
      <c r="J1074" s="3"/>
    </row>
    <row r="1075" spans="1:10" s="2" customFormat="1" x14ac:dyDescent="0.25">
      <c r="A1075" s="3"/>
      <c r="B1075" s="35"/>
      <c r="I1075" s="3"/>
      <c r="J1075" s="3"/>
    </row>
    <row r="1076" spans="1:10" s="2" customFormat="1" x14ac:dyDescent="0.25">
      <c r="A1076" s="3"/>
      <c r="B1076" s="35"/>
      <c r="I1076" s="3"/>
      <c r="J1076" s="3"/>
    </row>
    <row r="1077" spans="1:10" s="2" customFormat="1" x14ac:dyDescent="0.25">
      <c r="A1077" s="3"/>
      <c r="B1077" s="35"/>
      <c r="I1077" s="3"/>
      <c r="J1077" s="3"/>
    </row>
    <row r="1078" spans="1:10" s="2" customFormat="1" x14ac:dyDescent="0.25">
      <c r="A1078" s="3"/>
      <c r="B1078" s="35"/>
      <c r="I1078" s="3"/>
      <c r="J1078" s="3"/>
    </row>
    <row r="1079" spans="1:10" s="2" customFormat="1" x14ac:dyDescent="0.25">
      <c r="A1079" s="3"/>
      <c r="B1079" s="35"/>
      <c r="I1079" s="3"/>
      <c r="J1079" s="3"/>
    </row>
    <row r="1080" spans="1:10" s="2" customFormat="1" x14ac:dyDescent="0.25">
      <c r="A1080" s="3"/>
      <c r="B1080" s="35"/>
      <c r="I1080" s="3"/>
      <c r="J1080" s="3"/>
    </row>
    <row r="1081" spans="1:10" s="2" customFormat="1" x14ac:dyDescent="0.25">
      <c r="A1081" s="3"/>
      <c r="B1081" s="35"/>
      <c r="I1081" s="3"/>
      <c r="J1081" s="3"/>
    </row>
    <row r="1082" spans="1:10" s="2" customFormat="1" x14ac:dyDescent="0.25">
      <c r="A1082" s="3"/>
      <c r="B1082" s="35"/>
      <c r="I1082" s="3"/>
      <c r="J1082" s="3"/>
    </row>
    <row r="1083" spans="1:10" s="2" customFormat="1" x14ac:dyDescent="0.25">
      <c r="A1083" s="3"/>
      <c r="B1083" s="35"/>
      <c r="I1083" s="3"/>
      <c r="J1083" s="3"/>
    </row>
    <row r="1084" spans="1:10" s="2" customFormat="1" x14ac:dyDescent="0.25">
      <c r="A1084" s="3"/>
      <c r="B1084" s="35"/>
      <c r="I1084" s="3"/>
      <c r="J1084" s="3"/>
    </row>
    <row r="1085" spans="1:10" s="2" customFormat="1" x14ac:dyDescent="0.25">
      <c r="A1085" s="3"/>
      <c r="B1085" s="35"/>
      <c r="I1085" s="3"/>
      <c r="J1085" s="3"/>
    </row>
    <row r="1086" spans="1:10" s="2" customFormat="1" x14ac:dyDescent="0.25">
      <c r="A1086" s="3"/>
      <c r="B1086" s="35"/>
      <c r="I1086" s="3"/>
      <c r="J1086" s="3"/>
    </row>
    <row r="1087" spans="1:10" s="2" customFormat="1" x14ac:dyDescent="0.25">
      <c r="A1087" s="3"/>
      <c r="B1087" s="35"/>
      <c r="I1087" s="3"/>
      <c r="J1087" s="3"/>
    </row>
    <row r="1088" spans="1:10" s="2" customFormat="1" x14ac:dyDescent="0.25">
      <c r="A1088" s="3"/>
      <c r="B1088" s="35"/>
      <c r="I1088" s="3"/>
      <c r="J1088" s="3"/>
    </row>
    <row r="1089" spans="1:10" s="2" customFormat="1" x14ac:dyDescent="0.25">
      <c r="A1089" s="3"/>
      <c r="B1089" s="35"/>
      <c r="I1089" s="3"/>
      <c r="J1089" s="3"/>
    </row>
    <row r="1090" spans="1:10" s="2" customFormat="1" x14ac:dyDescent="0.25">
      <c r="A1090" s="3"/>
      <c r="B1090" s="35"/>
      <c r="I1090" s="3"/>
      <c r="J1090" s="3"/>
    </row>
    <row r="1091" spans="1:10" s="2" customFormat="1" x14ac:dyDescent="0.25">
      <c r="A1091" s="3"/>
      <c r="B1091" s="35"/>
      <c r="I1091" s="3"/>
      <c r="J1091" s="3"/>
    </row>
    <row r="1092" spans="1:10" s="2" customFormat="1" x14ac:dyDescent="0.25">
      <c r="A1092" s="3"/>
      <c r="B1092" s="35"/>
      <c r="I1092" s="3"/>
      <c r="J1092" s="3"/>
    </row>
    <row r="1093" spans="1:10" s="2" customFormat="1" x14ac:dyDescent="0.25">
      <c r="A1093" s="3"/>
      <c r="B1093" s="35"/>
      <c r="I1093" s="3"/>
      <c r="J1093" s="3"/>
    </row>
    <row r="1094" spans="1:10" s="2" customFormat="1" x14ac:dyDescent="0.25">
      <c r="A1094" s="3"/>
      <c r="B1094" s="35"/>
      <c r="I1094" s="3"/>
      <c r="J1094" s="3"/>
    </row>
    <row r="1095" spans="1:10" s="2" customFormat="1" x14ac:dyDescent="0.25">
      <c r="A1095" s="3"/>
      <c r="B1095" s="35"/>
      <c r="I1095" s="3"/>
      <c r="J1095" s="3"/>
    </row>
    <row r="1096" spans="1:10" s="2" customFormat="1" x14ac:dyDescent="0.25">
      <c r="A1096" s="3"/>
      <c r="B1096" s="35"/>
      <c r="I1096" s="3"/>
      <c r="J1096" s="3"/>
    </row>
    <row r="1097" spans="1:10" s="2" customFormat="1" x14ac:dyDescent="0.25">
      <c r="A1097" s="3"/>
      <c r="B1097" s="35"/>
      <c r="I1097" s="3"/>
      <c r="J1097" s="3"/>
    </row>
    <row r="1098" spans="1:10" s="2" customFormat="1" x14ac:dyDescent="0.25">
      <c r="A1098" s="3"/>
      <c r="B1098" s="35"/>
      <c r="I1098" s="3"/>
      <c r="J1098" s="3"/>
    </row>
    <row r="1099" spans="1:10" s="2" customFormat="1" x14ac:dyDescent="0.25">
      <c r="A1099" s="3"/>
      <c r="B1099" s="35"/>
      <c r="I1099" s="3"/>
      <c r="J1099" s="3"/>
    </row>
    <row r="1100" spans="1:10" s="2" customFormat="1" x14ac:dyDescent="0.25">
      <c r="A1100" s="3"/>
      <c r="B1100" s="35"/>
      <c r="I1100" s="3"/>
      <c r="J1100" s="3"/>
    </row>
    <row r="1101" spans="1:10" s="2" customFormat="1" x14ac:dyDescent="0.25">
      <c r="A1101" s="3"/>
      <c r="B1101" s="35"/>
      <c r="I1101" s="3"/>
      <c r="J1101" s="3"/>
    </row>
    <row r="1102" spans="1:10" s="2" customFormat="1" x14ac:dyDescent="0.25">
      <c r="A1102" s="3"/>
      <c r="B1102" s="35"/>
      <c r="I1102" s="3"/>
      <c r="J1102" s="3"/>
    </row>
    <row r="1103" spans="1:10" s="2" customFormat="1" x14ac:dyDescent="0.25">
      <c r="A1103" s="3"/>
      <c r="B1103" s="35"/>
      <c r="I1103" s="3"/>
      <c r="J1103" s="3"/>
    </row>
    <row r="1104" spans="1:10" s="2" customFormat="1" x14ac:dyDescent="0.25">
      <c r="A1104" s="3"/>
      <c r="B1104" s="35"/>
      <c r="I1104" s="3"/>
      <c r="J1104" s="3"/>
    </row>
    <row r="1105" spans="1:10" s="2" customFormat="1" x14ac:dyDescent="0.25">
      <c r="A1105" s="3"/>
      <c r="B1105" s="35"/>
      <c r="I1105" s="3"/>
      <c r="J1105" s="3"/>
    </row>
    <row r="1106" spans="1:10" s="2" customFormat="1" x14ac:dyDescent="0.25">
      <c r="A1106" s="3"/>
      <c r="B1106" s="35"/>
      <c r="I1106" s="3"/>
      <c r="J1106" s="3"/>
    </row>
    <row r="1107" spans="1:10" s="2" customFormat="1" x14ac:dyDescent="0.25">
      <c r="A1107" s="3"/>
      <c r="B1107" s="35"/>
      <c r="I1107" s="3"/>
      <c r="J1107" s="3"/>
    </row>
    <row r="1108" spans="1:10" s="2" customFormat="1" x14ac:dyDescent="0.25">
      <c r="A1108" s="3"/>
      <c r="B1108" s="35"/>
      <c r="I1108" s="3"/>
      <c r="J1108" s="3"/>
    </row>
    <row r="1109" spans="1:10" s="2" customFormat="1" x14ac:dyDescent="0.25">
      <c r="A1109" s="3"/>
      <c r="B1109" s="35"/>
      <c r="I1109" s="3"/>
      <c r="J1109" s="3"/>
    </row>
    <row r="1110" spans="1:10" s="2" customFormat="1" x14ac:dyDescent="0.25">
      <c r="A1110" s="3"/>
      <c r="B1110" s="35"/>
      <c r="I1110" s="3"/>
      <c r="J1110" s="3"/>
    </row>
    <row r="1111" spans="1:10" s="2" customFormat="1" x14ac:dyDescent="0.25">
      <c r="A1111" s="3"/>
      <c r="B1111" s="35"/>
      <c r="I1111" s="3"/>
      <c r="J1111" s="3"/>
    </row>
    <row r="1112" spans="1:10" s="2" customFormat="1" x14ac:dyDescent="0.25">
      <c r="A1112" s="3"/>
      <c r="B1112" s="35"/>
      <c r="I1112" s="3"/>
      <c r="J1112" s="3"/>
    </row>
    <row r="1113" spans="1:10" s="2" customFormat="1" x14ac:dyDescent="0.25">
      <c r="A1113" s="3"/>
      <c r="B1113" s="35"/>
      <c r="I1113" s="3"/>
      <c r="J1113" s="3"/>
    </row>
    <row r="1114" spans="1:10" s="2" customFormat="1" x14ac:dyDescent="0.25">
      <c r="A1114" s="3"/>
      <c r="B1114" s="35"/>
      <c r="I1114" s="3"/>
      <c r="J1114" s="3"/>
    </row>
    <row r="1115" spans="1:10" s="2" customFormat="1" x14ac:dyDescent="0.25">
      <c r="A1115" s="3"/>
      <c r="B1115" s="35"/>
      <c r="I1115" s="3"/>
      <c r="J1115" s="3"/>
    </row>
    <row r="1116" spans="1:10" s="2" customFormat="1" x14ac:dyDescent="0.25">
      <c r="A1116" s="3"/>
      <c r="B1116" s="35"/>
      <c r="I1116" s="3"/>
      <c r="J1116" s="3"/>
    </row>
    <row r="1117" spans="1:10" s="2" customFormat="1" x14ac:dyDescent="0.25">
      <c r="A1117" s="3"/>
      <c r="B1117" s="35"/>
      <c r="I1117" s="3"/>
      <c r="J1117" s="3"/>
    </row>
    <row r="1118" spans="1:10" s="2" customFormat="1" x14ac:dyDescent="0.25">
      <c r="A1118" s="3"/>
      <c r="B1118" s="35"/>
      <c r="I1118" s="3"/>
      <c r="J1118" s="3"/>
    </row>
    <row r="1119" spans="1:10" s="2" customFormat="1" x14ac:dyDescent="0.25">
      <c r="A1119" s="3"/>
      <c r="B1119" s="35"/>
      <c r="I1119" s="3"/>
      <c r="J1119" s="3"/>
    </row>
    <row r="1120" spans="1:10" s="2" customFormat="1" x14ac:dyDescent="0.25">
      <c r="A1120" s="3"/>
      <c r="B1120" s="35"/>
      <c r="I1120" s="3"/>
      <c r="J1120" s="3"/>
    </row>
    <row r="1121" spans="1:10" s="2" customFormat="1" x14ac:dyDescent="0.25">
      <c r="A1121" s="3"/>
      <c r="B1121" s="35"/>
      <c r="I1121" s="3"/>
      <c r="J1121" s="3"/>
    </row>
    <row r="1122" spans="1:10" s="2" customFormat="1" x14ac:dyDescent="0.25">
      <c r="A1122" s="3"/>
      <c r="B1122" s="35"/>
      <c r="I1122" s="3"/>
      <c r="J1122" s="3"/>
    </row>
    <row r="1123" spans="1:10" s="2" customFormat="1" x14ac:dyDescent="0.25">
      <c r="A1123" s="3"/>
      <c r="B1123" s="35"/>
      <c r="I1123" s="3"/>
      <c r="J1123" s="3"/>
    </row>
    <row r="1124" spans="1:10" s="2" customFormat="1" x14ac:dyDescent="0.25">
      <c r="A1124" s="3"/>
      <c r="B1124" s="35"/>
      <c r="I1124" s="3"/>
      <c r="J1124" s="3"/>
    </row>
    <row r="1125" spans="1:10" s="2" customFormat="1" x14ac:dyDescent="0.25">
      <c r="A1125" s="3"/>
      <c r="B1125" s="35"/>
      <c r="I1125" s="3"/>
      <c r="J1125" s="3"/>
    </row>
    <row r="1126" spans="1:10" s="2" customFormat="1" x14ac:dyDescent="0.25">
      <c r="A1126" s="3"/>
      <c r="B1126" s="35"/>
      <c r="I1126" s="3"/>
      <c r="J1126" s="3"/>
    </row>
    <row r="1127" spans="1:10" s="2" customFormat="1" x14ac:dyDescent="0.25">
      <c r="A1127" s="3"/>
      <c r="B1127" s="35"/>
      <c r="I1127" s="3"/>
      <c r="J1127" s="3"/>
    </row>
    <row r="1128" spans="1:10" s="2" customFormat="1" x14ac:dyDescent="0.25">
      <c r="A1128" s="3"/>
      <c r="B1128" s="35"/>
      <c r="I1128" s="3"/>
      <c r="J1128" s="3"/>
    </row>
    <row r="1129" spans="1:10" s="2" customFormat="1" x14ac:dyDescent="0.25">
      <c r="A1129" s="3"/>
      <c r="B1129" s="35"/>
      <c r="I1129" s="3"/>
      <c r="J1129" s="3"/>
    </row>
    <row r="1130" spans="1:10" s="2" customFormat="1" x14ac:dyDescent="0.25">
      <c r="A1130" s="3"/>
      <c r="B1130" s="35"/>
      <c r="I1130" s="3"/>
      <c r="J1130" s="3"/>
    </row>
    <row r="1131" spans="1:10" s="2" customFormat="1" x14ac:dyDescent="0.25">
      <c r="A1131" s="3"/>
      <c r="B1131" s="35"/>
      <c r="I1131" s="3"/>
      <c r="J1131" s="3"/>
    </row>
  </sheetData>
  <mergeCells count="224">
    <mergeCell ref="G7:G10"/>
    <mergeCell ref="H7:H10"/>
    <mergeCell ref="I7:K7"/>
    <mergeCell ref="I8:I10"/>
    <mergeCell ref="J8:J10"/>
    <mergeCell ref="K8:K10"/>
    <mergeCell ref="A1:F1"/>
    <mergeCell ref="A2:K2"/>
    <mergeCell ref="A3:K3"/>
    <mergeCell ref="A4:K4"/>
    <mergeCell ref="A7:A10"/>
    <mergeCell ref="B7:B10"/>
    <mergeCell ref="C7:C10"/>
    <mergeCell ref="D7:D10"/>
    <mergeCell ref="E7:E10"/>
    <mergeCell ref="F7:F10"/>
    <mergeCell ref="A62:A68"/>
    <mergeCell ref="B62:B68"/>
    <mergeCell ref="B69:F69"/>
    <mergeCell ref="A70:A83"/>
    <mergeCell ref="B70:B76"/>
    <mergeCell ref="B77:B83"/>
    <mergeCell ref="A12:A18"/>
    <mergeCell ref="B12:B18"/>
    <mergeCell ref="B19:F19"/>
    <mergeCell ref="A20:A61"/>
    <mergeCell ref="B20:B26"/>
    <mergeCell ref="B27:B33"/>
    <mergeCell ref="B34:B40"/>
    <mergeCell ref="B41:B47"/>
    <mergeCell ref="B48:B54"/>
    <mergeCell ref="B55:B61"/>
    <mergeCell ref="A105:A111"/>
    <mergeCell ref="B105:B111"/>
    <mergeCell ref="A112:A118"/>
    <mergeCell ref="B112:B118"/>
    <mergeCell ref="A119:A125"/>
    <mergeCell ref="B119:B125"/>
    <mergeCell ref="A84:A90"/>
    <mergeCell ref="B84:B90"/>
    <mergeCell ref="A91:A97"/>
    <mergeCell ref="B91:B97"/>
    <mergeCell ref="A98:A104"/>
    <mergeCell ref="B98:B104"/>
    <mergeCell ref="A147:A153"/>
    <mergeCell ref="B147:B153"/>
    <mergeCell ref="A154:A167"/>
    <mergeCell ref="B154:B160"/>
    <mergeCell ref="B161:B167"/>
    <mergeCell ref="A168:A181"/>
    <mergeCell ref="B168:B174"/>
    <mergeCell ref="B175:B181"/>
    <mergeCell ref="A126:A132"/>
    <mergeCell ref="B126:B132"/>
    <mergeCell ref="A133:A139"/>
    <mergeCell ref="B133:B139"/>
    <mergeCell ref="A140:A146"/>
    <mergeCell ref="B140:B146"/>
    <mergeCell ref="A210:A223"/>
    <mergeCell ref="B210:B216"/>
    <mergeCell ref="B217:B223"/>
    <mergeCell ref="A224:A230"/>
    <mergeCell ref="B224:B230"/>
    <mergeCell ref="A231:A244"/>
    <mergeCell ref="B231:B237"/>
    <mergeCell ref="B238:B244"/>
    <mergeCell ref="A182:A195"/>
    <mergeCell ref="B182:B188"/>
    <mergeCell ref="B189:B195"/>
    <mergeCell ref="A196:A209"/>
    <mergeCell ref="B196:B202"/>
    <mergeCell ref="B203:B209"/>
    <mergeCell ref="A266:A272"/>
    <mergeCell ref="B266:B272"/>
    <mergeCell ref="A273:A279"/>
    <mergeCell ref="B273:B279"/>
    <mergeCell ref="A280:A293"/>
    <mergeCell ref="B280:B286"/>
    <mergeCell ref="B287:B293"/>
    <mergeCell ref="A245:A251"/>
    <mergeCell ref="B245:B251"/>
    <mergeCell ref="A252:A258"/>
    <mergeCell ref="B252:B258"/>
    <mergeCell ref="A259:A265"/>
    <mergeCell ref="B259:B265"/>
    <mergeCell ref="A322:A328"/>
    <mergeCell ref="B322:B328"/>
    <mergeCell ref="A329:A335"/>
    <mergeCell ref="B329:B335"/>
    <mergeCell ref="A336:A342"/>
    <mergeCell ref="B336:B342"/>
    <mergeCell ref="A294:A307"/>
    <mergeCell ref="B294:B300"/>
    <mergeCell ref="B301:B307"/>
    <mergeCell ref="A308:A314"/>
    <mergeCell ref="B308:B314"/>
    <mergeCell ref="A315:A321"/>
    <mergeCell ref="B315:B321"/>
    <mergeCell ref="A364:A370"/>
    <mergeCell ref="B364:B370"/>
    <mergeCell ref="A371:A377"/>
    <mergeCell ref="B371:B377"/>
    <mergeCell ref="A378:A384"/>
    <mergeCell ref="B378:B384"/>
    <mergeCell ref="A343:A349"/>
    <mergeCell ref="B343:B349"/>
    <mergeCell ref="A350:A356"/>
    <mergeCell ref="B350:B356"/>
    <mergeCell ref="A357:A363"/>
    <mergeCell ref="B357:B363"/>
    <mergeCell ref="A406:A412"/>
    <mergeCell ref="B406:B412"/>
    <mergeCell ref="A413:A419"/>
    <mergeCell ref="B413:B419"/>
    <mergeCell ref="A420:A426"/>
    <mergeCell ref="B420:B426"/>
    <mergeCell ref="A385:A391"/>
    <mergeCell ref="B385:B391"/>
    <mergeCell ref="A392:A398"/>
    <mergeCell ref="B392:B398"/>
    <mergeCell ref="A399:A405"/>
    <mergeCell ref="B399:B405"/>
    <mergeCell ref="A448:A454"/>
    <mergeCell ref="B448:B454"/>
    <mergeCell ref="A455:A461"/>
    <mergeCell ref="B455:B461"/>
    <mergeCell ref="A462:A468"/>
    <mergeCell ref="B462:B468"/>
    <mergeCell ref="A427:A433"/>
    <mergeCell ref="B427:B433"/>
    <mergeCell ref="A434:A440"/>
    <mergeCell ref="B434:B440"/>
    <mergeCell ref="A441:A447"/>
    <mergeCell ref="B441:B447"/>
    <mergeCell ref="A490:A496"/>
    <mergeCell ref="B490:B496"/>
    <mergeCell ref="A497:A503"/>
    <mergeCell ref="B497:B503"/>
    <mergeCell ref="A504:A510"/>
    <mergeCell ref="B504:B510"/>
    <mergeCell ref="A469:A475"/>
    <mergeCell ref="B469:B475"/>
    <mergeCell ref="A476:A482"/>
    <mergeCell ref="B476:B482"/>
    <mergeCell ref="A483:A489"/>
    <mergeCell ref="B483:B489"/>
    <mergeCell ref="A532:A538"/>
    <mergeCell ref="B532:B538"/>
    <mergeCell ref="A539:A545"/>
    <mergeCell ref="B539:B545"/>
    <mergeCell ref="A546:A552"/>
    <mergeCell ref="B546:B552"/>
    <mergeCell ref="A511:A517"/>
    <mergeCell ref="B511:B517"/>
    <mergeCell ref="A518:A524"/>
    <mergeCell ref="B518:B524"/>
    <mergeCell ref="A525:A531"/>
    <mergeCell ref="B525:B531"/>
    <mergeCell ref="A574:A580"/>
    <mergeCell ref="B574:B580"/>
    <mergeCell ref="A581:A587"/>
    <mergeCell ref="B581:B587"/>
    <mergeCell ref="A588:A594"/>
    <mergeCell ref="B588:B594"/>
    <mergeCell ref="A553:A559"/>
    <mergeCell ref="B553:B559"/>
    <mergeCell ref="A560:A566"/>
    <mergeCell ref="B560:B566"/>
    <mergeCell ref="A567:A573"/>
    <mergeCell ref="B567:B573"/>
    <mergeCell ref="A616:A622"/>
    <mergeCell ref="B616:B622"/>
    <mergeCell ref="A623:A657"/>
    <mergeCell ref="B623:B629"/>
    <mergeCell ref="B630:B636"/>
    <mergeCell ref="B637:B643"/>
    <mergeCell ref="B644:B650"/>
    <mergeCell ref="B651:B657"/>
    <mergeCell ref="A595:A601"/>
    <mergeCell ref="B595:B601"/>
    <mergeCell ref="A602:A608"/>
    <mergeCell ref="B602:B608"/>
    <mergeCell ref="A609:A615"/>
    <mergeCell ref="B609:B615"/>
    <mergeCell ref="A688:A694"/>
    <mergeCell ref="B688:B694"/>
    <mergeCell ref="A695:A701"/>
    <mergeCell ref="B695:B701"/>
    <mergeCell ref="A702:A708"/>
    <mergeCell ref="B702:B708"/>
    <mergeCell ref="A658:A672"/>
    <mergeCell ref="B658:B664"/>
    <mergeCell ref="B665:B672"/>
    <mergeCell ref="A673:A687"/>
    <mergeCell ref="B673:K673"/>
    <mergeCell ref="B674:B680"/>
    <mergeCell ref="B681:B687"/>
    <mergeCell ref="A730:A757"/>
    <mergeCell ref="B730:B736"/>
    <mergeCell ref="B737:B743"/>
    <mergeCell ref="B744:B750"/>
    <mergeCell ref="B751:B757"/>
    <mergeCell ref="A758:A764"/>
    <mergeCell ref="B758:B764"/>
    <mergeCell ref="A709:A715"/>
    <mergeCell ref="B709:B715"/>
    <mergeCell ref="A716:A722"/>
    <mergeCell ref="B716:B722"/>
    <mergeCell ref="A723:A729"/>
    <mergeCell ref="B723:B729"/>
    <mergeCell ref="A807:A814"/>
    <mergeCell ref="B807:B814"/>
    <mergeCell ref="A786:A792"/>
    <mergeCell ref="B786:B792"/>
    <mergeCell ref="A793:A799"/>
    <mergeCell ref="B793:B799"/>
    <mergeCell ref="A800:A806"/>
    <mergeCell ref="B800:B806"/>
    <mergeCell ref="A765:A771"/>
    <mergeCell ref="B765:B771"/>
    <mergeCell ref="A772:A778"/>
    <mergeCell ref="B772:B778"/>
    <mergeCell ref="A779:A785"/>
    <mergeCell ref="B779:B78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5"/>
  <sheetViews>
    <sheetView tabSelected="1" zoomScale="70" zoomScaleNormal="70" workbookViewId="0">
      <selection activeCell="M12" sqref="M12"/>
    </sheetView>
  </sheetViews>
  <sheetFormatPr defaultColWidth="19" defaultRowHeight="15.75" x14ac:dyDescent="0.25"/>
  <cols>
    <col min="1" max="1" width="39.140625" style="39" customWidth="1"/>
    <col min="2" max="2" width="21.5703125" style="39" customWidth="1"/>
    <col min="3" max="10" width="19" style="39"/>
    <col min="11" max="11" width="20.28515625" style="39" customWidth="1"/>
    <col min="12" max="16384" width="19" style="39"/>
  </cols>
  <sheetData>
    <row r="1" spans="1:13" x14ac:dyDescent="0.25">
      <c r="C1" s="40"/>
      <c r="D1" s="40"/>
      <c r="K1" s="41" t="s">
        <v>142</v>
      </c>
      <c r="L1" s="41"/>
      <c r="M1" s="41"/>
    </row>
    <row r="2" spans="1:13" x14ac:dyDescent="0.25">
      <c r="A2" s="188" t="s">
        <v>143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3" x14ac:dyDescent="0.25">
      <c r="A3" s="188" t="s">
        <v>144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3" x14ac:dyDescent="0.25">
      <c r="A4" s="190"/>
      <c r="B4" s="190"/>
      <c r="C4" s="190"/>
      <c r="D4" s="190"/>
      <c r="E4" s="190"/>
      <c r="F4" s="190"/>
    </row>
    <row r="5" spans="1:13" x14ac:dyDescent="0.25">
      <c r="A5" s="42"/>
      <c r="B5" s="42"/>
      <c r="C5" s="42"/>
      <c r="D5" s="42"/>
      <c r="E5" s="42"/>
      <c r="F5" s="42"/>
      <c r="I5" s="43"/>
      <c r="J5" s="43"/>
      <c r="K5" s="43" t="s">
        <v>3</v>
      </c>
    </row>
    <row r="6" spans="1:13" x14ac:dyDescent="0.25">
      <c r="A6" s="182" t="s">
        <v>4</v>
      </c>
      <c r="B6" s="182" t="s">
        <v>145</v>
      </c>
      <c r="C6" s="182" t="s">
        <v>146</v>
      </c>
      <c r="D6" s="182" t="s">
        <v>147</v>
      </c>
      <c r="E6" s="182" t="s">
        <v>148</v>
      </c>
      <c r="F6" s="182" t="s">
        <v>149</v>
      </c>
      <c r="G6" s="182" t="s">
        <v>150</v>
      </c>
      <c r="H6" s="182" t="s">
        <v>151</v>
      </c>
      <c r="I6" s="183" t="s">
        <v>152</v>
      </c>
      <c r="J6" s="183"/>
      <c r="K6" s="183"/>
    </row>
    <row r="7" spans="1:13" ht="111" customHeight="1" x14ac:dyDescent="0.25">
      <c r="A7" s="182"/>
      <c r="B7" s="182"/>
      <c r="C7" s="182"/>
      <c r="D7" s="182"/>
      <c r="E7" s="182"/>
      <c r="F7" s="182"/>
      <c r="G7" s="182"/>
      <c r="H7" s="182"/>
      <c r="I7" s="44" t="s">
        <v>153</v>
      </c>
      <c r="J7" s="44" t="s">
        <v>154</v>
      </c>
      <c r="K7" s="44" t="s">
        <v>155</v>
      </c>
    </row>
    <row r="8" spans="1:13" x14ac:dyDescent="0.25">
      <c r="A8" s="44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</row>
    <row r="9" spans="1:13" x14ac:dyDescent="0.25">
      <c r="A9" s="179" t="s">
        <v>156</v>
      </c>
      <c r="B9" s="184" t="s">
        <v>157</v>
      </c>
      <c r="C9" s="47" t="s">
        <v>158</v>
      </c>
      <c r="D9" s="48">
        <f>D10+D11+D12+D13</f>
        <v>3212.5</v>
      </c>
      <c r="E9" s="48">
        <f>E10+E11+E12+E13</f>
        <v>243502</v>
      </c>
      <c r="F9" s="48">
        <f>F10+F11+F12+F13</f>
        <v>243469.4</v>
      </c>
      <c r="G9" s="48">
        <f>G10+G11+G12+G13</f>
        <v>57888.7</v>
      </c>
      <c r="H9" s="48">
        <f>H10+H11+H12+H13</f>
        <v>57888.7</v>
      </c>
      <c r="I9" s="49">
        <f>H9/D9*100</f>
        <v>1801.982879377432</v>
      </c>
      <c r="J9" s="48">
        <f>G9/E9*100</f>
        <v>23.773398165107473</v>
      </c>
      <c r="K9" s="48">
        <f>G9/F9*100</f>
        <v>23.776581369157686</v>
      </c>
    </row>
    <row r="10" spans="1:13" ht="31.5" x14ac:dyDescent="0.25">
      <c r="A10" s="180"/>
      <c r="B10" s="185"/>
      <c r="C10" s="47" t="s">
        <v>19</v>
      </c>
      <c r="D10" s="48">
        <f>D16+D21+D26+D31</f>
        <v>3002.5</v>
      </c>
      <c r="E10" s="48">
        <f t="shared" ref="E10:H12" si="0">E16+E21+E26+E31</f>
        <v>30403</v>
      </c>
      <c r="F10" s="48">
        <f t="shared" si="0"/>
        <v>30370.400000000001</v>
      </c>
      <c r="G10" s="48">
        <f t="shared" si="0"/>
        <v>6982</v>
      </c>
      <c r="H10" s="48">
        <f t="shared" si="0"/>
        <v>6982</v>
      </c>
      <c r="I10" s="49">
        <f t="shared" ref="I10:I11" si="1">H10/D10*100</f>
        <v>232.53955037468774</v>
      </c>
      <c r="J10" s="48">
        <f>G10/E10*100</f>
        <v>22.964838996151695</v>
      </c>
      <c r="K10" s="48">
        <f>G10/F10*100</f>
        <v>22.989489766351447</v>
      </c>
    </row>
    <row r="11" spans="1:13" ht="31.5" x14ac:dyDescent="0.25">
      <c r="A11" s="180"/>
      <c r="B11" s="185"/>
      <c r="C11" s="50" t="s">
        <v>159</v>
      </c>
      <c r="D11" s="48">
        <f>D17+D22+D27+D32</f>
        <v>0</v>
      </c>
      <c r="E11" s="48">
        <f t="shared" si="0"/>
        <v>213099</v>
      </c>
      <c r="F11" s="48">
        <f t="shared" si="0"/>
        <v>213099</v>
      </c>
      <c r="G11" s="48">
        <f t="shared" si="0"/>
        <v>50906.7</v>
      </c>
      <c r="H11" s="48">
        <f t="shared" si="0"/>
        <v>50906.7</v>
      </c>
      <c r="I11" s="49" t="e">
        <f t="shared" si="1"/>
        <v>#DIV/0!</v>
      </c>
      <c r="J11" s="48">
        <f>G11/E11*100</f>
        <v>23.888755930342235</v>
      </c>
      <c r="K11" s="48">
        <f>G11/F11*100</f>
        <v>23.888755930342235</v>
      </c>
    </row>
    <row r="12" spans="1:13" ht="47.25" x14ac:dyDescent="0.25">
      <c r="A12" s="180"/>
      <c r="B12" s="185"/>
      <c r="C12" s="47" t="s">
        <v>23</v>
      </c>
      <c r="D12" s="48">
        <f>D18+D23+D28+D33</f>
        <v>0</v>
      </c>
      <c r="E12" s="48">
        <f t="shared" si="0"/>
        <v>0</v>
      </c>
      <c r="F12" s="48">
        <f t="shared" si="0"/>
        <v>0</v>
      </c>
      <c r="G12" s="48">
        <f t="shared" si="0"/>
        <v>0</v>
      </c>
      <c r="H12" s="48">
        <f t="shared" si="0"/>
        <v>0</v>
      </c>
      <c r="I12" s="49">
        <v>0</v>
      </c>
      <c r="J12" s="48">
        <v>0</v>
      </c>
      <c r="K12" s="48">
        <v>0</v>
      </c>
    </row>
    <row r="13" spans="1:13" ht="228" customHeight="1" x14ac:dyDescent="0.25">
      <c r="A13" s="180"/>
      <c r="B13" s="186"/>
      <c r="C13" s="47" t="s">
        <v>28</v>
      </c>
      <c r="D13" s="48">
        <f>D19+D24+D29+D34</f>
        <v>210</v>
      </c>
      <c r="E13" s="48">
        <f>E19+E24+E29+E34</f>
        <v>0</v>
      </c>
      <c r="F13" s="48">
        <f>F19+F24+F29+F34</f>
        <v>0</v>
      </c>
      <c r="G13" s="48">
        <f>G19+G24+G29+G34</f>
        <v>0</v>
      </c>
      <c r="H13" s="48">
        <f>H19+H24+H29+H34</f>
        <v>0</v>
      </c>
      <c r="I13" s="49">
        <f>G13/D13*100</f>
        <v>0</v>
      </c>
      <c r="J13" s="48">
        <v>0</v>
      </c>
      <c r="K13" s="48">
        <v>0</v>
      </c>
    </row>
    <row r="14" spans="1:13" x14ac:dyDescent="0.25">
      <c r="A14" s="180"/>
      <c r="B14" s="187" t="s">
        <v>25</v>
      </c>
      <c r="C14" s="187"/>
      <c r="D14" s="187"/>
      <c r="E14" s="187"/>
      <c r="F14" s="187"/>
      <c r="G14" s="51"/>
      <c r="H14" s="51"/>
      <c r="I14" s="52"/>
      <c r="J14" s="52"/>
      <c r="K14" s="52"/>
    </row>
    <row r="15" spans="1:13" x14ac:dyDescent="0.25">
      <c r="A15" s="180"/>
      <c r="B15" s="179" t="s">
        <v>160</v>
      </c>
      <c r="C15" s="47" t="s">
        <v>158</v>
      </c>
      <c r="D15" s="48">
        <f>D16+D17+D18+D19</f>
        <v>2382.5</v>
      </c>
      <c r="E15" s="48">
        <f>E16+E17+E18+E19</f>
        <v>2382.5</v>
      </c>
      <c r="F15" s="48">
        <f>F16+F17+F18+F19</f>
        <v>2382.5</v>
      </c>
      <c r="G15" s="48">
        <f>G16+G17+G18+G19</f>
        <v>0</v>
      </c>
      <c r="H15" s="48">
        <f>H16+H17+H18+H19</f>
        <v>0</v>
      </c>
      <c r="I15" s="48">
        <f>H15/D15*100</f>
        <v>0</v>
      </c>
      <c r="J15" s="48">
        <f>G15/E15*100</f>
        <v>0</v>
      </c>
      <c r="K15" s="48">
        <f>G15/F15*100</f>
        <v>0</v>
      </c>
    </row>
    <row r="16" spans="1:13" ht="31.5" x14ac:dyDescent="0.25">
      <c r="A16" s="180"/>
      <c r="B16" s="180"/>
      <c r="C16" s="47" t="s">
        <v>19</v>
      </c>
      <c r="D16" s="48">
        <f>D42+D409</f>
        <v>2382.5</v>
      </c>
      <c r="E16" s="48">
        <f t="shared" ref="E16:H19" si="2">E42+E409</f>
        <v>2382.5</v>
      </c>
      <c r="F16" s="48">
        <f t="shared" si="2"/>
        <v>2382.5</v>
      </c>
      <c r="G16" s="48">
        <f t="shared" si="2"/>
        <v>0</v>
      </c>
      <c r="H16" s="48">
        <f t="shared" si="2"/>
        <v>0</v>
      </c>
      <c r="I16" s="48">
        <f t="shared" ref="I16" si="3">H16/D16*100</f>
        <v>0</v>
      </c>
      <c r="J16" s="48">
        <f t="shared" ref="J16" si="4">G16/E16*100</f>
        <v>0</v>
      </c>
      <c r="K16" s="48">
        <f t="shared" ref="K16" si="5">G16/F16*100</f>
        <v>0</v>
      </c>
    </row>
    <row r="17" spans="1:11" ht="31.5" x14ac:dyDescent="0.25">
      <c r="A17" s="180"/>
      <c r="B17" s="180"/>
      <c r="C17" s="50" t="s">
        <v>159</v>
      </c>
      <c r="D17" s="48">
        <f>D43+D410</f>
        <v>0</v>
      </c>
      <c r="E17" s="48">
        <f t="shared" si="2"/>
        <v>0</v>
      </c>
      <c r="F17" s="48">
        <f t="shared" si="2"/>
        <v>0</v>
      </c>
      <c r="G17" s="48">
        <f t="shared" si="2"/>
        <v>0</v>
      </c>
      <c r="H17" s="48">
        <f t="shared" si="2"/>
        <v>0</v>
      </c>
      <c r="I17" s="48">
        <v>0</v>
      </c>
      <c r="J17" s="48">
        <v>0</v>
      </c>
      <c r="K17" s="48">
        <v>0</v>
      </c>
    </row>
    <row r="18" spans="1:11" ht="47.25" x14ac:dyDescent="0.25">
      <c r="A18" s="180"/>
      <c r="B18" s="180"/>
      <c r="C18" s="47" t="s">
        <v>23</v>
      </c>
      <c r="D18" s="48">
        <f>D44+D411</f>
        <v>0</v>
      </c>
      <c r="E18" s="48">
        <f t="shared" si="2"/>
        <v>0</v>
      </c>
      <c r="F18" s="48">
        <f t="shared" si="2"/>
        <v>0</v>
      </c>
      <c r="G18" s="48">
        <f t="shared" si="2"/>
        <v>0</v>
      </c>
      <c r="H18" s="48">
        <f t="shared" si="2"/>
        <v>0</v>
      </c>
      <c r="I18" s="48">
        <v>0</v>
      </c>
      <c r="J18" s="48">
        <v>0</v>
      </c>
      <c r="K18" s="48">
        <v>0</v>
      </c>
    </row>
    <row r="19" spans="1:11" ht="47.25" x14ac:dyDescent="0.25">
      <c r="A19" s="180"/>
      <c r="B19" s="181"/>
      <c r="C19" s="47" t="s">
        <v>28</v>
      </c>
      <c r="D19" s="48">
        <f>D45+D412</f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 t="shared" si="2"/>
        <v>0</v>
      </c>
      <c r="I19" s="48">
        <v>0</v>
      </c>
      <c r="J19" s="48">
        <v>0</v>
      </c>
      <c r="K19" s="48">
        <v>0</v>
      </c>
    </row>
    <row r="20" spans="1:11" x14ac:dyDescent="0.25">
      <c r="A20" s="180"/>
      <c r="B20" s="179" t="s">
        <v>161</v>
      </c>
      <c r="C20" s="47" t="s">
        <v>158</v>
      </c>
      <c r="D20" s="48">
        <f>D21+D22+D23+D24</f>
        <v>620</v>
      </c>
      <c r="E20" s="48">
        <f>E21+E22+E23+E24</f>
        <v>241119.5</v>
      </c>
      <c r="F20" s="48">
        <f>F21+F22+F23+F24</f>
        <v>241086.9</v>
      </c>
      <c r="G20" s="48">
        <f>G21+G22+G23+G24</f>
        <v>57888.7</v>
      </c>
      <c r="H20" s="48">
        <f>H21+H22+H23+H24</f>
        <v>57888.7</v>
      </c>
      <c r="I20" s="48">
        <f>H20/D20*100</f>
        <v>9336.8870967741932</v>
      </c>
      <c r="J20" s="48">
        <f>G20/E20*100</f>
        <v>24.008302936925467</v>
      </c>
      <c r="K20" s="48">
        <f>G20/F20*100</f>
        <v>24.011549362491284</v>
      </c>
    </row>
    <row r="21" spans="1:11" ht="31.5" x14ac:dyDescent="0.25">
      <c r="A21" s="180"/>
      <c r="B21" s="180"/>
      <c r="C21" s="47" t="s">
        <v>19</v>
      </c>
      <c r="D21" s="48">
        <f>D47+D414</f>
        <v>620</v>
      </c>
      <c r="E21" s="48">
        <f>E47+E414+E383</f>
        <v>28020.5</v>
      </c>
      <c r="F21" s="48">
        <f t="shared" ref="F21:H22" si="6">F47+F414+F383</f>
        <v>27987.9</v>
      </c>
      <c r="G21" s="48">
        <f t="shared" si="6"/>
        <v>6982</v>
      </c>
      <c r="H21" s="48">
        <f t="shared" si="6"/>
        <v>6982</v>
      </c>
      <c r="I21" s="48">
        <f t="shared" ref="I21:I22" si="7">H21/D21*100</f>
        <v>1126.1290322580646</v>
      </c>
      <c r="J21" s="48">
        <f t="shared" ref="J21:J22" si="8">G21/E21*100</f>
        <v>24.917471137203119</v>
      </c>
      <c r="K21" s="48">
        <f t="shared" ref="K21:K22" si="9">G21/F21*100</f>
        <v>24.946494735224864</v>
      </c>
    </row>
    <row r="22" spans="1:11" ht="31.5" x14ac:dyDescent="0.25">
      <c r="A22" s="180"/>
      <c r="B22" s="180"/>
      <c r="C22" s="50" t="s">
        <v>159</v>
      </c>
      <c r="D22" s="48">
        <f t="shared" ref="D22:H24" si="10">D70+D126+D222+D313+D349</f>
        <v>0</v>
      </c>
      <c r="E22" s="48">
        <f>E48+E415+E384</f>
        <v>213099</v>
      </c>
      <c r="F22" s="48">
        <f t="shared" si="6"/>
        <v>213099</v>
      </c>
      <c r="G22" s="48">
        <f t="shared" si="6"/>
        <v>50906.7</v>
      </c>
      <c r="H22" s="48">
        <f t="shared" si="6"/>
        <v>50906.7</v>
      </c>
      <c r="I22" s="48" t="e">
        <f t="shared" si="7"/>
        <v>#DIV/0!</v>
      </c>
      <c r="J22" s="48">
        <f t="shared" si="8"/>
        <v>23.888755930342235</v>
      </c>
      <c r="K22" s="48">
        <f t="shared" si="9"/>
        <v>23.888755930342235</v>
      </c>
    </row>
    <row r="23" spans="1:11" ht="47.25" x14ac:dyDescent="0.25">
      <c r="A23" s="180"/>
      <c r="B23" s="180"/>
      <c r="C23" s="47" t="s">
        <v>23</v>
      </c>
      <c r="D23" s="48">
        <f t="shared" si="10"/>
        <v>0</v>
      </c>
      <c r="E23" s="48">
        <f t="shared" si="10"/>
        <v>0</v>
      </c>
      <c r="F23" s="48">
        <f t="shared" si="10"/>
        <v>0</v>
      </c>
      <c r="G23" s="48">
        <f t="shared" si="10"/>
        <v>0</v>
      </c>
      <c r="H23" s="48">
        <f t="shared" si="10"/>
        <v>0</v>
      </c>
      <c r="I23" s="48">
        <v>0</v>
      </c>
      <c r="J23" s="48">
        <v>0</v>
      </c>
      <c r="K23" s="48">
        <v>0</v>
      </c>
    </row>
    <row r="24" spans="1:11" ht="47.25" x14ac:dyDescent="0.25">
      <c r="A24" s="180"/>
      <c r="B24" s="181"/>
      <c r="C24" s="47" t="s">
        <v>28</v>
      </c>
      <c r="D24" s="48">
        <f t="shared" si="10"/>
        <v>0</v>
      </c>
      <c r="E24" s="48">
        <f t="shared" si="10"/>
        <v>0</v>
      </c>
      <c r="F24" s="48">
        <f t="shared" si="10"/>
        <v>0</v>
      </c>
      <c r="G24" s="48">
        <f t="shared" si="10"/>
        <v>0</v>
      </c>
      <c r="H24" s="48">
        <f t="shared" si="10"/>
        <v>0</v>
      </c>
      <c r="I24" s="48">
        <v>0</v>
      </c>
      <c r="J24" s="48">
        <v>0</v>
      </c>
      <c r="K24" s="48">
        <v>0</v>
      </c>
    </row>
    <row r="25" spans="1:11" x14ac:dyDescent="0.25">
      <c r="A25" s="180"/>
      <c r="B25" s="179" t="s">
        <v>162</v>
      </c>
      <c r="C25" s="47" t="s">
        <v>158</v>
      </c>
      <c r="D25" s="48">
        <f>D26+D27+D28+D29</f>
        <v>0</v>
      </c>
      <c r="E25" s="48">
        <f>E26+E27+E28+E29</f>
        <v>0</v>
      </c>
      <c r="F25" s="48">
        <f>F26+F27+F28+F29</f>
        <v>0</v>
      </c>
      <c r="G25" s="48">
        <f>G26+G27+G28+G29</f>
        <v>0</v>
      </c>
      <c r="H25" s="48">
        <f>H26+H27+H28+H29</f>
        <v>0</v>
      </c>
      <c r="I25" s="48">
        <v>0</v>
      </c>
      <c r="J25" s="48">
        <v>0</v>
      </c>
      <c r="K25" s="48">
        <v>0</v>
      </c>
    </row>
    <row r="26" spans="1:11" ht="31.5" x14ac:dyDescent="0.25">
      <c r="A26" s="180"/>
      <c r="B26" s="180"/>
      <c r="C26" s="47" t="s">
        <v>19</v>
      </c>
      <c r="D26" s="48">
        <f t="shared" ref="D26:H29" si="11">D52+D419</f>
        <v>0</v>
      </c>
      <c r="E26" s="48">
        <f t="shared" si="11"/>
        <v>0</v>
      </c>
      <c r="F26" s="48">
        <f t="shared" si="11"/>
        <v>0</v>
      </c>
      <c r="G26" s="48">
        <f t="shared" si="11"/>
        <v>0</v>
      </c>
      <c r="H26" s="48">
        <f t="shared" si="11"/>
        <v>0</v>
      </c>
      <c r="I26" s="48">
        <v>0</v>
      </c>
      <c r="J26" s="48">
        <v>0</v>
      </c>
      <c r="K26" s="48">
        <v>0</v>
      </c>
    </row>
    <row r="27" spans="1:11" ht="31.5" x14ac:dyDescent="0.25">
      <c r="A27" s="180"/>
      <c r="B27" s="180"/>
      <c r="C27" s="50" t="s">
        <v>159</v>
      </c>
      <c r="D27" s="48">
        <f t="shared" si="11"/>
        <v>0</v>
      </c>
      <c r="E27" s="48">
        <f t="shared" si="11"/>
        <v>0</v>
      </c>
      <c r="F27" s="48">
        <f t="shared" si="11"/>
        <v>0</v>
      </c>
      <c r="G27" s="48">
        <f t="shared" si="11"/>
        <v>0</v>
      </c>
      <c r="H27" s="48">
        <f t="shared" si="11"/>
        <v>0</v>
      </c>
      <c r="I27" s="48">
        <v>0</v>
      </c>
      <c r="J27" s="48">
        <v>0</v>
      </c>
      <c r="K27" s="48">
        <v>0</v>
      </c>
    </row>
    <row r="28" spans="1:11" ht="47.25" x14ac:dyDescent="0.25">
      <c r="A28" s="180"/>
      <c r="B28" s="180"/>
      <c r="C28" s="47" t="s">
        <v>23</v>
      </c>
      <c r="D28" s="48">
        <f t="shared" si="11"/>
        <v>0</v>
      </c>
      <c r="E28" s="48">
        <f t="shared" si="11"/>
        <v>0</v>
      </c>
      <c r="F28" s="48">
        <f t="shared" si="11"/>
        <v>0</v>
      </c>
      <c r="G28" s="48">
        <f t="shared" si="11"/>
        <v>0</v>
      </c>
      <c r="H28" s="48">
        <f t="shared" si="11"/>
        <v>0</v>
      </c>
      <c r="I28" s="48">
        <v>0</v>
      </c>
      <c r="J28" s="48">
        <v>0</v>
      </c>
      <c r="K28" s="48">
        <v>0</v>
      </c>
    </row>
    <row r="29" spans="1:11" ht="47.25" x14ac:dyDescent="0.25">
      <c r="A29" s="180"/>
      <c r="B29" s="181"/>
      <c r="C29" s="47" t="s">
        <v>28</v>
      </c>
      <c r="D29" s="48">
        <f t="shared" si="11"/>
        <v>0</v>
      </c>
      <c r="E29" s="48">
        <f t="shared" si="11"/>
        <v>0</v>
      </c>
      <c r="F29" s="48">
        <f t="shared" si="11"/>
        <v>0</v>
      </c>
      <c r="G29" s="48">
        <f t="shared" si="11"/>
        <v>0</v>
      </c>
      <c r="H29" s="48">
        <f t="shared" si="11"/>
        <v>0</v>
      </c>
      <c r="I29" s="48">
        <v>0</v>
      </c>
      <c r="J29" s="48">
        <v>0</v>
      </c>
      <c r="K29" s="48">
        <v>0</v>
      </c>
    </row>
    <row r="30" spans="1:11" x14ac:dyDescent="0.25">
      <c r="A30" s="180"/>
      <c r="B30" s="179" t="s">
        <v>163</v>
      </c>
      <c r="C30" s="47" t="s">
        <v>158</v>
      </c>
      <c r="D30" s="48">
        <f>D31+D32+D33+D34</f>
        <v>210</v>
      </c>
      <c r="E30" s="48">
        <f>E31+E32+E33+E34</f>
        <v>0</v>
      </c>
      <c r="F30" s="48">
        <f>F31+F32+F33+F34</f>
        <v>0</v>
      </c>
      <c r="G30" s="48">
        <f>G31+G32+G33+G34</f>
        <v>0</v>
      </c>
      <c r="H30" s="48">
        <f>H31+H32+H33+H34</f>
        <v>0</v>
      </c>
      <c r="I30" s="48">
        <f t="shared" ref="I30:I34" si="12">G30/D30*100</f>
        <v>0</v>
      </c>
      <c r="J30" s="48">
        <v>0</v>
      </c>
      <c r="K30" s="48">
        <v>0</v>
      </c>
    </row>
    <row r="31" spans="1:11" ht="31.5" x14ac:dyDescent="0.25">
      <c r="A31" s="180"/>
      <c r="B31" s="180"/>
      <c r="C31" s="47" t="s">
        <v>19</v>
      </c>
      <c r="D31" s="48">
        <f>D57</f>
        <v>0</v>
      </c>
      <c r="E31" s="48">
        <f>E57</f>
        <v>0</v>
      </c>
      <c r="F31" s="48">
        <f>F57</f>
        <v>0</v>
      </c>
      <c r="G31" s="48">
        <f>G57</f>
        <v>0</v>
      </c>
      <c r="H31" s="48">
        <f>H57</f>
        <v>0</v>
      </c>
      <c r="I31" s="48">
        <v>0</v>
      </c>
      <c r="J31" s="48">
        <v>0</v>
      </c>
      <c r="K31" s="48">
        <v>0</v>
      </c>
    </row>
    <row r="32" spans="1:11" ht="31.5" x14ac:dyDescent="0.25">
      <c r="A32" s="180"/>
      <c r="B32" s="180"/>
      <c r="C32" s="50" t="s">
        <v>159</v>
      </c>
      <c r="D32" s="48">
        <f t="shared" ref="D32:H34" si="13">D58</f>
        <v>0</v>
      </c>
      <c r="E32" s="48">
        <f t="shared" si="13"/>
        <v>0</v>
      </c>
      <c r="F32" s="48">
        <f t="shared" si="13"/>
        <v>0</v>
      </c>
      <c r="G32" s="48">
        <f t="shared" si="13"/>
        <v>0</v>
      </c>
      <c r="H32" s="48">
        <f t="shared" si="13"/>
        <v>0</v>
      </c>
      <c r="I32" s="48">
        <v>0</v>
      </c>
      <c r="J32" s="48">
        <v>0</v>
      </c>
      <c r="K32" s="48">
        <v>0</v>
      </c>
    </row>
    <row r="33" spans="1:11" ht="47.25" x14ac:dyDescent="0.25">
      <c r="A33" s="180"/>
      <c r="B33" s="180"/>
      <c r="C33" s="47" t="s">
        <v>23</v>
      </c>
      <c r="D33" s="48">
        <f t="shared" si="13"/>
        <v>0</v>
      </c>
      <c r="E33" s="48">
        <f t="shared" si="13"/>
        <v>0</v>
      </c>
      <c r="F33" s="48">
        <f t="shared" si="13"/>
        <v>0</v>
      </c>
      <c r="G33" s="48">
        <f t="shared" si="13"/>
        <v>0</v>
      </c>
      <c r="H33" s="48">
        <f t="shared" si="13"/>
        <v>0</v>
      </c>
      <c r="I33" s="48">
        <v>0</v>
      </c>
      <c r="J33" s="48">
        <v>0</v>
      </c>
      <c r="K33" s="48">
        <v>0</v>
      </c>
    </row>
    <row r="34" spans="1:11" ht="47.25" x14ac:dyDescent="0.25">
      <c r="A34" s="181"/>
      <c r="B34" s="181"/>
      <c r="C34" s="47" t="s">
        <v>28</v>
      </c>
      <c r="D34" s="48">
        <f t="shared" si="13"/>
        <v>210</v>
      </c>
      <c r="E34" s="48">
        <f t="shared" si="13"/>
        <v>0</v>
      </c>
      <c r="F34" s="48">
        <f t="shared" si="13"/>
        <v>0</v>
      </c>
      <c r="G34" s="48">
        <f t="shared" si="13"/>
        <v>0</v>
      </c>
      <c r="H34" s="48">
        <f t="shared" si="13"/>
        <v>0</v>
      </c>
      <c r="I34" s="48">
        <f t="shared" si="12"/>
        <v>0</v>
      </c>
      <c r="J34" s="48">
        <v>0</v>
      </c>
      <c r="K34" s="48">
        <v>0</v>
      </c>
    </row>
    <row r="35" spans="1:11" x14ac:dyDescent="0.25">
      <c r="A35" s="179" t="s">
        <v>164</v>
      </c>
      <c r="B35" s="179" t="s">
        <v>165</v>
      </c>
      <c r="C35" s="47" t="s">
        <v>158</v>
      </c>
      <c r="D35" s="48">
        <f>D36+D37+D38+D39</f>
        <v>2452.5</v>
      </c>
      <c r="E35" s="48">
        <f>E36+E37+E38+E39</f>
        <v>2242.5</v>
      </c>
      <c r="F35" s="48">
        <f>F36+F37+F38+F39</f>
        <v>2232</v>
      </c>
      <c r="G35" s="48">
        <f>G36+G37+G38+G39</f>
        <v>0</v>
      </c>
      <c r="H35" s="48">
        <f>H36+H37+H38+H39</f>
        <v>0</v>
      </c>
      <c r="I35" s="48">
        <f>H35/D35*100</f>
        <v>0</v>
      </c>
      <c r="J35" s="48">
        <f>G35/E35*100</f>
        <v>0</v>
      </c>
      <c r="K35" s="48">
        <f>G35/F35*100</f>
        <v>0</v>
      </c>
    </row>
    <row r="36" spans="1:11" ht="31.5" x14ac:dyDescent="0.25">
      <c r="A36" s="180"/>
      <c r="B36" s="180"/>
      <c r="C36" s="47" t="s">
        <v>19</v>
      </c>
      <c r="D36" s="48">
        <f>D42+D47+D52+D57</f>
        <v>2242.5</v>
      </c>
      <c r="E36" s="48">
        <f t="shared" ref="E36:H39" si="14">E42+E47+E52+E57</f>
        <v>2242.5</v>
      </c>
      <c r="F36" s="48">
        <f t="shared" si="14"/>
        <v>2232</v>
      </c>
      <c r="G36" s="48">
        <f t="shared" si="14"/>
        <v>0</v>
      </c>
      <c r="H36" s="48">
        <f t="shared" si="14"/>
        <v>0</v>
      </c>
      <c r="I36" s="48">
        <f t="shared" ref="I36" si="15">H36/D36*100</f>
        <v>0</v>
      </c>
      <c r="J36" s="48">
        <f t="shared" ref="J36" si="16">G36/E36*100</f>
        <v>0</v>
      </c>
      <c r="K36" s="48">
        <f t="shared" ref="K36" si="17">G36/F36*100</f>
        <v>0</v>
      </c>
    </row>
    <row r="37" spans="1:11" ht="31.5" x14ac:dyDescent="0.25">
      <c r="A37" s="180"/>
      <c r="B37" s="180"/>
      <c r="C37" s="50" t="s">
        <v>159</v>
      </c>
      <c r="D37" s="48">
        <f>D43+D48+D53+D58</f>
        <v>0</v>
      </c>
      <c r="E37" s="48">
        <f t="shared" si="14"/>
        <v>0</v>
      </c>
      <c r="F37" s="48">
        <f t="shared" si="14"/>
        <v>0</v>
      </c>
      <c r="G37" s="48">
        <f t="shared" si="14"/>
        <v>0</v>
      </c>
      <c r="H37" s="48">
        <f t="shared" si="14"/>
        <v>0</v>
      </c>
      <c r="I37" s="48">
        <v>0</v>
      </c>
      <c r="J37" s="48">
        <v>0</v>
      </c>
      <c r="K37" s="48">
        <v>0</v>
      </c>
    </row>
    <row r="38" spans="1:11" ht="47.25" x14ac:dyDescent="0.25">
      <c r="A38" s="180"/>
      <c r="B38" s="180"/>
      <c r="C38" s="47" t="s">
        <v>23</v>
      </c>
      <c r="D38" s="48">
        <f>D44+D49+D54+D59</f>
        <v>0</v>
      </c>
      <c r="E38" s="48">
        <f t="shared" si="14"/>
        <v>0</v>
      </c>
      <c r="F38" s="48">
        <f t="shared" si="14"/>
        <v>0</v>
      </c>
      <c r="G38" s="48">
        <f t="shared" si="14"/>
        <v>0</v>
      </c>
      <c r="H38" s="48">
        <f t="shared" si="14"/>
        <v>0</v>
      </c>
      <c r="I38" s="48">
        <v>0</v>
      </c>
      <c r="J38" s="48">
        <v>0</v>
      </c>
      <c r="K38" s="48">
        <v>0</v>
      </c>
    </row>
    <row r="39" spans="1:11" ht="47.25" x14ac:dyDescent="0.25">
      <c r="A39" s="180"/>
      <c r="B39" s="181"/>
      <c r="C39" s="47" t="s">
        <v>28</v>
      </c>
      <c r="D39" s="48">
        <f>D45+D50+D55+D60</f>
        <v>210</v>
      </c>
      <c r="E39" s="48">
        <f t="shared" si="14"/>
        <v>0</v>
      </c>
      <c r="F39" s="48">
        <f t="shared" si="14"/>
        <v>0</v>
      </c>
      <c r="G39" s="48">
        <f t="shared" si="14"/>
        <v>0</v>
      </c>
      <c r="H39" s="48">
        <f t="shared" si="14"/>
        <v>0</v>
      </c>
      <c r="I39" s="48">
        <f>G39/D39*100</f>
        <v>0</v>
      </c>
      <c r="J39" s="48">
        <v>0</v>
      </c>
      <c r="K39" s="48">
        <v>0</v>
      </c>
    </row>
    <row r="40" spans="1:11" x14ac:dyDescent="0.25">
      <c r="A40" s="180"/>
      <c r="B40" s="175" t="s">
        <v>25</v>
      </c>
      <c r="C40" s="176"/>
      <c r="D40" s="176"/>
      <c r="E40" s="176"/>
      <c r="F40" s="176"/>
      <c r="G40" s="176"/>
      <c r="H40" s="176"/>
      <c r="I40" s="176"/>
      <c r="J40" s="176"/>
      <c r="K40" s="177"/>
    </row>
    <row r="41" spans="1:11" x14ac:dyDescent="0.25">
      <c r="A41" s="180"/>
      <c r="B41" s="174" t="s">
        <v>166</v>
      </c>
      <c r="C41" s="47" t="s">
        <v>158</v>
      </c>
      <c r="D41" s="48">
        <f>D42+D43+D44+D45</f>
        <v>2062.5</v>
      </c>
      <c r="E41" s="48">
        <f>E42+E43+E44+E45</f>
        <v>2062.5</v>
      </c>
      <c r="F41" s="48">
        <f>F42+F43+F44+F45</f>
        <v>2062.5</v>
      </c>
      <c r="G41" s="48">
        <f>G42+G43+G44+G45</f>
        <v>0</v>
      </c>
      <c r="H41" s="48">
        <f>H42+H43+H44+H45</f>
        <v>0</v>
      </c>
      <c r="I41" s="48">
        <f>H41/D41*100</f>
        <v>0</v>
      </c>
      <c r="J41" s="48">
        <f>G41/E41*100</f>
        <v>0</v>
      </c>
      <c r="K41" s="48">
        <f>G41/F41*100</f>
        <v>0</v>
      </c>
    </row>
    <row r="42" spans="1:11" ht="31.5" x14ac:dyDescent="0.25">
      <c r="A42" s="180"/>
      <c r="B42" s="174"/>
      <c r="C42" s="47" t="s">
        <v>19</v>
      </c>
      <c r="D42" s="48">
        <f>D120+D216+D378</f>
        <v>2062.5</v>
      </c>
      <c r="E42" s="48">
        <f t="shared" ref="E42:H42" si="18">E120+E216+E378</f>
        <v>2062.5</v>
      </c>
      <c r="F42" s="48">
        <f t="shared" si="18"/>
        <v>2062.5</v>
      </c>
      <c r="G42" s="48">
        <f t="shared" si="18"/>
        <v>0</v>
      </c>
      <c r="H42" s="48">
        <f t="shared" si="18"/>
        <v>0</v>
      </c>
      <c r="I42" s="48">
        <f t="shared" ref="I42" si="19">H42/D42*100</f>
        <v>0</v>
      </c>
      <c r="J42" s="48">
        <f t="shared" ref="J42" si="20">G42/E42*100</f>
        <v>0</v>
      </c>
      <c r="K42" s="48">
        <f t="shared" ref="K42" si="21">G42/F42*100</f>
        <v>0</v>
      </c>
    </row>
    <row r="43" spans="1:11" ht="31.5" x14ac:dyDescent="0.25">
      <c r="A43" s="180"/>
      <c r="B43" s="174"/>
      <c r="C43" s="50" t="s">
        <v>159</v>
      </c>
      <c r="D43" s="48">
        <f t="shared" ref="D43:H45" si="22">D121+D217</f>
        <v>0</v>
      </c>
      <c r="E43" s="48">
        <f t="shared" si="22"/>
        <v>0</v>
      </c>
      <c r="F43" s="48">
        <f t="shared" si="22"/>
        <v>0</v>
      </c>
      <c r="G43" s="48">
        <f t="shared" si="22"/>
        <v>0</v>
      </c>
      <c r="H43" s="48">
        <f t="shared" si="22"/>
        <v>0</v>
      </c>
      <c r="I43" s="48">
        <v>0</v>
      </c>
      <c r="J43" s="48">
        <v>0</v>
      </c>
      <c r="K43" s="48">
        <v>0</v>
      </c>
    </row>
    <row r="44" spans="1:11" ht="47.25" x14ac:dyDescent="0.25">
      <c r="A44" s="180"/>
      <c r="B44" s="174"/>
      <c r="C44" s="47" t="s">
        <v>23</v>
      </c>
      <c r="D44" s="48">
        <f t="shared" si="22"/>
        <v>0</v>
      </c>
      <c r="E44" s="48">
        <f t="shared" si="22"/>
        <v>0</v>
      </c>
      <c r="F44" s="48">
        <f t="shared" si="22"/>
        <v>0</v>
      </c>
      <c r="G44" s="48">
        <f t="shared" si="22"/>
        <v>0</v>
      </c>
      <c r="H44" s="48">
        <f t="shared" si="22"/>
        <v>0</v>
      </c>
      <c r="I44" s="48">
        <v>0</v>
      </c>
      <c r="J44" s="48">
        <v>0</v>
      </c>
      <c r="K44" s="48">
        <v>0</v>
      </c>
    </row>
    <row r="45" spans="1:11" ht="47.25" x14ac:dyDescent="0.25">
      <c r="A45" s="180"/>
      <c r="B45" s="174"/>
      <c r="C45" s="47" t="s">
        <v>28</v>
      </c>
      <c r="D45" s="48">
        <f t="shared" si="22"/>
        <v>0</v>
      </c>
      <c r="E45" s="48">
        <f t="shared" si="22"/>
        <v>0</v>
      </c>
      <c r="F45" s="48">
        <f t="shared" si="22"/>
        <v>0</v>
      </c>
      <c r="G45" s="48">
        <f t="shared" si="22"/>
        <v>0</v>
      </c>
      <c r="H45" s="48">
        <f t="shared" si="22"/>
        <v>0</v>
      </c>
      <c r="I45" s="48">
        <v>0</v>
      </c>
      <c r="J45" s="48">
        <v>0</v>
      </c>
      <c r="K45" s="48">
        <v>0</v>
      </c>
    </row>
    <row r="46" spans="1:11" x14ac:dyDescent="0.25">
      <c r="A46" s="180"/>
      <c r="B46" s="179" t="s">
        <v>161</v>
      </c>
      <c r="C46" s="47" t="s">
        <v>158</v>
      </c>
      <c r="D46" s="48">
        <f>D47+D48+D49+D50</f>
        <v>180</v>
      </c>
      <c r="E46" s="48">
        <f>E47+E48+E49+E50</f>
        <v>180</v>
      </c>
      <c r="F46" s="48">
        <f>F47+F48+F49+F50</f>
        <v>169.5</v>
      </c>
      <c r="G46" s="48">
        <f>G47+G48+G49+G50</f>
        <v>0</v>
      </c>
      <c r="H46" s="48">
        <f>H47+H48+H49+H50</f>
        <v>0</v>
      </c>
      <c r="I46" s="48">
        <f>H46/D46*100</f>
        <v>0</v>
      </c>
      <c r="J46" s="48">
        <f>G46/E46*100</f>
        <v>0</v>
      </c>
      <c r="K46" s="48">
        <f>G46/F46*100</f>
        <v>0</v>
      </c>
    </row>
    <row r="47" spans="1:11" ht="31.5" x14ac:dyDescent="0.25">
      <c r="A47" s="180"/>
      <c r="B47" s="180"/>
      <c r="C47" s="47" t="s">
        <v>19</v>
      </c>
      <c r="D47" s="48">
        <f>D69+D125+D221</f>
        <v>180</v>
      </c>
      <c r="E47" s="48">
        <f t="shared" ref="D47:H50" si="23">E69+E125+E221</f>
        <v>180</v>
      </c>
      <c r="F47" s="48">
        <f t="shared" si="23"/>
        <v>169.5</v>
      </c>
      <c r="G47" s="48">
        <f t="shared" si="23"/>
        <v>0</v>
      </c>
      <c r="H47" s="48">
        <f t="shared" si="23"/>
        <v>0</v>
      </c>
      <c r="I47" s="48">
        <f t="shared" ref="I47" si="24">H47/D47*100</f>
        <v>0</v>
      </c>
      <c r="J47" s="48">
        <f t="shared" ref="J47" si="25">G47/E47*100</f>
        <v>0</v>
      </c>
      <c r="K47" s="48">
        <f t="shared" ref="K47" si="26">G47/F47*100</f>
        <v>0</v>
      </c>
    </row>
    <row r="48" spans="1:11" ht="31.5" x14ac:dyDescent="0.25">
      <c r="A48" s="180"/>
      <c r="B48" s="180"/>
      <c r="C48" s="50" t="s">
        <v>159</v>
      </c>
      <c r="D48" s="48">
        <f t="shared" si="23"/>
        <v>0</v>
      </c>
      <c r="E48" s="48">
        <f t="shared" si="23"/>
        <v>0</v>
      </c>
      <c r="F48" s="48">
        <f t="shared" si="23"/>
        <v>0</v>
      </c>
      <c r="G48" s="48">
        <f t="shared" si="23"/>
        <v>0</v>
      </c>
      <c r="H48" s="48">
        <f t="shared" si="23"/>
        <v>0</v>
      </c>
      <c r="I48" s="48">
        <v>0</v>
      </c>
      <c r="J48" s="48">
        <v>0</v>
      </c>
      <c r="K48" s="48">
        <v>0</v>
      </c>
    </row>
    <row r="49" spans="1:11" ht="47.25" x14ac:dyDescent="0.25">
      <c r="A49" s="180"/>
      <c r="B49" s="180"/>
      <c r="C49" s="47" t="s">
        <v>23</v>
      </c>
      <c r="D49" s="48">
        <f t="shared" si="23"/>
        <v>0</v>
      </c>
      <c r="E49" s="48">
        <f t="shared" si="23"/>
        <v>0</v>
      </c>
      <c r="F49" s="48">
        <f t="shared" si="23"/>
        <v>0</v>
      </c>
      <c r="G49" s="48">
        <f t="shared" si="23"/>
        <v>0</v>
      </c>
      <c r="H49" s="48">
        <f t="shared" si="23"/>
        <v>0</v>
      </c>
      <c r="I49" s="48">
        <v>0</v>
      </c>
      <c r="J49" s="48">
        <v>0</v>
      </c>
      <c r="K49" s="48">
        <v>0</v>
      </c>
    </row>
    <row r="50" spans="1:11" ht="47.25" x14ac:dyDescent="0.25">
      <c r="A50" s="180"/>
      <c r="B50" s="181"/>
      <c r="C50" s="47" t="s">
        <v>28</v>
      </c>
      <c r="D50" s="48">
        <f t="shared" si="23"/>
        <v>0</v>
      </c>
      <c r="E50" s="48">
        <f t="shared" si="23"/>
        <v>0</v>
      </c>
      <c r="F50" s="48">
        <f t="shared" si="23"/>
        <v>0</v>
      </c>
      <c r="G50" s="48">
        <f t="shared" si="23"/>
        <v>0</v>
      </c>
      <c r="H50" s="48">
        <f t="shared" si="23"/>
        <v>0</v>
      </c>
      <c r="I50" s="48">
        <v>0</v>
      </c>
      <c r="J50" s="48">
        <v>0</v>
      </c>
      <c r="K50" s="48">
        <v>0</v>
      </c>
    </row>
    <row r="51" spans="1:11" x14ac:dyDescent="0.25">
      <c r="A51" s="180"/>
      <c r="B51" s="174" t="s">
        <v>167</v>
      </c>
      <c r="C51" s="47" t="s">
        <v>158</v>
      </c>
      <c r="D51" s="48">
        <f>D52+D53+D54+D55</f>
        <v>0</v>
      </c>
      <c r="E51" s="48">
        <f>E52+E53+E54+E55</f>
        <v>0</v>
      </c>
      <c r="F51" s="48">
        <f>F52+F53+F54+F55</f>
        <v>0</v>
      </c>
      <c r="G51" s="48">
        <f>G52+G53+G54+G55</f>
        <v>0</v>
      </c>
      <c r="H51" s="48">
        <f>H52+H53+H54+H55</f>
        <v>0</v>
      </c>
      <c r="I51" s="48">
        <v>0</v>
      </c>
      <c r="J51" s="48">
        <v>0</v>
      </c>
      <c r="K51" s="48">
        <v>0</v>
      </c>
    </row>
    <row r="52" spans="1:11" ht="31.5" x14ac:dyDescent="0.25">
      <c r="A52" s="180"/>
      <c r="B52" s="174"/>
      <c r="C52" s="47" t="s">
        <v>19</v>
      </c>
      <c r="D52" s="48">
        <f t="shared" ref="D52:H55" si="27">D74+D130+D226+D302+D343</f>
        <v>0</v>
      </c>
      <c r="E52" s="48">
        <f t="shared" si="27"/>
        <v>0</v>
      </c>
      <c r="F52" s="48">
        <f t="shared" si="27"/>
        <v>0</v>
      </c>
      <c r="G52" s="48">
        <f t="shared" si="27"/>
        <v>0</v>
      </c>
      <c r="H52" s="48">
        <f t="shared" si="27"/>
        <v>0</v>
      </c>
      <c r="I52" s="48">
        <v>0</v>
      </c>
      <c r="J52" s="48">
        <v>0</v>
      </c>
      <c r="K52" s="48">
        <v>0</v>
      </c>
    </row>
    <row r="53" spans="1:11" ht="31.5" x14ac:dyDescent="0.25">
      <c r="A53" s="180"/>
      <c r="B53" s="174"/>
      <c r="C53" s="50" t="s">
        <v>159</v>
      </c>
      <c r="D53" s="48">
        <f t="shared" si="27"/>
        <v>0</v>
      </c>
      <c r="E53" s="48">
        <f t="shared" si="27"/>
        <v>0</v>
      </c>
      <c r="F53" s="48">
        <f t="shared" si="27"/>
        <v>0</v>
      </c>
      <c r="G53" s="48">
        <f t="shared" si="27"/>
        <v>0</v>
      </c>
      <c r="H53" s="48">
        <f t="shared" si="27"/>
        <v>0</v>
      </c>
      <c r="I53" s="48">
        <v>0</v>
      </c>
      <c r="J53" s="48">
        <v>0</v>
      </c>
      <c r="K53" s="48">
        <v>0</v>
      </c>
    </row>
    <row r="54" spans="1:11" ht="47.25" x14ac:dyDescent="0.25">
      <c r="A54" s="180"/>
      <c r="B54" s="174"/>
      <c r="C54" s="47" t="s">
        <v>23</v>
      </c>
      <c r="D54" s="48">
        <f t="shared" si="27"/>
        <v>0</v>
      </c>
      <c r="E54" s="48">
        <f t="shared" si="27"/>
        <v>0</v>
      </c>
      <c r="F54" s="48">
        <f t="shared" si="27"/>
        <v>0</v>
      </c>
      <c r="G54" s="48">
        <f t="shared" si="27"/>
        <v>0</v>
      </c>
      <c r="H54" s="48">
        <f t="shared" si="27"/>
        <v>0</v>
      </c>
      <c r="I54" s="48">
        <v>0</v>
      </c>
      <c r="J54" s="48">
        <v>0</v>
      </c>
      <c r="K54" s="48">
        <v>0</v>
      </c>
    </row>
    <row r="55" spans="1:11" ht="47.25" x14ac:dyDescent="0.25">
      <c r="A55" s="180"/>
      <c r="B55" s="174"/>
      <c r="C55" s="47" t="s">
        <v>28</v>
      </c>
      <c r="D55" s="48">
        <f t="shared" si="27"/>
        <v>0</v>
      </c>
      <c r="E55" s="48">
        <f t="shared" si="27"/>
        <v>0</v>
      </c>
      <c r="F55" s="48">
        <f t="shared" si="27"/>
        <v>0</v>
      </c>
      <c r="G55" s="48">
        <f t="shared" si="27"/>
        <v>0</v>
      </c>
      <c r="H55" s="48">
        <f t="shared" si="27"/>
        <v>0</v>
      </c>
      <c r="I55" s="48">
        <v>0</v>
      </c>
      <c r="J55" s="48">
        <v>0</v>
      </c>
      <c r="K55" s="48">
        <v>0</v>
      </c>
    </row>
    <row r="56" spans="1:11" x14ac:dyDescent="0.25">
      <c r="A56" s="180"/>
      <c r="B56" s="179" t="s">
        <v>163</v>
      </c>
      <c r="C56" s="47" t="s">
        <v>158</v>
      </c>
      <c r="D56" s="48">
        <f>D57+D58+D59+D60</f>
        <v>210</v>
      </c>
      <c r="E56" s="48">
        <f>E57+E58+E59+E60</f>
        <v>0</v>
      </c>
      <c r="F56" s="48">
        <f>F57+F58+F59+F60</f>
        <v>0</v>
      </c>
      <c r="G56" s="48">
        <f>G57+G58+G59+G60</f>
        <v>0</v>
      </c>
      <c r="H56" s="48">
        <f>H57+H58+H59+H60</f>
        <v>0</v>
      </c>
      <c r="I56" s="48">
        <f>H56/D56*100</f>
        <v>0</v>
      </c>
      <c r="J56" s="48">
        <v>0</v>
      </c>
      <c r="K56" s="48">
        <v>0</v>
      </c>
    </row>
    <row r="57" spans="1:11" ht="31.5" x14ac:dyDescent="0.25">
      <c r="A57" s="180"/>
      <c r="B57" s="180"/>
      <c r="C57" s="47" t="s">
        <v>19</v>
      </c>
      <c r="D57" s="48">
        <f t="shared" ref="D57:H59" si="28">D135+D307</f>
        <v>0</v>
      </c>
      <c r="E57" s="48">
        <f t="shared" si="28"/>
        <v>0</v>
      </c>
      <c r="F57" s="48">
        <f t="shared" si="28"/>
        <v>0</v>
      </c>
      <c r="G57" s="48">
        <f t="shared" si="28"/>
        <v>0</v>
      </c>
      <c r="H57" s="48">
        <f t="shared" si="28"/>
        <v>0</v>
      </c>
      <c r="I57" s="48">
        <v>0</v>
      </c>
      <c r="J57" s="48">
        <v>0</v>
      </c>
      <c r="K57" s="48">
        <v>0</v>
      </c>
    </row>
    <row r="58" spans="1:11" ht="31.5" x14ac:dyDescent="0.25">
      <c r="A58" s="180"/>
      <c r="B58" s="180"/>
      <c r="C58" s="50" t="s">
        <v>159</v>
      </c>
      <c r="D58" s="48">
        <f t="shared" si="28"/>
        <v>0</v>
      </c>
      <c r="E58" s="48">
        <f t="shared" si="28"/>
        <v>0</v>
      </c>
      <c r="F58" s="48">
        <f t="shared" si="28"/>
        <v>0</v>
      </c>
      <c r="G58" s="48">
        <f t="shared" si="28"/>
        <v>0</v>
      </c>
      <c r="H58" s="48">
        <f t="shared" si="28"/>
        <v>0</v>
      </c>
      <c r="I58" s="48">
        <v>0</v>
      </c>
      <c r="J58" s="48">
        <v>0</v>
      </c>
      <c r="K58" s="48">
        <v>0</v>
      </c>
    </row>
    <row r="59" spans="1:11" ht="47.25" x14ac:dyDescent="0.25">
      <c r="A59" s="180"/>
      <c r="B59" s="180"/>
      <c r="C59" s="47" t="s">
        <v>23</v>
      </c>
      <c r="D59" s="48">
        <f t="shared" si="28"/>
        <v>0</v>
      </c>
      <c r="E59" s="48">
        <f t="shared" si="28"/>
        <v>0</v>
      </c>
      <c r="F59" s="48">
        <f t="shared" si="28"/>
        <v>0</v>
      </c>
      <c r="G59" s="48">
        <f t="shared" si="28"/>
        <v>0</v>
      </c>
      <c r="H59" s="48">
        <f t="shared" si="28"/>
        <v>0</v>
      </c>
      <c r="I59" s="48">
        <v>0</v>
      </c>
      <c r="J59" s="48">
        <v>0</v>
      </c>
      <c r="K59" s="48">
        <v>0</v>
      </c>
    </row>
    <row r="60" spans="1:11" ht="47.25" x14ac:dyDescent="0.25">
      <c r="A60" s="181"/>
      <c r="B60" s="181"/>
      <c r="C60" s="47" t="s">
        <v>28</v>
      </c>
      <c r="D60" s="48">
        <f>D138+D310</f>
        <v>210</v>
      </c>
      <c r="E60" s="48">
        <f>E138+E310+E66</f>
        <v>0</v>
      </c>
      <c r="F60" s="48">
        <f>F138+F310+F66</f>
        <v>0</v>
      </c>
      <c r="G60" s="48">
        <f>G138+G310</f>
        <v>0</v>
      </c>
      <c r="H60" s="48">
        <f>H138+H310</f>
        <v>0</v>
      </c>
      <c r="I60" s="48">
        <f>G60/D60*100</f>
        <v>0</v>
      </c>
      <c r="J60" s="48">
        <v>0</v>
      </c>
      <c r="K60" s="48">
        <v>0</v>
      </c>
    </row>
    <row r="61" spans="1:11" x14ac:dyDescent="0.25">
      <c r="A61" s="174"/>
      <c r="B61" s="174"/>
      <c r="C61" s="174"/>
      <c r="D61" s="174"/>
      <c r="E61" s="174"/>
      <c r="F61" s="174"/>
      <c r="G61" s="51"/>
      <c r="H61" s="51"/>
      <c r="I61" s="53"/>
      <c r="J61" s="53"/>
      <c r="K61" s="53"/>
    </row>
    <row r="62" spans="1:11" x14ac:dyDescent="0.25">
      <c r="A62" s="149" t="s">
        <v>168</v>
      </c>
      <c r="B62" s="174" t="s">
        <v>165</v>
      </c>
      <c r="C62" s="47" t="s">
        <v>158</v>
      </c>
      <c r="D62" s="48">
        <f>D63+D64+D65+D66</f>
        <v>10</v>
      </c>
      <c r="E62" s="48">
        <f>E63+E64+E65+E66</f>
        <v>10</v>
      </c>
      <c r="F62" s="48">
        <f>F63+F64+F65+F66</f>
        <v>9</v>
      </c>
      <c r="G62" s="48">
        <f>G63+G64+G65+G66</f>
        <v>0</v>
      </c>
      <c r="H62" s="48">
        <f>H63+H64+H65+H66</f>
        <v>0</v>
      </c>
      <c r="I62" s="48">
        <f>H62/D62*100</f>
        <v>0</v>
      </c>
      <c r="J62" s="48">
        <f>G62/E62*100</f>
        <v>0</v>
      </c>
      <c r="K62" s="48">
        <f>G62/F62*100</f>
        <v>0</v>
      </c>
    </row>
    <row r="63" spans="1:11" ht="31.5" x14ac:dyDescent="0.25">
      <c r="A63" s="150"/>
      <c r="B63" s="174"/>
      <c r="C63" s="47" t="s">
        <v>19</v>
      </c>
      <c r="D63" s="48">
        <f>D69+D74</f>
        <v>10</v>
      </c>
      <c r="E63" s="48">
        <f>E69+E74</f>
        <v>10</v>
      </c>
      <c r="F63" s="48">
        <f>F69+F74</f>
        <v>9</v>
      </c>
      <c r="G63" s="48">
        <f>G69+G74</f>
        <v>0</v>
      </c>
      <c r="H63" s="48">
        <f>H69+H74</f>
        <v>0</v>
      </c>
      <c r="I63" s="48">
        <f t="shared" ref="I63" si="29">H63/D63*100</f>
        <v>0</v>
      </c>
      <c r="J63" s="48">
        <f t="shared" ref="J63" si="30">G63/E63*100</f>
        <v>0</v>
      </c>
      <c r="K63" s="48">
        <f t="shared" ref="K63" si="31">G63/F63*100</f>
        <v>0</v>
      </c>
    </row>
    <row r="64" spans="1:11" ht="47.25" x14ac:dyDescent="0.25">
      <c r="A64" s="150"/>
      <c r="B64" s="174"/>
      <c r="C64" s="50" t="s">
        <v>169</v>
      </c>
      <c r="D64" s="48">
        <f t="shared" ref="D64:H66" si="32">D70+D75</f>
        <v>0</v>
      </c>
      <c r="E64" s="48">
        <f t="shared" si="32"/>
        <v>0</v>
      </c>
      <c r="F64" s="48">
        <f t="shared" si="32"/>
        <v>0</v>
      </c>
      <c r="G64" s="48">
        <f t="shared" si="32"/>
        <v>0</v>
      </c>
      <c r="H64" s="48">
        <f t="shared" si="32"/>
        <v>0</v>
      </c>
      <c r="I64" s="48">
        <v>0</v>
      </c>
      <c r="J64" s="48">
        <v>0</v>
      </c>
      <c r="K64" s="48">
        <v>0</v>
      </c>
    </row>
    <row r="65" spans="1:13" ht="47.25" x14ac:dyDescent="0.25">
      <c r="A65" s="150"/>
      <c r="B65" s="174"/>
      <c r="C65" s="47" t="s">
        <v>23</v>
      </c>
      <c r="D65" s="48">
        <f t="shared" si="32"/>
        <v>0</v>
      </c>
      <c r="E65" s="48">
        <f t="shared" si="32"/>
        <v>0</v>
      </c>
      <c r="F65" s="48">
        <f t="shared" si="32"/>
        <v>0</v>
      </c>
      <c r="G65" s="48">
        <f t="shared" si="32"/>
        <v>0</v>
      </c>
      <c r="H65" s="48">
        <f t="shared" si="32"/>
        <v>0</v>
      </c>
      <c r="I65" s="48">
        <v>0</v>
      </c>
      <c r="J65" s="48">
        <v>0</v>
      </c>
      <c r="K65" s="48">
        <v>0</v>
      </c>
      <c r="M65" s="54"/>
    </row>
    <row r="66" spans="1:13" ht="132" customHeight="1" x14ac:dyDescent="0.25">
      <c r="A66" s="150"/>
      <c r="B66" s="174"/>
      <c r="C66" s="47" t="s">
        <v>28</v>
      </c>
      <c r="D66" s="48">
        <f>D82</f>
        <v>0</v>
      </c>
      <c r="E66" s="48">
        <f t="shared" si="32"/>
        <v>0</v>
      </c>
      <c r="F66" s="48">
        <f t="shared" si="32"/>
        <v>0</v>
      </c>
      <c r="G66" s="48">
        <f t="shared" si="32"/>
        <v>0</v>
      </c>
      <c r="H66" s="48">
        <f t="shared" si="32"/>
        <v>0</v>
      </c>
      <c r="I66" s="48">
        <v>0</v>
      </c>
      <c r="J66" s="48">
        <v>0</v>
      </c>
      <c r="K66" s="48">
        <v>0</v>
      </c>
    </row>
    <row r="67" spans="1:13" x14ac:dyDescent="0.25">
      <c r="A67" s="150"/>
      <c r="B67" s="175" t="s">
        <v>25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1:13" x14ac:dyDescent="0.25">
      <c r="A68" s="150"/>
      <c r="B68" s="178" t="s">
        <v>170</v>
      </c>
      <c r="C68" s="47" t="s">
        <v>158</v>
      </c>
      <c r="D68" s="48">
        <f>D69+D70+D71+D72</f>
        <v>10</v>
      </c>
      <c r="E68" s="48">
        <f>E69+E70+E71+E72</f>
        <v>10</v>
      </c>
      <c r="F68" s="48">
        <f>F69+F70+F71+F72</f>
        <v>9</v>
      </c>
      <c r="G68" s="48">
        <f>G69+G70+G71+G72</f>
        <v>0</v>
      </c>
      <c r="H68" s="48">
        <f>H69+H70+H71+H72</f>
        <v>0</v>
      </c>
      <c r="I68" s="48">
        <f>H68/D68*100</f>
        <v>0</v>
      </c>
      <c r="J68" s="48">
        <f>G68/E68*100</f>
        <v>0</v>
      </c>
      <c r="K68" s="48">
        <f>G68/F68*100</f>
        <v>0</v>
      </c>
    </row>
    <row r="69" spans="1:13" ht="31.5" x14ac:dyDescent="0.25">
      <c r="A69" s="150"/>
      <c r="B69" s="178"/>
      <c r="C69" s="47" t="s">
        <v>19</v>
      </c>
      <c r="D69" s="48">
        <f>D84+D94</f>
        <v>10</v>
      </c>
      <c r="E69" s="48">
        <f>E84+E94</f>
        <v>10</v>
      </c>
      <c r="F69" s="48">
        <f>F84+F94</f>
        <v>9</v>
      </c>
      <c r="G69" s="48">
        <f>G84+G94</f>
        <v>0</v>
      </c>
      <c r="H69" s="48">
        <f>H84+H94</f>
        <v>0</v>
      </c>
      <c r="I69" s="48">
        <f t="shared" ref="I69" si="33">H69/D69*100</f>
        <v>0</v>
      </c>
      <c r="J69" s="48">
        <f t="shared" ref="J69" si="34">G69/E69*100</f>
        <v>0</v>
      </c>
      <c r="K69" s="48">
        <f t="shared" ref="K69" si="35">G69/F69*100</f>
        <v>0</v>
      </c>
    </row>
    <row r="70" spans="1:13" ht="47.25" x14ac:dyDescent="0.25">
      <c r="A70" s="150"/>
      <c r="B70" s="178"/>
      <c r="C70" s="47" t="s">
        <v>21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</row>
    <row r="71" spans="1:13" ht="47.25" x14ac:dyDescent="0.25">
      <c r="A71" s="150"/>
      <c r="B71" s="178"/>
      <c r="C71" s="47" t="s">
        <v>23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</row>
    <row r="72" spans="1:13" ht="47.25" x14ac:dyDescent="0.25">
      <c r="A72" s="150"/>
      <c r="B72" s="178"/>
      <c r="C72" s="47" t="s">
        <v>171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</row>
    <row r="73" spans="1:13" x14ac:dyDescent="0.25">
      <c r="A73" s="150"/>
      <c r="B73" s="179" t="s">
        <v>172</v>
      </c>
      <c r="C73" s="47" t="s">
        <v>158</v>
      </c>
      <c r="D73" s="48">
        <f>D74+D75+D76+D77</f>
        <v>0</v>
      </c>
      <c r="E73" s="48">
        <f>E74+E75+E76+E77</f>
        <v>0</v>
      </c>
      <c r="F73" s="48">
        <f>F74+F75+F76+F77</f>
        <v>0</v>
      </c>
      <c r="G73" s="48">
        <f>G74+G75+G76+G77</f>
        <v>0</v>
      </c>
      <c r="H73" s="48">
        <f>H74+H75+H76+H77</f>
        <v>0</v>
      </c>
      <c r="I73" s="48">
        <v>0</v>
      </c>
      <c r="J73" s="48">
        <v>0</v>
      </c>
      <c r="K73" s="48">
        <v>0</v>
      </c>
    </row>
    <row r="74" spans="1:13" ht="31.5" x14ac:dyDescent="0.25">
      <c r="A74" s="150"/>
      <c r="B74" s="180"/>
      <c r="C74" s="47" t="s">
        <v>19</v>
      </c>
      <c r="D74" s="48">
        <f>D89+D109</f>
        <v>0</v>
      </c>
      <c r="E74" s="48">
        <f>E89+E109</f>
        <v>0</v>
      </c>
      <c r="F74" s="48">
        <f>F89+F109</f>
        <v>0</v>
      </c>
      <c r="G74" s="48">
        <f>G89+G109</f>
        <v>0</v>
      </c>
      <c r="H74" s="48">
        <f>H89+H109</f>
        <v>0</v>
      </c>
      <c r="I74" s="48">
        <v>0</v>
      </c>
      <c r="J74" s="48">
        <v>0</v>
      </c>
      <c r="K74" s="48">
        <v>0</v>
      </c>
    </row>
    <row r="75" spans="1:13" ht="47.25" x14ac:dyDescent="0.25">
      <c r="A75" s="150"/>
      <c r="B75" s="180"/>
      <c r="C75" s="47" t="s">
        <v>21</v>
      </c>
      <c r="D75" s="48">
        <f t="shared" ref="D75:H77" si="36">D90+D110</f>
        <v>0</v>
      </c>
      <c r="E75" s="48">
        <f t="shared" si="36"/>
        <v>0</v>
      </c>
      <c r="F75" s="48">
        <f t="shared" si="36"/>
        <v>0</v>
      </c>
      <c r="G75" s="48">
        <f t="shared" si="36"/>
        <v>0</v>
      </c>
      <c r="H75" s="48">
        <f t="shared" si="36"/>
        <v>0</v>
      </c>
      <c r="I75" s="48">
        <v>0</v>
      </c>
      <c r="J75" s="48">
        <v>0</v>
      </c>
      <c r="K75" s="48">
        <v>0</v>
      </c>
    </row>
    <row r="76" spans="1:13" ht="47.25" x14ac:dyDescent="0.25">
      <c r="A76" s="150"/>
      <c r="B76" s="180"/>
      <c r="C76" s="47" t="s">
        <v>23</v>
      </c>
      <c r="D76" s="48">
        <f t="shared" si="36"/>
        <v>0</v>
      </c>
      <c r="E76" s="48">
        <f t="shared" si="36"/>
        <v>0</v>
      </c>
      <c r="F76" s="48">
        <f t="shared" si="36"/>
        <v>0</v>
      </c>
      <c r="G76" s="48">
        <f t="shared" si="36"/>
        <v>0</v>
      </c>
      <c r="H76" s="48">
        <f t="shared" si="36"/>
        <v>0</v>
      </c>
      <c r="I76" s="48">
        <v>0</v>
      </c>
      <c r="J76" s="48">
        <v>0</v>
      </c>
      <c r="K76" s="48">
        <v>0</v>
      </c>
    </row>
    <row r="77" spans="1:13" ht="47.25" x14ac:dyDescent="0.25">
      <c r="A77" s="150"/>
      <c r="B77" s="181"/>
      <c r="C77" s="47" t="s">
        <v>28</v>
      </c>
      <c r="D77" s="48">
        <f t="shared" si="36"/>
        <v>0</v>
      </c>
      <c r="E77" s="48">
        <f t="shared" si="36"/>
        <v>0</v>
      </c>
      <c r="F77" s="48">
        <f t="shared" si="36"/>
        <v>0</v>
      </c>
      <c r="G77" s="48">
        <f t="shared" si="36"/>
        <v>0</v>
      </c>
      <c r="H77" s="48">
        <f t="shared" si="36"/>
        <v>0</v>
      </c>
      <c r="I77" s="48">
        <v>0</v>
      </c>
      <c r="J77" s="48">
        <v>0</v>
      </c>
      <c r="K77" s="48">
        <v>0</v>
      </c>
    </row>
    <row r="78" spans="1:13" x14ac:dyDescent="0.25">
      <c r="A78" s="150"/>
      <c r="B78" s="179" t="s">
        <v>173</v>
      </c>
      <c r="C78" s="47" t="s">
        <v>158</v>
      </c>
      <c r="D78" s="48">
        <f>D79+D80+D81+D82</f>
        <v>0</v>
      </c>
      <c r="E78" s="48">
        <f>E79+E80+E81+E82</f>
        <v>0</v>
      </c>
      <c r="F78" s="48">
        <f>F79+F80+F81+F82</f>
        <v>0</v>
      </c>
      <c r="G78" s="48">
        <f>G79+G80+G81+G82</f>
        <v>0</v>
      </c>
      <c r="H78" s="48">
        <f>H79+H80+H81+H82</f>
        <v>0</v>
      </c>
      <c r="I78" s="48">
        <v>0</v>
      </c>
      <c r="J78" s="48">
        <v>0</v>
      </c>
      <c r="K78" s="48">
        <v>0</v>
      </c>
    </row>
    <row r="79" spans="1:13" ht="31.5" x14ac:dyDescent="0.25">
      <c r="A79" s="150"/>
      <c r="B79" s="180"/>
      <c r="C79" s="47" t="s">
        <v>19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</row>
    <row r="80" spans="1:13" ht="47.25" x14ac:dyDescent="0.25">
      <c r="A80" s="150"/>
      <c r="B80" s="180"/>
      <c r="C80" s="47" t="s">
        <v>21</v>
      </c>
      <c r="D80" s="48">
        <f t="shared" ref="D80:H81" si="37">D95+D115</f>
        <v>0</v>
      </c>
      <c r="E80" s="48">
        <f t="shared" si="37"/>
        <v>0</v>
      </c>
      <c r="F80" s="48">
        <f t="shared" si="37"/>
        <v>0</v>
      </c>
      <c r="G80" s="48">
        <f t="shared" si="37"/>
        <v>0</v>
      </c>
      <c r="H80" s="48">
        <v>0</v>
      </c>
      <c r="I80" s="48">
        <v>0</v>
      </c>
      <c r="J80" s="48">
        <v>0</v>
      </c>
      <c r="K80" s="48">
        <v>0</v>
      </c>
    </row>
    <row r="81" spans="1:13" ht="47.25" x14ac:dyDescent="0.25">
      <c r="A81" s="150"/>
      <c r="B81" s="180"/>
      <c r="C81" s="47" t="s">
        <v>23</v>
      </c>
      <c r="D81" s="48">
        <f t="shared" si="37"/>
        <v>0</v>
      </c>
      <c r="E81" s="48">
        <f t="shared" si="37"/>
        <v>0</v>
      </c>
      <c r="F81" s="48">
        <f t="shared" si="37"/>
        <v>0</v>
      </c>
      <c r="G81" s="48">
        <f t="shared" si="37"/>
        <v>0</v>
      </c>
      <c r="H81" s="48">
        <f t="shared" si="37"/>
        <v>0</v>
      </c>
      <c r="I81" s="48">
        <v>0</v>
      </c>
      <c r="J81" s="48">
        <v>0</v>
      </c>
      <c r="K81" s="48">
        <v>0</v>
      </c>
    </row>
    <row r="82" spans="1:13" ht="47.25" x14ac:dyDescent="0.25">
      <c r="A82" s="151"/>
      <c r="B82" s="181"/>
      <c r="C82" s="47" t="s">
        <v>28</v>
      </c>
      <c r="D82" s="48">
        <v>0</v>
      </c>
      <c r="E82" s="48">
        <f>E97+E117</f>
        <v>0</v>
      </c>
      <c r="F82" s="48">
        <f>F97+F117</f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</row>
    <row r="83" spans="1:13" ht="15.75" customHeight="1" x14ac:dyDescent="0.25">
      <c r="A83" s="168" t="s">
        <v>174</v>
      </c>
      <c r="B83" s="156" t="s">
        <v>175</v>
      </c>
      <c r="C83" s="55" t="s">
        <v>158</v>
      </c>
      <c r="D83" s="56">
        <f>D84+D85+D86+D87</f>
        <v>10</v>
      </c>
      <c r="E83" s="56">
        <f>E84+E85+E86+E87</f>
        <v>10</v>
      </c>
      <c r="F83" s="56">
        <f>F84+F85+F86+F87</f>
        <v>9</v>
      </c>
      <c r="G83" s="56">
        <f>G84+G85+G86+G87</f>
        <v>0</v>
      </c>
      <c r="H83" s="56">
        <f>H84+H85+H86+H87</f>
        <v>0</v>
      </c>
      <c r="I83" s="56">
        <f>H83/D83*100</f>
        <v>0</v>
      </c>
      <c r="J83" s="56">
        <f>G83/E83*100</f>
        <v>0</v>
      </c>
      <c r="K83" s="56">
        <f>G83/F83*100</f>
        <v>0</v>
      </c>
    </row>
    <row r="84" spans="1:13" ht="31.5" x14ac:dyDescent="0.25">
      <c r="A84" s="169"/>
      <c r="B84" s="156"/>
      <c r="C84" s="55" t="s">
        <v>19</v>
      </c>
      <c r="D84" s="56">
        <v>10</v>
      </c>
      <c r="E84" s="56">
        <v>10</v>
      </c>
      <c r="F84" s="56">
        <v>9</v>
      </c>
      <c r="G84" s="56">
        <v>0</v>
      </c>
      <c r="H84" s="56">
        <v>0</v>
      </c>
      <c r="I84" s="56">
        <f t="shared" ref="I84" si="38">H84/D84*100</f>
        <v>0</v>
      </c>
      <c r="J84" s="56">
        <f t="shared" ref="J84:J114" si="39">G84/E84*100</f>
        <v>0</v>
      </c>
      <c r="K84" s="56">
        <f t="shared" ref="K84:K114" si="40">G84/F84*100</f>
        <v>0</v>
      </c>
    </row>
    <row r="85" spans="1:13" ht="47.25" x14ac:dyDescent="0.25">
      <c r="A85" s="169"/>
      <c r="B85" s="156"/>
      <c r="C85" s="55" t="s">
        <v>21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</row>
    <row r="86" spans="1:13" ht="47.25" x14ac:dyDescent="0.25">
      <c r="A86" s="169"/>
      <c r="B86" s="156"/>
      <c r="C86" s="55" t="s">
        <v>23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</row>
    <row r="87" spans="1:13" ht="72.75" customHeight="1" thickBot="1" x14ac:dyDescent="0.3">
      <c r="A87" s="170"/>
      <c r="B87" s="156"/>
      <c r="C87" s="55" t="s">
        <v>28</v>
      </c>
      <c r="D87" s="56">
        <v>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M87" s="57"/>
    </row>
    <row r="88" spans="1:13" x14ac:dyDescent="0.25">
      <c r="A88" s="171" t="s">
        <v>176</v>
      </c>
      <c r="B88" s="153" t="s">
        <v>177</v>
      </c>
      <c r="C88" s="55" t="s">
        <v>158</v>
      </c>
      <c r="D88" s="56">
        <f>D89+D90+D91+D92</f>
        <v>0</v>
      </c>
      <c r="E88" s="56">
        <f>E89+E90+E91+E92</f>
        <v>0</v>
      </c>
      <c r="F88" s="56">
        <f>F89+F90+F91+F92</f>
        <v>0</v>
      </c>
      <c r="G88" s="56">
        <f>G89+G90+G91+G92</f>
        <v>0</v>
      </c>
      <c r="H88" s="56">
        <f>H89+H90+H91+H92</f>
        <v>0</v>
      </c>
      <c r="I88" s="56">
        <v>0</v>
      </c>
      <c r="J88" s="56">
        <v>0</v>
      </c>
      <c r="K88" s="56">
        <v>0</v>
      </c>
    </row>
    <row r="89" spans="1:13" ht="31.5" x14ac:dyDescent="0.25">
      <c r="A89" s="172"/>
      <c r="B89" s="154"/>
      <c r="C89" s="55" t="s">
        <v>19</v>
      </c>
      <c r="D89" s="56">
        <v>0</v>
      </c>
      <c r="E89" s="56">
        <v>0</v>
      </c>
      <c r="F89" s="56">
        <f>114-114</f>
        <v>0</v>
      </c>
      <c r="G89" s="56">
        <f>114-114</f>
        <v>0</v>
      </c>
      <c r="H89" s="56">
        <f>114-114</f>
        <v>0</v>
      </c>
      <c r="I89" s="56">
        <v>0</v>
      </c>
      <c r="J89" s="56">
        <v>0</v>
      </c>
      <c r="K89" s="56">
        <v>0</v>
      </c>
    </row>
    <row r="90" spans="1:13" ht="47.25" x14ac:dyDescent="0.25">
      <c r="A90" s="172"/>
      <c r="B90" s="154"/>
      <c r="C90" s="55" t="s">
        <v>21</v>
      </c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</row>
    <row r="91" spans="1:13" ht="47.25" x14ac:dyDescent="0.25">
      <c r="A91" s="172"/>
      <c r="B91" s="154"/>
      <c r="C91" s="55" t="s">
        <v>23</v>
      </c>
      <c r="D91" s="56">
        <v>0</v>
      </c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</row>
    <row r="92" spans="1:13" ht="47.25" x14ac:dyDescent="0.25">
      <c r="A92" s="173"/>
      <c r="B92" s="155"/>
      <c r="C92" s="55" t="s">
        <v>28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</row>
    <row r="93" spans="1:13" x14ac:dyDescent="0.25">
      <c r="A93" s="160" t="s">
        <v>178</v>
      </c>
      <c r="B93" s="153" t="s">
        <v>179</v>
      </c>
      <c r="C93" s="55" t="s">
        <v>158</v>
      </c>
      <c r="D93" s="56">
        <f>D94+D95+D96+D97</f>
        <v>0</v>
      </c>
      <c r="E93" s="56">
        <f>E94+E95+E96+E97</f>
        <v>0</v>
      </c>
      <c r="F93" s="56">
        <f>F94+F95+F96+F97</f>
        <v>0</v>
      </c>
      <c r="G93" s="56">
        <f>G94+G95+G96+G97</f>
        <v>0</v>
      </c>
      <c r="H93" s="56">
        <f>H94+H95+H96+H97</f>
        <v>0</v>
      </c>
      <c r="I93" s="56">
        <v>0</v>
      </c>
      <c r="J93" s="56">
        <v>0</v>
      </c>
      <c r="K93" s="56">
        <v>0</v>
      </c>
    </row>
    <row r="94" spans="1:13" ht="31.5" x14ac:dyDescent="0.25">
      <c r="A94" s="160"/>
      <c r="B94" s="154"/>
      <c r="C94" s="55" t="s">
        <v>19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</row>
    <row r="95" spans="1:13" ht="47.25" x14ac:dyDescent="0.25">
      <c r="A95" s="160"/>
      <c r="B95" s="154"/>
      <c r="C95" s="55" t="s">
        <v>21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</row>
    <row r="96" spans="1:13" ht="47.25" x14ac:dyDescent="0.25">
      <c r="A96" s="160"/>
      <c r="B96" s="154"/>
      <c r="C96" s="55" t="s">
        <v>23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</row>
    <row r="97" spans="1:11" ht="47.25" x14ac:dyDescent="0.25">
      <c r="A97" s="160"/>
      <c r="B97" s="155"/>
      <c r="C97" s="55" t="s">
        <v>28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</row>
    <row r="98" spans="1:11" x14ac:dyDescent="0.25">
      <c r="A98" s="162" t="s">
        <v>180</v>
      </c>
      <c r="B98" s="153" t="s">
        <v>173</v>
      </c>
      <c r="C98" s="55" t="s">
        <v>158</v>
      </c>
      <c r="D98" s="56">
        <f>D99+D100+D101+D102</f>
        <v>0</v>
      </c>
      <c r="E98" s="56">
        <f>E99+E100+E101+E102</f>
        <v>0</v>
      </c>
      <c r="F98" s="56">
        <f>F99+F100+F101+F102</f>
        <v>0</v>
      </c>
      <c r="G98" s="56">
        <f>G99+G100+G101+G102</f>
        <v>0</v>
      </c>
      <c r="H98" s="56">
        <f>H99+H100+H101+H102</f>
        <v>0</v>
      </c>
      <c r="I98" s="56">
        <v>0</v>
      </c>
      <c r="J98" s="56">
        <v>0</v>
      </c>
      <c r="K98" s="56">
        <v>0</v>
      </c>
    </row>
    <row r="99" spans="1:11" ht="31.5" x14ac:dyDescent="0.25">
      <c r="A99" s="161"/>
      <c r="B99" s="154"/>
      <c r="C99" s="55" t="s">
        <v>19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</row>
    <row r="100" spans="1:11" ht="47.25" x14ac:dyDescent="0.25">
      <c r="A100" s="161"/>
      <c r="B100" s="154"/>
      <c r="C100" s="55" t="s">
        <v>21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</row>
    <row r="101" spans="1:11" ht="47.25" x14ac:dyDescent="0.25">
      <c r="A101" s="161"/>
      <c r="B101" s="154"/>
      <c r="C101" s="55" t="s">
        <v>23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</row>
    <row r="102" spans="1:11" ht="47.25" x14ac:dyDescent="0.25">
      <c r="A102" s="163"/>
      <c r="B102" s="155"/>
      <c r="C102" s="55" t="s">
        <v>28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</row>
    <row r="103" spans="1:11" x14ac:dyDescent="0.25">
      <c r="A103" s="162" t="s">
        <v>181</v>
      </c>
      <c r="B103" s="153" t="s">
        <v>173</v>
      </c>
      <c r="C103" s="55" t="s">
        <v>158</v>
      </c>
      <c r="D103" s="56">
        <f>D104+D105+D106+D107</f>
        <v>0</v>
      </c>
      <c r="E103" s="56">
        <f>E104+E105+E106+E107</f>
        <v>0</v>
      </c>
      <c r="F103" s="56">
        <f>F104+F105+F106+F107</f>
        <v>0</v>
      </c>
      <c r="G103" s="56">
        <f>G104+G105+G106+G107</f>
        <v>0</v>
      </c>
      <c r="H103" s="56">
        <f>H104+H105+H106+H107</f>
        <v>0</v>
      </c>
      <c r="I103" s="56">
        <v>0</v>
      </c>
      <c r="J103" s="56">
        <v>0</v>
      </c>
      <c r="K103" s="56">
        <v>0</v>
      </c>
    </row>
    <row r="104" spans="1:11" ht="31.5" x14ac:dyDescent="0.25">
      <c r="A104" s="161"/>
      <c r="B104" s="154"/>
      <c r="C104" s="55" t="s">
        <v>19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</row>
    <row r="105" spans="1:11" ht="47.25" x14ac:dyDescent="0.25">
      <c r="A105" s="161"/>
      <c r="B105" s="154"/>
      <c r="C105" s="55" t="s">
        <v>21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</row>
    <row r="106" spans="1:11" ht="47.25" x14ac:dyDescent="0.25">
      <c r="A106" s="161"/>
      <c r="B106" s="154"/>
      <c r="C106" s="55" t="s">
        <v>23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</row>
    <row r="107" spans="1:11" ht="47.25" x14ac:dyDescent="0.25">
      <c r="A107" s="163"/>
      <c r="B107" s="155"/>
      <c r="C107" s="55" t="s">
        <v>28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</row>
    <row r="108" spans="1:11" x14ac:dyDescent="0.25">
      <c r="A108" s="162" t="s">
        <v>182</v>
      </c>
      <c r="B108" s="153" t="s">
        <v>177</v>
      </c>
      <c r="C108" s="55" t="s">
        <v>158</v>
      </c>
      <c r="D108" s="56">
        <f>D109+D110+D111+D112</f>
        <v>0</v>
      </c>
      <c r="E108" s="56">
        <f>E109+E110+E111+E112</f>
        <v>0</v>
      </c>
      <c r="F108" s="56">
        <f>F109+F110+F111+F112</f>
        <v>0</v>
      </c>
      <c r="G108" s="56">
        <f>G109+G110+G111+G112</f>
        <v>0</v>
      </c>
      <c r="H108" s="56">
        <f>H109+H110+H111+H112</f>
        <v>0</v>
      </c>
      <c r="I108" s="56">
        <v>0</v>
      </c>
      <c r="J108" s="56">
        <v>0</v>
      </c>
      <c r="K108" s="56">
        <v>0</v>
      </c>
    </row>
    <row r="109" spans="1:11" ht="31.5" x14ac:dyDescent="0.25">
      <c r="A109" s="161"/>
      <c r="B109" s="154"/>
      <c r="C109" s="55" t="s">
        <v>19</v>
      </c>
      <c r="D109" s="56">
        <v>0</v>
      </c>
      <c r="E109" s="56">
        <v>0</v>
      </c>
      <c r="F109" s="56">
        <f>68-68</f>
        <v>0</v>
      </c>
      <c r="G109" s="56">
        <f>68-68</f>
        <v>0</v>
      </c>
      <c r="H109" s="56">
        <f>68-68</f>
        <v>0</v>
      </c>
      <c r="I109" s="56">
        <v>0</v>
      </c>
      <c r="J109" s="56">
        <v>0</v>
      </c>
      <c r="K109" s="56">
        <v>0</v>
      </c>
    </row>
    <row r="110" spans="1:11" ht="47.25" x14ac:dyDescent="0.25">
      <c r="A110" s="161"/>
      <c r="B110" s="154"/>
      <c r="C110" s="55" t="s">
        <v>21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</row>
    <row r="111" spans="1:11" ht="47.25" x14ac:dyDescent="0.25">
      <c r="A111" s="161"/>
      <c r="B111" s="154"/>
      <c r="C111" s="55" t="s">
        <v>23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</row>
    <row r="112" spans="1:11" ht="47.25" x14ac:dyDescent="0.25">
      <c r="A112" s="163"/>
      <c r="B112" s="155"/>
      <c r="C112" s="55" t="s">
        <v>28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</row>
    <row r="113" spans="1:11" x14ac:dyDescent="0.25">
      <c r="A113" s="156" t="s">
        <v>183</v>
      </c>
      <c r="B113" s="156" t="s">
        <v>184</v>
      </c>
      <c r="C113" s="55" t="s">
        <v>158</v>
      </c>
      <c r="D113" s="56">
        <f>D114+D115+D116+D117</f>
        <v>255</v>
      </c>
      <c r="E113" s="56">
        <f>E114+E115+E116+E117</f>
        <v>245</v>
      </c>
      <c r="F113" s="56">
        <f>F114+F115+F116+F117</f>
        <v>245</v>
      </c>
      <c r="G113" s="56">
        <f>G114+G115+G116+G117</f>
        <v>0</v>
      </c>
      <c r="H113" s="56">
        <f>H114+H115+H116+H117</f>
        <v>0</v>
      </c>
      <c r="I113" s="56">
        <f t="shared" ref="I113:I117" si="41">H113/D113*100</f>
        <v>0</v>
      </c>
      <c r="J113" s="56">
        <f t="shared" si="39"/>
        <v>0</v>
      </c>
      <c r="K113" s="56">
        <f t="shared" si="40"/>
        <v>0</v>
      </c>
    </row>
    <row r="114" spans="1:11" ht="31.5" x14ac:dyDescent="0.25">
      <c r="A114" s="156"/>
      <c r="B114" s="156"/>
      <c r="C114" s="55" t="s">
        <v>19</v>
      </c>
      <c r="D114" s="56">
        <f>D120+D125+D130+D135</f>
        <v>245</v>
      </c>
      <c r="E114" s="56">
        <f>E120+E125+E130+E135</f>
        <v>245</v>
      </c>
      <c r="F114" s="56">
        <f>F120+F125+F130+F135</f>
        <v>245</v>
      </c>
      <c r="G114" s="56">
        <f>G120+G125+G130+G135</f>
        <v>0</v>
      </c>
      <c r="H114" s="56">
        <f>H120+H125+H130+H135</f>
        <v>0</v>
      </c>
      <c r="I114" s="56">
        <f t="shared" si="41"/>
        <v>0</v>
      </c>
      <c r="J114" s="56">
        <f t="shared" si="39"/>
        <v>0</v>
      </c>
      <c r="K114" s="56">
        <f t="shared" si="40"/>
        <v>0</v>
      </c>
    </row>
    <row r="115" spans="1:11" ht="47.25" x14ac:dyDescent="0.25">
      <c r="A115" s="156"/>
      <c r="B115" s="156"/>
      <c r="C115" s="55" t="s">
        <v>21</v>
      </c>
      <c r="D115" s="56">
        <f t="shared" ref="D115:H117" si="42">D121+D126+D131+D136</f>
        <v>0</v>
      </c>
      <c r="E115" s="56">
        <f t="shared" si="42"/>
        <v>0</v>
      </c>
      <c r="F115" s="56">
        <f t="shared" si="42"/>
        <v>0</v>
      </c>
      <c r="G115" s="56">
        <f t="shared" si="42"/>
        <v>0</v>
      </c>
      <c r="H115" s="56">
        <f t="shared" si="42"/>
        <v>0</v>
      </c>
      <c r="I115" s="56">
        <v>0</v>
      </c>
      <c r="J115" s="56">
        <v>0</v>
      </c>
      <c r="K115" s="56">
        <v>0</v>
      </c>
    </row>
    <row r="116" spans="1:11" ht="47.25" x14ac:dyDescent="0.25">
      <c r="A116" s="156"/>
      <c r="B116" s="156"/>
      <c r="C116" s="55" t="s">
        <v>23</v>
      </c>
      <c r="D116" s="56">
        <f t="shared" si="42"/>
        <v>0</v>
      </c>
      <c r="E116" s="56">
        <f t="shared" si="42"/>
        <v>0</v>
      </c>
      <c r="F116" s="56">
        <f t="shared" si="42"/>
        <v>0</v>
      </c>
      <c r="G116" s="56">
        <f t="shared" si="42"/>
        <v>0</v>
      </c>
      <c r="H116" s="56">
        <f t="shared" si="42"/>
        <v>0</v>
      </c>
      <c r="I116" s="56">
        <v>0</v>
      </c>
      <c r="J116" s="56">
        <v>0</v>
      </c>
      <c r="K116" s="56">
        <v>0</v>
      </c>
    </row>
    <row r="117" spans="1:11" ht="47.25" x14ac:dyDescent="0.25">
      <c r="A117" s="156"/>
      <c r="B117" s="156"/>
      <c r="C117" s="55" t="s">
        <v>28</v>
      </c>
      <c r="D117" s="56">
        <f t="shared" si="42"/>
        <v>10</v>
      </c>
      <c r="E117" s="56">
        <f t="shared" si="42"/>
        <v>0</v>
      </c>
      <c r="F117" s="56">
        <f t="shared" si="42"/>
        <v>0</v>
      </c>
      <c r="G117" s="56">
        <v>0</v>
      </c>
      <c r="H117" s="56">
        <v>0</v>
      </c>
      <c r="I117" s="56">
        <f t="shared" si="41"/>
        <v>0</v>
      </c>
      <c r="J117" s="56">
        <v>0</v>
      </c>
      <c r="K117" s="56">
        <v>0</v>
      </c>
    </row>
    <row r="118" spans="1:11" x14ac:dyDescent="0.25">
      <c r="A118" s="156"/>
      <c r="B118" s="157" t="s">
        <v>25</v>
      </c>
      <c r="C118" s="158"/>
      <c r="D118" s="158"/>
      <c r="E118" s="158"/>
      <c r="F118" s="158"/>
      <c r="G118" s="158"/>
      <c r="H118" s="158"/>
      <c r="I118" s="158"/>
      <c r="J118" s="158"/>
      <c r="K118" s="159"/>
    </row>
    <row r="119" spans="1:11" x14ac:dyDescent="0.25">
      <c r="A119" s="156"/>
      <c r="B119" s="156" t="s">
        <v>160</v>
      </c>
      <c r="C119" s="55" t="s">
        <v>158</v>
      </c>
      <c r="D119" s="56">
        <f>D120+D121+D122+D123</f>
        <v>170</v>
      </c>
      <c r="E119" s="56">
        <f>E120+E121+E122+E123</f>
        <v>170</v>
      </c>
      <c r="F119" s="56">
        <f>F120+F121+F122+F123</f>
        <v>170</v>
      </c>
      <c r="G119" s="56">
        <f>G120+G121+G122+G123</f>
        <v>0</v>
      </c>
      <c r="H119" s="56">
        <f>H120+H121+H122+H123</f>
        <v>0</v>
      </c>
      <c r="I119" s="56">
        <f>H119/D119*100</f>
        <v>0</v>
      </c>
      <c r="J119" s="56">
        <f>G119/E119*100</f>
        <v>0</v>
      </c>
      <c r="K119" s="56">
        <f>G119/F119*100</f>
        <v>0</v>
      </c>
    </row>
    <row r="120" spans="1:11" ht="31.5" x14ac:dyDescent="0.25">
      <c r="A120" s="156"/>
      <c r="B120" s="156"/>
      <c r="C120" s="55" t="s">
        <v>19</v>
      </c>
      <c r="D120" s="56">
        <f>D185</f>
        <v>170</v>
      </c>
      <c r="E120" s="56">
        <f t="shared" ref="E120:H120" si="43">E185</f>
        <v>170</v>
      </c>
      <c r="F120" s="56">
        <f t="shared" si="43"/>
        <v>170</v>
      </c>
      <c r="G120" s="56">
        <f t="shared" si="43"/>
        <v>0</v>
      </c>
      <c r="H120" s="56">
        <f t="shared" si="43"/>
        <v>0</v>
      </c>
      <c r="I120" s="56">
        <f t="shared" ref="I120:I190" si="44">H120/D120*100</f>
        <v>0</v>
      </c>
      <c r="J120" s="56">
        <f t="shared" ref="J120:J190" si="45">G120/E120*100</f>
        <v>0</v>
      </c>
      <c r="K120" s="56">
        <f t="shared" ref="K120:K190" si="46">G120/F120*100</f>
        <v>0</v>
      </c>
    </row>
    <row r="121" spans="1:11" ht="47.25" x14ac:dyDescent="0.25">
      <c r="A121" s="156"/>
      <c r="B121" s="156"/>
      <c r="C121" s="55" t="s">
        <v>185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</row>
    <row r="122" spans="1:11" ht="47.25" x14ac:dyDescent="0.25">
      <c r="A122" s="156"/>
      <c r="B122" s="156"/>
      <c r="C122" s="55" t="s">
        <v>23</v>
      </c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</row>
    <row r="123" spans="1:11" ht="47.25" x14ac:dyDescent="0.25">
      <c r="A123" s="156"/>
      <c r="B123" s="156"/>
      <c r="C123" s="55" t="s">
        <v>28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</row>
    <row r="124" spans="1:11" x14ac:dyDescent="0.25">
      <c r="A124" s="156"/>
      <c r="B124" s="152" t="s">
        <v>161</v>
      </c>
      <c r="C124" s="55" t="s">
        <v>158</v>
      </c>
      <c r="D124" s="56">
        <f>D125+D126+D127+D128</f>
        <v>75</v>
      </c>
      <c r="E124" s="56">
        <f>E125+E126+E127+E128</f>
        <v>75</v>
      </c>
      <c r="F124" s="56">
        <f>F125+F126+F127+F128</f>
        <v>75</v>
      </c>
      <c r="G124" s="56">
        <f>G125+G126+G127+G128</f>
        <v>0</v>
      </c>
      <c r="H124" s="56">
        <f>H125+H126+H127+H128</f>
        <v>0</v>
      </c>
      <c r="I124" s="56">
        <f t="shared" si="44"/>
        <v>0</v>
      </c>
      <c r="J124" s="56">
        <f t="shared" si="45"/>
        <v>0</v>
      </c>
      <c r="K124" s="56">
        <f t="shared" si="46"/>
        <v>0</v>
      </c>
    </row>
    <row r="125" spans="1:11" ht="31.5" x14ac:dyDescent="0.25">
      <c r="A125" s="156"/>
      <c r="B125" s="152"/>
      <c r="C125" s="55" t="s">
        <v>19</v>
      </c>
      <c r="D125" s="56">
        <f>D140+D150+D190</f>
        <v>75</v>
      </c>
      <c r="E125" s="56">
        <f>E140+E150+E190</f>
        <v>75</v>
      </c>
      <c r="F125" s="56">
        <f>F140+F150+F190</f>
        <v>75</v>
      </c>
      <c r="G125" s="56">
        <f>G140+G150+G190</f>
        <v>0</v>
      </c>
      <c r="H125" s="56">
        <f>H140+H150+H190</f>
        <v>0</v>
      </c>
      <c r="I125" s="56">
        <f t="shared" si="44"/>
        <v>0</v>
      </c>
      <c r="J125" s="56">
        <f t="shared" si="45"/>
        <v>0</v>
      </c>
      <c r="K125" s="56">
        <f t="shared" si="46"/>
        <v>0</v>
      </c>
    </row>
    <row r="126" spans="1:11" ht="47.25" x14ac:dyDescent="0.25">
      <c r="A126" s="156"/>
      <c r="B126" s="152"/>
      <c r="C126" s="55" t="s">
        <v>21</v>
      </c>
      <c r="D126" s="56">
        <v>0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</row>
    <row r="127" spans="1:11" ht="47.25" x14ac:dyDescent="0.25">
      <c r="A127" s="156"/>
      <c r="B127" s="152"/>
      <c r="C127" s="55" t="s">
        <v>23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</row>
    <row r="128" spans="1:11" ht="47.25" x14ac:dyDescent="0.25">
      <c r="A128" s="156"/>
      <c r="B128" s="152"/>
      <c r="C128" s="55" t="s">
        <v>28</v>
      </c>
      <c r="D128" s="56">
        <v>0</v>
      </c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</row>
    <row r="129" spans="1:11" x14ac:dyDescent="0.25">
      <c r="A129" s="156"/>
      <c r="B129" s="167" t="s">
        <v>186</v>
      </c>
      <c r="C129" s="55" t="s">
        <v>158</v>
      </c>
      <c r="D129" s="56">
        <f>D130+D131+D132+D133</f>
        <v>0</v>
      </c>
      <c r="E129" s="56">
        <f>E130+E131+E132+E133</f>
        <v>0</v>
      </c>
      <c r="F129" s="56">
        <f>F130+F131+F132+F133</f>
        <v>0</v>
      </c>
      <c r="G129" s="56">
        <f>G130+G131+G132+G133</f>
        <v>0</v>
      </c>
      <c r="H129" s="56">
        <f>H130+H131+H132+H133</f>
        <v>0</v>
      </c>
      <c r="I129" s="56">
        <v>0</v>
      </c>
      <c r="J129" s="56">
        <v>0</v>
      </c>
      <c r="K129" s="56">
        <v>0</v>
      </c>
    </row>
    <row r="130" spans="1:11" ht="31.5" x14ac:dyDescent="0.25">
      <c r="A130" s="156"/>
      <c r="B130" s="167"/>
      <c r="C130" s="55" t="s">
        <v>19</v>
      </c>
      <c r="D130" s="56">
        <f>D165+D170+D175</f>
        <v>0</v>
      </c>
      <c r="E130" s="56">
        <f>E165+E170+E175</f>
        <v>0</v>
      </c>
      <c r="F130" s="56">
        <f>F165+F170+F175</f>
        <v>0</v>
      </c>
      <c r="G130" s="56">
        <f>G165+G170+G175</f>
        <v>0</v>
      </c>
      <c r="H130" s="56">
        <f>H165+H170+H175</f>
        <v>0</v>
      </c>
      <c r="I130" s="56">
        <v>0</v>
      </c>
      <c r="J130" s="56">
        <v>0</v>
      </c>
      <c r="K130" s="56">
        <v>0</v>
      </c>
    </row>
    <row r="131" spans="1:11" ht="47.25" x14ac:dyDescent="0.25">
      <c r="A131" s="156"/>
      <c r="B131" s="167"/>
      <c r="C131" s="55" t="s">
        <v>21</v>
      </c>
      <c r="D131" s="56">
        <v>0</v>
      </c>
      <c r="E131" s="56">
        <v>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</row>
    <row r="132" spans="1:11" ht="47.25" x14ac:dyDescent="0.25">
      <c r="A132" s="156"/>
      <c r="B132" s="167"/>
      <c r="C132" s="55" t="s">
        <v>23</v>
      </c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</row>
    <row r="133" spans="1:11" ht="47.25" x14ac:dyDescent="0.25">
      <c r="A133" s="156"/>
      <c r="B133" s="167"/>
      <c r="C133" s="55" t="s">
        <v>28</v>
      </c>
      <c r="D133" s="56">
        <v>0</v>
      </c>
      <c r="E133" s="56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</row>
    <row r="134" spans="1:11" x14ac:dyDescent="0.25">
      <c r="A134" s="156"/>
      <c r="B134" s="153" t="s">
        <v>173</v>
      </c>
      <c r="C134" s="55" t="s">
        <v>158</v>
      </c>
      <c r="D134" s="56">
        <f>D135+D136+D137+D138</f>
        <v>10</v>
      </c>
      <c r="E134" s="56">
        <f>E135+E136+E137+E138</f>
        <v>0</v>
      </c>
      <c r="F134" s="56">
        <f>F135+F136+F137+F138</f>
        <v>0</v>
      </c>
      <c r="G134" s="56">
        <f>G135+G136+G137+G138</f>
        <v>0</v>
      </c>
      <c r="H134" s="56">
        <f>H135+H136+H137+H138</f>
        <v>0</v>
      </c>
      <c r="I134" s="56">
        <f t="shared" si="44"/>
        <v>0</v>
      </c>
      <c r="J134" s="56">
        <v>0</v>
      </c>
      <c r="K134" s="56">
        <v>0</v>
      </c>
    </row>
    <row r="135" spans="1:11" ht="31.5" x14ac:dyDescent="0.25">
      <c r="A135" s="156"/>
      <c r="B135" s="154"/>
      <c r="C135" s="55" t="s">
        <v>19</v>
      </c>
      <c r="D135" s="56">
        <f>D195+D200+D205</f>
        <v>0</v>
      </c>
      <c r="E135" s="56">
        <f>E195+E200+E205</f>
        <v>0</v>
      </c>
      <c r="F135" s="56">
        <f>F195+F200+F205</f>
        <v>0</v>
      </c>
      <c r="G135" s="56">
        <f>G195+G200+G205</f>
        <v>0</v>
      </c>
      <c r="H135" s="56">
        <f>H195+H200+H205</f>
        <v>0</v>
      </c>
      <c r="I135" s="56">
        <v>0</v>
      </c>
      <c r="J135" s="56">
        <v>0</v>
      </c>
      <c r="K135" s="56">
        <v>0</v>
      </c>
    </row>
    <row r="136" spans="1:11" ht="47.25" x14ac:dyDescent="0.25">
      <c r="A136" s="156"/>
      <c r="B136" s="154"/>
      <c r="C136" s="55" t="s">
        <v>21</v>
      </c>
      <c r="D136" s="56">
        <f t="shared" ref="D136:H138" si="47">D196+D201+D206</f>
        <v>0</v>
      </c>
      <c r="E136" s="56">
        <f t="shared" si="47"/>
        <v>0</v>
      </c>
      <c r="F136" s="56">
        <f t="shared" si="47"/>
        <v>0</v>
      </c>
      <c r="G136" s="56">
        <f t="shared" si="47"/>
        <v>0</v>
      </c>
      <c r="H136" s="56">
        <f t="shared" si="47"/>
        <v>0</v>
      </c>
      <c r="I136" s="56">
        <v>0</v>
      </c>
      <c r="J136" s="56">
        <v>0</v>
      </c>
      <c r="K136" s="56">
        <v>0</v>
      </c>
    </row>
    <row r="137" spans="1:11" ht="47.25" x14ac:dyDescent="0.25">
      <c r="A137" s="156"/>
      <c r="B137" s="154"/>
      <c r="C137" s="55" t="s">
        <v>23</v>
      </c>
      <c r="D137" s="56">
        <f t="shared" si="47"/>
        <v>0</v>
      </c>
      <c r="E137" s="56">
        <f t="shared" si="47"/>
        <v>0</v>
      </c>
      <c r="F137" s="56">
        <f t="shared" si="47"/>
        <v>0</v>
      </c>
      <c r="G137" s="56">
        <f t="shared" si="47"/>
        <v>0</v>
      </c>
      <c r="H137" s="56">
        <f t="shared" si="47"/>
        <v>0</v>
      </c>
      <c r="I137" s="56">
        <v>0</v>
      </c>
      <c r="J137" s="56">
        <v>0</v>
      </c>
      <c r="K137" s="56">
        <v>0</v>
      </c>
    </row>
    <row r="138" spans="1:11" ht="47.25" x14ac:dyDescent="0.25">
      <c r="A138" s="156"/>
      <c r="B138" s="155"/>
      <c r="C138" s="55" t="s">
        <v>28</v>
      </c>
      <c r="D138" s="56">
        <f t="shared" si="47"/>
        <v>10</v>
      </c>
      <c r="E138" s="56">
        <f t="shared" si="47"/>
        <v>0</v>
      </c>
      <c r="F138" s="58">
        <f t="shared" si="47"/>
        <v>0</v>
      </c>
      <c r="G138" s="58">
        <f t="shared" si="47"/>
        <v>0</v>
      </c>
      <c r="H138" s="58">
        <f t="shared" si="47"/>
        <v>0</v>
      </c>
      <c r="I138" s="56">
        <f t="shared" si="44"/>
        <v>0</v>
      </c>
      <c r="J138" s="56">
        <v>0</v>
      </c>
      <c r="K138" s="56">
        <v>0</v>
      </c>
    </row>
    <row r="139" spans="1:11" x14ac:dyDescent="0.25">
      <c r="A139" s="153" t="s">
        <v>187</v>
      </c>
      <c r="B139" s="153" t="s">
        <v>188</v>
      </c>
      <c r="C139" s="55" t="s">
        <v>158</v>
      </c>
      <c r="D139" s="56">
        <f>D140+D141+D142+D143</f>
        <v>0</v>
      </c>
      <c r="E139" s="56">
        <f>E140+E141+E142+E143</f>
        <v>0</v>
      </c>
      <c r="F139" s="56">
        <f>F140+F141+F142+F143</f>
        <v>0</v>
      </c>
      <c r="G139" s="56">
        <f>G140+G141+G142+G143</f>
        <v>0</v>
      </c>
      <c r="H139" s="56">
        <f>H140+H141+H142+H143</f>
        <v>0</v>
      </c>
      <c r="I139" s="56">
        <v>0</v>
      </c>
      <c r="J139" s="56">
        <v>0</v>
      </c>
      <c r="K139" s="56">
        <v>0</v>
      </c>
    </row>
    <row r="140" spans="1:11" ht="31.5" x14ac:dyDescent="0.25">
      <c r="A140" s="154"/>
      <c r="B140" s="154"/>
      <c r="C140" s="55" t="s">
        <v>19</v>
      </c>
      <c r="D140" s="56">
        <v>0</v>
      </c>
      <c r="E140" s="56">
        <v>0</v>
      </c>
      <c r="F140" s="56">
        <v>0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</row>
    <row r="141" spans="1:11" ht="47.25" x14ac:dyDescent="0.25">
      <c r="A141" s="154"/>
      <c r="B141" s="154"/>
      <c r="C141" s="55" t="s">
        <v>21</v>
      </c>
      <c r="D141" s="56">
        <v>0</v>
      </c>
      <c r="E141" s="56">
        <v>0</v>
      </c>
      <c r="F141" s="56">
        <v>0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</row>
    <row r="142" spans="1:11" ht="47.25" x14ac:dyDescent="0.25">
      <c r="A142" s="154"/>
      <c r="B142" s="154"/>
      <c r="C142" s="55" t="s">
        <v>23</v>
      </c>
      <c r="D142" s="56">
        <v>0</v>
      </c>
      <c r="E142" s="56">
        <v>0</v>
      </c>
      <c r="F142" s="56">
        <v>0</v>
      </c>
      <c r="G142" s="56">
        <v>0</v>
      </c>
      <c r="H142" s="56">
        <v>0</v>
      </c>
      <c r="I142" s="56">
        <v>0</v>
      </c>
      <c r="J142" s="56">
        <v>0</v>
      </c>
      <c r="K142" s="56">
        <v>0</v>
      </c>
    </row>
    <row r="143" spans="1:11" ht="47.25" x14ac:dyDescent="0.25">
      <c r="A143" s="155"/>
      <c r="B143" s="155"/>
      <c r="C143" s="55" t="s">
        <v>28</v>
      </c>
      <c r="D143" s="56">
        <v>0</v>
      </c>
      <c r="E143" s="56">
        <v>0</v>
      </c>
      <c r="F143" s="56">
        <v>0</v>
      </c>
      <c r="G143" s="56">
        <v>0</v>
      </c>
      <c r="H143" s="56">
        <v>0</v>
      </c>
      <c r="I143" s="56">
        <v>0</v>
      </c>
      <c r="J143" s="56">
        <v>0</v>
      </c>
      <c r="K143" s="56">
        <v>0</v>
      </c>
    </row>
    <row r="144" spans="1:11" x14ac:dyDescent="0.25">
      <c r="A144" s="156" t="s">
        <v>189</v>
      </c>
      <c r="B144" s="153" t="s">
        <v>190</v>
      </c>
      <c r="C144" s="55" t="s">
        <v>158</v>
      </c>
      <c r="D144" s="56">
        <f>D145+D146+D147+D148</f>
        <v>0</v>
      </c>
      <c r="E144" s="56">
        <f>E145+E146+E147+E148</f>
        <v>0</v>
      </c>
      <c r="F144" s="56">
        <f>F145+F146+F147+F148</f>
        <v>0</v>
      </c>
      <c r="G144" s="56">
        <f>G145+G146+G147+G148</f>
        <v>0</v>
      </c>
      <c r="H144" s="56">
        <f>H145+H146+H147+H148</f>
        <v>0</v>
      </c>
      <c r="I144" s="56" t="e">
        <f t="shared" si="44"/>
        <v>#DIV/0!</v>
      </c>
      <c r="J144" s="56" t="e">
        <f t="shared" si="45"/>
        <v>#DIV/0!</v>
      </c>
      <c r="K144" s="56" t="e">
        <f t="shared" si="46"/>
        <v>#DIV/0!</v>
      </c>
    </row>
    <row r="145" spans="1:11" ht="31.5" x14ac:dyDescent="0.25">
      <c r="A145" s="156"/>
      <c r="B145" s="154"/>
      <c r="C145" s="55" t="s">
        <v>19</v>
      </c>
      <c r="D145" s="56">
        <f>170-170</f>
        <v>0</v>
      </c>
      <c r="E145" s="56">
        <f>170-170</f>
        <v>0</v>
      </c>
      <c r="F145" s="56">
        <f>170-17-153</f>
        <v>0</v>
      </c>
      <c r="G145" s="56">
        <v>0</v>
      </c>
      <c r="H145" s="56">
        <v>0</v>
      </c>
      <c r="I145" s="56" t="e">
        <f t="shared" si="44"/>
        <v>#DIV/0!</v>
      </c>
      <c r="J145" s="56" t="e">
        <f t="shared" si="45"/>
        <v>#DIV/0!</v>
      </c>
      <c r="K145" s="56" t="e">
        <f t="shared" si="46"/>
        <v>#DIV/0!</v>
      </c>
    </row>
    <row r="146" spans="1:11" ht="47.25" x14ac:dyDescent="0.25">
      <c r="A146" s="156"/>
      <c r="B146" s="154"/>
      <c r="C146" s="55" t="s">
        <v>21</v>
      </c>
      <c r="D146" s="56">
        <v>0</v>
      </c>
      <c r="E146" s="56">
        <v>0</v>
      </c>
      <c r="F146" s="56">
        <v>0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</row>
    <row r="147" spans="1:11" ht="47.25" x14ac:dyDescent="0.25">
      <c r="A147" s="156"/>
      <c r="B147" s="154"/>
      <c r="C147" s="55" t="s">
        <v>23</v>
      </c>
      <c r="D147" s="56">
        <v>0</v>
      </c>
      <c r="E147" s="56">
        <v>0</v>
      </c>
      <c r="F147" s="56">
        <v>0</v>
      </c>
      <c r="G147" s="56">
        <v>0</v>
      </c>
      <c r="H147" s="56">
        <v>0</v>
      </c>
      <c r="I147" s="56">
        <v>0</v>
      </c>
      <c r="J147" s="56">
        <v>0</v>
      </c>
      <c r="K147" s="56">
        <v>0</v>
      </c>
    </row>
    <row r="148" spans="1:11" ht="47.25" x14ac:dyDescent="0.25">
      <c r="A148" s="156"/>
      <c r="B148" s="155"/>
      <c r="C148" s="55" t="s">
        <v>28</v>
      </c>
      <c r="D148" s="56">
        <v>0</v>
      </c>
      <c r="E148" s="56">
        <v>0</v>
      </c>
      <c r="F148" s="56">
        <v>0</v>
      </c>
      <c r="G148" s="56">
        <v>0</v>
      </c>
      <c r="H148" s="56">
        <v>0</v>
      </c>
      <c r="I148" s="56">
        <v>0</v>
      </c>
      <c r="J148" s="56">
        <v>0</v>
      </c>
      <c r="K148" s="56">
        <v>0</v>
      </c>
    </row>
    <row r="149" spans="1:11" x14ac:dyDescent="0.25">
      <c r="A149" s="160" t="s">
        <v>191</v>
      </c>
      <c r="B149" s="153" t="s">
        <v>192</v>
      </c>
      <c r="C149" s="55" t="s">
        <v>158</v>
      </c>
      <c r="D149" s="56">
        <f>D150+D151+D152+D153</f>
        <v>0</v>
      </c>
      <c r="E149" s="56">
        <f>E150+E151+E152+E153</f>
        <v>0</v>
      </c>
      <c r="F149" s="56">
        <f>F150+F151+F152+F153</f>
        <v>0</v>
      </c>
      <c r="G149" s="56">
        <f>G150+G151+G152+G153</f>
        <v>0</v>
      </c>
      <c r="H149" s="56">
        <f>H150+H151+H152+H153</f>
        <v>0</v>
      </c>
      <c r="I149" s="56">
        <v>0</v>
      </c>
      <c r="J149" s="56">
        <v>0</v>
      </c>
      <c r="K149" s="56">
        <v>0</v>
      </c>
    </row>
    <row r="150" spans="1:11" ht="31.5" x14ac:dyDescent="0.25">
      <c r="A150" s="160"/>
      <c r="B150" s="154"/>
      <c r="C150" s="55" t="s">
        <v>19</v>
      </c>
      <c r="D150" s="56">
        <v>0</v>
      </c>
      <c r="E150" s="56">
        <v>0</v>
      </c>
      <c r="F150" s="56">
        <v>0</v>
      </c>
      <c r="G150" s="56">
        <v>0</v>
      </c>
      <c r="H150" s="56">
        <v>0</v>
      </c>
      <c r="I150" s="56">
        <v>0</v>
      </c>
      <c r="J150" s="56">
        <v>0</v>
      </c>
      <c r="K150" s="56">
        <v>0</v>
      </c>
    </row>
    <row r="151" spans="1:11" ht="47.25" x14ac:dyDescent="0.25">
      <c r="A151" s="160"/>
      <c r="B151" s="154"/>
      <c r="C151" s="55" t="s">
        <v>21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</row>
    <row r="152" spans="1:11" ht="47.25" x14ac:dyDescent="0.25">
      <c r="A152" s="160"/>
      <c r="B152" s="154"/>
      <c r="C152" s="55" t="s">
        <v>23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>
        <v>0</v>
      </c>
      <c r="K152" s="56">
        <v>0</v>
      </c>
    </row>
    <row r="153" spans="1:11" ht="47.25" x14ac:dyDescent="0.25">
      <c r="A153" s="160"/>
      <c r="B153" s="155"/>
      <c r="C153" s="55" t="s">
        <v>28</v>
      </c>
      <c r="D153" s="56">
        <v>0</v>
      </c>
      <c r="E153" s="56">
        <v>0</v>
      </c>
      <c r="F153" s="56">
        <v>0</v>
      </c>
      <c r="G153" s="56">
        <v>0</v>
      </c>
      <c r="H153" s="56">
        <v>0</v>
      </c>
      <c r="I153" s="56">
        <v>0</v>
      </c>
      <c r="J153" s="56">
        <v>0</v>
      </c>
      <c r="K153" s="56">
        <v>0</v>
      </c>
    </row>
    <row r="154" spans="1:11" x14ac:dyDescent="0.25">
      <c r="A154" s="162" t="s">
        <v>193</v>
      </c>
      <c r="B154" s="153" t="s">
        <v>192</v>
      </c>
      <c r="C154" s="55" t="s">
        <v>158</v>
      </c>
      <c r="D154" s="56">
        <f>D155+D156+D157+D158</f>
        <v>0</v>
      </c>
      <c r="E154" s="56">
        <f>E155+E156+E157+E158</f>
        <v>0</v>
      </c>
      <c r="F154" s="56">
        <f>F155+F156+F157+F158</f>
        <v>0</v>
      </c>
      <c r="G154" s="56">
        <f>G155+G156+G157+G158</f>
        <v>0</v>
      </c>
      <c r="H154" s="56">
        <f>H155+H156+H157+H158</f>
        <v>0</v>
      </c>
      <c r="I154" s="56">
        <v>0</v>
      </c>
      <c r="J154" s="56">
        <v>0</v>
      </c>
      <c r="K154" s="56">
        <v>0</v>
      </c>
    </row>
    <row r="155" spans="1:11" ht="31.5" x14ac:dyDescent="0.25">
      <c r="A155" s="161"/>
      <c r="B155" s="154"/>
      <c r="C155" s="55" t="s">
        <v>19</v>
      </c>
      <c r="D155" s="56">
        <v>0</v>
      </c>
      <c r="E155" s="56">
        <v>0</v>
      </c>
      <c r="F155" s="56">
        <v>0</v>
      </c>
      <c r="G155" s="56">
        <v>0</v>
      </c>
      <c r="H155" s="56">
        <v>0</v>
      </c>
      <c r="I155" s="56">
        <v>0</v>
      </c>
      <c r="J155" s="56">
        <v>0</v>
      </c>
      <c r="K155" s="56">
        <v>0</v>
      </c>
    </row>
    <row r="156" spans="1:11" ht="47.25" x14ac:dyDescent="0.25">
      <c r="A156" s="161"/>
      <c r="B156" s="154"/>
      <c r="C156" s="55" t="s">
        <v>21</v>
      </c>
      <c r="D156" s="56">
        <v>0</v>
      </c>
      <c r="E156" s="56">
        <v>0</v>
      </c>
      <c r="F156" s="56">
        <v>0</v>
      </c>
      <c r="G156" s="56">
        <v>0</v>
      </c>
      <c r="H156" s="56">
        <v>0</v>
      </c>
      <c r="I156" s="56">
        <v>0</v>
      </c>
      <c r="J156" s="56">
        <v>0</v>
      </c>
      <c r="K156" s="56">
        <v>0</v>
      </c>
    </row>
    <row r="157" spans="1:11" ht="47.25" x14ac:dyDescent="0.25">
      <c r="A157" s="161"/>
      <c r="B157" s="154"/>
      <c r="C157" s="55" t="s">
        <v>23</v>
      </c>
      <c r="D157" s="56">
        <v>0</v>
      </c>
      <c r="E157" s="56">
        <v>0</v>
      </c>
      <c r="F157" s="56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</row>
    <row r="158" spans="1:11" ht="47.25" x14ac:dyDescent="0.25">
      <c r="A158" s="163"/>
      <c r="B158" s="155"/>
      <c r="C158" s="55" t="s">
        <v>28</v>
      </c>
      <c r="D158" s="56">
        <v>0</v>
      </c>
      <c r="E158" s="56">
        <v>0</v>
      </c>
      <c r="F158" s="56">
        <v>0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</row>
    <row r="159" spans="1:11" x14ac:dyDescent="0.25">
      <c r="A159" s="162" t="s">
        <v>194</v>
      </c>
      <c r="B159" s="153" t="s">
        <v>195</v>
      </c>
      <c r="C159" s="55" t="s">
        <v>158</v>
      </c>
      <c r="D159" s="56">
        <f>D160+D161+D162+D163</f>
        <v>0</v>
      </c>
      <c r="E159" s="56">
        <f>E160+E161+E162+E163</f>
        <v>0</v>
      </c>
      <c r="F159" s="56">
        <f>F160+F161+F162+F163</f>
        <v>0</v>
      </c>
      <c r="G159" s="56">
        <f>G160+G161+G162+G163</f>
        <v>0</v>
      </c>
      <c r="H159" s="56">
        <f>H160+H161+H162+H163</f>
        <v>0</v>
      </c>
      <c r="I159" s="56">
        <v>0</v>
      </c>
      <c r="J159" s="56">
        <v>0</v>
      </c>
      <c r="K159" s="56">
        <v>0</v>
      </c>
    </row>
    <row r="160" spans="1:11" ht="31.5" x14ac:dyDescent="0.25">
      <c r="A160" s="161"/>
      <c r="B160" s="154"/>
      <c r="C160" s="55" t="s">
        <v>19</v>
      </c>
      <c r="D160" s="56">
        <v>0</v>
      </c>
      <c r="E160" s="56">
        <v>0</v>
      </c>
      <c r="F160" s="56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</row>
    <row r="161" spans="1:11" ht="47.25" x14ac:dyDescent="0.25">
      <c r="A161" s="161"/>
      <c r="B161" s="154"/>
      <c r="C161" s="55" t="s">
        <v>21</v>
      </c>
      <c r="D161" s="56">
        <v>0</v>
      </c>
      <c r="E161" s="56">
        <v>0</v>
      </c>
      <c r="F161" s="56">
        <v>0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</row>
    <row r="162" spans="1:11" ht="47.25" x14ac:dyDescent="0.25">
      <c r="A162" s="161"/>
      <c r="B162" s="154"/>
      <c r="C162" s="55" t="s">
        <v>23</v>
      </c>
      <c r="D162" s="56">
        <v>0</v>
      </c>
      <c r="E162" s="56">
        <v>0</v>
      </c>
      <c r="F162" s="56">
        <v>0</v>
      </c>
      <c r="G162" s="56">
        <v>0</v>
      </c>
      <c r="H162" s="56">
        <v>0</v>
      </c>
      <c r="I162" s="56">
        <v>0</v>
      </c>
      <c r="J162" s="56">
        <v>0</v>
      </c>
      <c r="K162" s="56">
        <v>0</v>
      </c>
    </row>
    <row r="163" spans="1:11" ht="47.25" x14ac:dyDescent="0.25">
      <c r="A163" s="163"/>
      <c r="B163" s="155"/>
      <c r="C163" s="55" t="s">
        <v>28</v>
      </c>
      <c r="D163" s="56">
        <v>0</v>
      </c>
      <c r="E163" s="56">
        <v>0</v>
      </c>
      <c r="F163" s="56">
        <v>0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</row>
    <row r="164" spans="1:11" x14ac:dyDescent="0.25">
      <c r="A164" s="162" t="s">
        <v>196</v>
      </c>
      <c r="B164" s="153" t="s">
        <v>167</v>
      </c>
      <c r="C164" s="55" t="s">
        <v>158</v>
      </c>
      <c r="D164" s="56">
        <f>D165+D166+D167+D168</f>
        <v>0</v>
      </c>
      <c r="E164" s="56">
        <f>E165+E166+E167+E168</f>
        <v>0</v>
      </c>
      <c r="F164" s="56">
        <f>F165+F166+F167+F168</f>
        <v>0</v>
      </c>
      <c r="G164" s="56">
        <f>G165+G166+G167+G168</f>
        <v>0</v>
      </c>
      <c r="H164" s="56">
        <f>H165+H166+H167+H168</f>
        <v>0</v>
      </c>
      <c r="I164" s="56">
        <v>0</v>
      </c>
      <c r="J164" s="56">
        <v>0</v>
      </c>
      <c r="K164" s="56">
        <v>0</v>
      </c>
    </row>
    <row r="165" spans="1:11" ht="31.5" x14ac:dyDescent="0.25">
      <c r="A165" s="161"/>
      <c r="B165" s="154"/>
      <c r="C165" s="55" t="s">
        <v>19</v>
      </c>
      <c r="D165" s="56">
        <v>0</v>
      </c>
      <c r="E165" s="56">
        <v>0</v>
      </c>
      <c r="F165" s="58">
        <f>794-794</f>
        <v>0</v>
      </c>
      <c r="G165" s="58">
        <f>794-794</f>
        <v>0</v>
      </c>
      <c r="H165" s="58">
        <f>794-794</f>
        <v>0</v>
      </c>
      <c r="I165" s="56">
        <v>0</v>
      </c>
      <c r="J165" s="56">
        <v>0</v>
      </c>
      <c r="K165" s="56">
        <v>0</v>
      </c>
    </row>
    <row r="166" spans="1:11" ht="47.25" x14ac:dyDescent="0.25">
      <c r="A166" s="161"/>
      <c r="B166" s="154"/>
      <c r="C166" s="55" t="s">
        <v>21</v>
      </c>
      <c r="D166" s="56">
        <v>0</v>
      </c>
      <c r="E166" s="56">
        <v>0</v>
      </c>
      <c r="F166" s="56">
        <v>0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</row>
    <row r="167" spans="1:11" ht="47.25" x14ac:dyDescent="0.25">
      <c r="A167" s="161"/>
      <c r="B167" s="154"/>
      <c r="C167" s="55" t="s">
        <v>23</v>
      </c>
      <c r="D167" s="56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</row>
    <row r="168" spans="1:11" ht="47.25" x14ac:dyDescent="0.25">
      <c r="A168" s="163"/>
      <c r="B168" s="155"/>
      <c r="C168" s="55" t="s">
        <v>28</v>
      </c>
      <c r="D168" s="56">
        <v>0</v>
      </c>
      <c r="E168" s="56">
        <v>0</v>
      </c>
      <c r="F168" s="56">
        <v>0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</row>
    <row r="169" spans="1:11" x14ac:dyDescent="0.25">
      <c r="A169" s="162" t="s">
        <v>197</v>
      </c>
      <c r="B169" s="153" t="s">
        <v>167</v>
      </c>
      <c r="C169" s="55" t="s">
        <v>158</v>
      </c>
      <c r="D169" s="56">
        <f>D170+D171+D172+D173</f>
        <v>0</v>
      </c>
      <c r="E169" s="56">
        <f>E170+E171+E172+E173</f>
        <v>0</v>
      </c>
      <c r="F169" s="56">
        <f>F170+F171+F172+F173</f>
        <v>0</v>
      </c>
      <c r="G169" s="56">
        <f>G170+G171+G172+G173</f>
        <v>0</v>
      </c>
      <c r="H169" s="56">
        <f>H170+H171+H172+H173</f>
        <v>0</v>
      </c>
      <c r="I169" s="56">
        <v>0</v>
      </c>
      <c r="J169" s="56">
        <v>0</v>
      </c>
      <c r="K169" s="56">
        <v>0</v>
      </c>
    </row>
    <row r="170" spans="1:11" ht="31.5" x14ac:dyDescent="0.25">
      <c r="A170" s="161"/>
      <c r="B170" s="154"/>
      <c r="C170" s="55" t="s">
        <v>19</v>
      </c>
      <c r="D170" s="56">
        <v>0</v>
      </c>
      <c r="E170" s="56">
        <v>0</v>
      </c>
      <c r="F170" s="58">
        <f>227-227</f>
        <v>0</v>
      </c>
      <c r="G170" s="58">
        <f>227-227</f>
        <v>0</v>
      </c>
      <c r="H170" s="58">
        <f>227-227</f>
        <v>0</v>
      </c>
      <c r="I170" s="56">
        <v>0</v>
      </c>
      <c r="J170" s="56">
        <v>0</v>
      </c>
      <c r="K170" s="56">
        <v>0</v>
      </c>
    </row>
    <row r="171" spans="1:11" ht="47.25" x14ac:dyDescent="0.25">
      <c r="A171" s="161"/>
      <c r="B171" s="154"/>
      <c r="C171" s="55" t="s">
        <v>21</v>
      </c>
      <c r="D171" s="56">
        <v>0</v>
      </c>
      <c r="E171" s="56">
        <v>0</v>
      </c>
      <c r="F171" s="56">
        <v>0</v>
      </c>
      <c r="G171" s="56">
        <v>0</v>
      </c>
      <c r="H171" s="56">
        <v>0</v>
      </c>
      <c r="I171" s="56">
        <v>0</v>
      </c>
      <c r="J171" s="56">
        <v>0</v>
      </c>
      <c r="K171" s="56">
        <v>0</v>
      </c>
    </row>
    <row r="172" spans="1:11" ht="47.25" x14ac:dyDescent="0.25">
      <c r="A172" s="161"/>
      <c r="B172" s="154"/>
      <c r="C172" s="55" t="s">
        <v>23</v>
      </c>
      <c r="D172" s="56">
        <v>0</v>
      </c>
      <c r="E172" s="56">
        <v>0</v>
      </c>
      <c r="F172" s="56">
        <v>0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</row>
    <row r="173" spans="1:11" ht="47.25" x14ac:dyDescent="0.25">
      <c r="A173" s="163"/>
      <c r="B173" s="155"/>
      <c r="C173" s="55" t="s">
        <v>28</v>
      </c>
      <c r="D173" s="56">
        <v>0</v>
      </c>
      <c r="E173" s="56">
        <v>0</v>
      </c>
      <c r="F173" s="56">
        <v>0</v>
      </c>
      <c r="G173" s="56">
        <v>0</v>
      </c>
      <c r="H173" s="56">
        <v>0</v>
      </c>
      <c r="I173" s="56">
        <v>0</v>
      </c>
      <c r="J173" s="56">
        <v>0</v>
      </c>
      <c r="K173" s="56">
        <v>0</v>
      </c>
    </row>
    <row r="174" spans="1:11" x14ac:dyDescent="0.25">
      <c r="A174" s="162" t="s">
        <v>198</v>
      </c>
      <c r="B174" s="153" t="s">
        <v>167</v>
      </c>
      <c r="C174" s="55" t="s">
        <v>158</v>
      </c>
      <c r="D174" s="56">
        <f>D175+D176+D177+D178</f>
        <v>0</v>
      </c>
      <c r="E174" s="56">
        <f>E175+E176+E177+E178</f>
        <v>0</v>
      </c>
      <c r="F174" s="56">
        <f>F175+F176+F177+F178</f>
        <v>0</v>
      </c>
      <c r="G174" s="56">
        <f>G175+G176+G177+G178</f>
        <v>0</v>
      </c>
      <c r="H174" s="56">
        <f>H175+H176+H177+H178</f>
        <v>0</v>
      </c>
      <c r="I174" s="56">
        <v>0</v>
      </c>
      <c r="J174" s="56">
        <v>0</v>
      </c>
      <c r="K174" s="56">
        <v>0</v>
      </c>
    </row>
    <row r="175" spans="1:11" ht="31.5" x14ac:dyDescent="0.25">
      <c r="A175" s="161"/>
      <c r="B175" s="154"/>
      <c r="C175" s="55" t="s">
        <v>19</v>
      </c>
      <c r="D175" s="56">
        <v>0</v>
      </c>
      <c r="E175" s="56">
        <v>0</v>
      </c>
      <c r="F175" s="58">
        <f>280-280</f>
        <v>0</v>
      </c>
      <c r="G175" s="58">
        <f>280-280</f>
        <v>0</v>
      </c>
      <c r="H175" s="58">
        <f>280-280</f>
        <v>0</v>
      </c>
      <c r="I175" s="56">
        <v>0</v>
      </c>
      <c r="J175" s="56">
        <v>0</v>
      </c>
      <c r="K175" s="56">
        <v>0</v>
      </c>
    </row>
    <row r="176" spans="1:11" ht="47.25" x14ac:dyDescent="0.25">
      <c r="A176" s="161"/>
      <c r="B176" s="154"/>
      <c r="C176" s="55" t="s">
        <v>21</v>
      </c>
      <c r="D176" s="56">
        <v>0</v>
      </c>
      <c r="E176" s="56">
        <v>0</v>
      </c>
      <c r="F176" s="56">
        <v>0</v>
      </c>
      <c r="G176" s="56">
        <v>0</v>
      </c>
      <c r="H176" s="56">
        <v>0</v>
      </c>
      <c r="I176" s="56">
        <v>0</v>
      </c>
      <c r="J176" s="56">
        <v>0</v>
      </c>
      <c r="K176" s="56">
        <v>0</v>
      </c>
    </row>
    <row r="177" spans="1:11" ht="47.25" x14ac:dyDescent="0.25">
      <c r="A177" s="161"/>
      <c r="B177" s="154"/>
      <c r="C177" s="55" t="s">
        <v>23</v>
      </c>
      <c r="D177" s="56">
        <v>0</v>
      </c>
      <c r="E177" s="56">
        <v>0</v>
      </c>
      <c r="F177" s="56">
        <v>0</v>
      </c>
      <c r="G177" s="56">
        <v>0</v>
      </c>
      <c r="H177" s="56">
        <v>0</v>
      </c>
      <c r="I177" s="56">
        <v>0</v>
      </c>
      <c r="J177" s="56">
        <v>0</v>
      </c>
      <c r="K177" s="56">
        <v>0</v>
      </c>
    </row>
    <row r="178" spans="1:11" ht="47.25" x14ac:dyDescent="0.25">
      <c r="A178" s="163"/>
      <c r="B178" s="155"/>
      <c r="C178" s="55" t="s">
        <v>28</v>
      </c>
      <c r="D178" s="56">
        <v>0</v>
      </c>
      <c r="E178" s="56">
        <v>0</v>
      </c>
      <c r="F178" s="56">
        <v>0</v>
      </c>
      <c r="G178" s="56">
        <v>0</v>
      </c>
      <c r="H178" s="56">
        <v>0</v>
      </c>
      <c r="I178" s="56">
        <v>0</v>
      </c>
      <c r="J178" s="56">
        <v>0</v>
      </c>
      <c r="K178" s="56">
        <v>0</v>
      </c>
    </row>
    <row r="179" spans="1:11" x14ac:dyDescent="0.25">
      <c r="A179" s="162" t="s">
        <v>199</v>
      </c>
      <c r="B179" s="153" t="s">
        <v>200</v>
      </c>
      <c r="C179" s="55" t="s">
        <v>158</v>
      </c>
      <c r="D179" s="56">
        <f>D180+D181+D182+D183</f>
        <v>245</v>
      </c>
      <c r="E179" s="56">
        <f>E180+E181+E182+E183</f>
        <v>245</v>
      </c>
      <c r="F179" s="56">
        <f>F180+F181+F182+F183</f>
        <v>245</v>
      </c>
      <c r="G179" s="56">
        <f>G180+G181+G182+G183</f>
        <v>0</v>
      </c>
      <c r="H179" s="56">
        <f>H180+H181+H182+H183</f>
        <v>0</v>
      </c>
      <c r="I179" s="56">
        <f t="shared" ref="I179:I180" si="48">H179/D179*100</f>
        <v>0</v>
      </c>
      <c r="J179" s="56">
        <f t="shared" ref="J179:J180" si="49">G179/E179*100</f>
        <v>0</v>
      </c>
      <c r="K179" s="56">
        <f t="shared" ref="K179:K180" si="50">G179/F179*100</f>
        <v>0</v>
      </c>
    </row>
    <row r="180" spans="1:11" ht="31.5" x14ac:dyDescent="0.25">
      <c r="A180" s="161"/>
      <c r="B180" s="154"/>
      <c r="C180" s="55" t="s">
        <v>19</v>
      </c>
      <c r="D180" s="56">
        <f>D185+D190</f>
        <v>245</v>
      </c>
      <c r="E180" s="56">
        <f t="shared" ref="E180:H180" si="51">E185+E190</f>
        <v>245</v>
      </c>
      <c r="F180" s="56">
        <f t="shared" si="51"/>
        <v>245</v>
      </c>
      <c r="G180" s="56">
        <f t="shared" si="51"/>
        <v>0</v>
      </c>
      <c r="H180" s="56">
        <f t="shared" si="51"/>
        <v>0</v>
      </c>
      <c r="I180" s="56">
        <f t="shared" si="48"/>
        <v>0</v>
      </c>
      <c r="J180" s="56">
        <f t="shared" si="49"/>
        <v>0</v>
      </c>
      <c r="K180" s="56">
        <f t="shared" si="50"/>
        <v>0</v>
      </c>
    </row>
    <row r="181" spans="1:11" ht="47.25" x14ac:dyDescent="0.25">
      <c r="A181" s="161"/>
      <c r="B181" s="154"/>
      <c r="C181" s="55" t="s">
        <v>21</v>
      </c>
      <c r="D181" s="56">
        <v>0</v>
      </c>
      <c r="E181" s="56">
        <v>0</v>
      </c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</row>
    <row r="182" spans="1:11" ht="47.25" x14ac:dyDescent="0.25">
      <c r="A182" s="161"/>
      <c r="B182" s="154"/>
      <c r="C182" s="55" t="s">
        <v>23</v>
      </c>
      <c r="D182" s="56">
        <v>0</v>
      </c>
      <c r="E182" s="56">
        <v>0</v>
      </c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</row>
    <row r="183" spans="1:11" ht="47.25" x14ac:dyDescent="0.25">
      <c r="A183" s="161"/>
      <c r="B183" s="155"/>
      <c r="C183" s="55" t="s">
        <v>28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</row>
    <row r="184" spans="1:11" x14ac:dyDescent="0.25">
      <c r="A184" s="161"/>
      <c r="B184" s="154" t="s">
        <v>201</v>
      </c>
      <c r="C184" s="55" t="s">
        <v>158</v>
      </c>
      <c r="D184" s="56">
        <f>D185+D186+D187+D188</f>
        <v>170</v>
      </c>
      <c r="E184" s="56">
        <f>E185+E186+E187+E188</f>
        <v>170</v>
      </c>
      <c r="F184" s="56">
        <f>F185+F186+F187+F188</f>
        <v>170</v>
      </c>
      <c r="G184" s="56">
        <f>G185+G186+G187+G188</f>
        <v>0</v>
      </c>
      <c r="H184" s="56">
        <f>H185+H186+H187+H188</f>
        <v>0</v>
      </c>
      <c r="I184" s="56">
        <f t="shared" ref="I184:I185" si="52">H184/D184*100</f>
        <v>0</v>
      </c>
      <c r="J184" s="56">
        <f t="shared" ref="J184:J185" si="53">G184/E184*100</f>
        <v>0</v>
      </c>
      <c r="K184" s="56">
        <f t="shared" ref="K184:K185" si="54">G184/F184*100</f>
        <v>0</v>
      </c>
    </row>
    <row r="185" spans="1:11" ht="31.5" x14ac:dyDescent="0.25">
      <c r="A185" s="161"/>
      <c r="B185" s="154"/>
      <c r="C185" s="55" t="s">
        <v>19</v>
      </c>
      <c r="D185" s="56">
        <v>170</v>
      </c>
      <c r="E185" s="56">
        <v>170</v>
      </c>
      <c r="F185" s="56">
        <v>170</v>
      </c>
      <c r="G185" s="56">
        <v>0</v>
      </c>
      <c r="H185" s="56">
        <v>0</v>
      </c>
      <c r="I185" s="56">
        <f t="shared" si="52"/>
        <v>0</v>
      </c>
      <c r="J185" s="56">
        <f t="shared" si="53"/>
        <v>0</v>
      </c>
      <c r="K185" s="56">
        <f t="shared" si="54"/>
        <v>0</v>
      </c>
    </row>
    <row r="186" spans="1:11" ht="47.25" x14ac:dyDescent="0.25">
      <c r="A186" s="161"/>
      <c r="B186" s="154"/>
      <c r="C186" s="55" t="s">
        <v>21</v>
      </c>
      <c r="D186" s="56">
        <v>0</v>
      </c>
      <c r="E186" s="56">
        <v>0</v>
      </c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</row>
    <row r="187" spans="1:11" ht="47.25" x14ac:dyDescent="0.25">
      <c r="A187" s="161"/>
      <c r="B187" s="154"/>
      <c r="C187" s="55" t="s">
        <v>23</v>
      </c>
      <c r="D187" s="56">
        <v>0</v>
      </c>
      <c r="E187" s="56">
        <v>0</v>
      </c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</row>
    <row r="188" spans="1:11" ht="47.25" x14ac:dyDescent="0.25">
      <c r="A188" s="161"/>
      <c r="B188" s="155"/>
      <c r="C188" s="55" t="s">
        <v>28</v>
      </c>
      <c r="D188" s="56">
        <v>0</v>
      </c>
      <c r="E188" s="56">
        <v>0</v>
      </c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56">
        <v>0</v>
      </c>
    </row>
    <row r="189" spans="1:11" x14ac:dyDescent="0.25">
      <c r="A189" s="161"/>
      <c r="B189" s="153" t="s">
        <v>202</v>
      </c>
      <c r="C189" s="55" t="s">
        <v>158</v>
      </c>
      <c r="D189" s="56">
        <f>D190+D191+D192+D193</f>
        <v>75</v>
      </c>
      <c r="E189" s="56">
        <f>E190+E191+E192+E193</f>
        <v>75</v>
      </c>
      <c r="F189" s="56">
        <f>F190+F191+F192+F193</f>
        <v>75</v>
      </c>
      <c r="G189" s="56">
        <f>G190+G191+G192+G193</f>
        <v>0</v>
      </c>
      <c r="H189" s="56">
        <f>H190+H191+H192+H193</f>
        <v>0</v>
      </c>
      <c r="I189" s="56">
        <f t="shared" si="44"/>
        <v>0</v>
      </c>
      <c r="J189" s="56">
        <f t="shared" si="45"/>
        <v>0</v>
      </c>
      <c r="K189" s="56">
        <f t="shared" si="46"/>
        <v>0</v>
      </c>
    </row>
    <row r="190" spans="1:11" ht="31.5" x14ac:dyDescent="0.25">
      <c r="A190" s="161"/>
      <c r="B190" s="154"/>
      <c r="C190" s="55" t="s">
        <v>19</v>
      </c>
      <c r="D190" s="56">
        <v>75</v>
      </c>
      <c r="E190" s="56">
        <v>75</v>
      </c>
      <c r="F190" s="56">
        <v>75</v>
      </c>
      <c r="G190" s="56">
        <v>0</v>
      </c>
      <c r="H190" s="56">
        <v>0</v>
      </c>
      <c r="I190" s="56">
        <f t="shared" si="44"/>
        <v>0</v>
      </c>
      <c r="J190" s="56">
        <f t="shared" si="45"/>
        <v>0</v>
      </c>
      <c r="K190" s="56">
        <f t="shared" si="46"/>
        <v>0</v>
      </c>
    </row>
    <row r="191" spans="1:11" ht="47.25" x14ac:dyDescent="0.25">
      <c r="A191" s="161"/>
      <c r="B191" s="154"/>
      <c r="C191" s="55" t="s">
        <v>21</v>
      </c>
      <c r="D191" s="56">
        <v>0</v>
      </c>
      <c r="E191" s="56">
        <v>0</v>
      </c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</row>
    <row r="192" spans="1:11" ht="47.25" x14ac:dyDescent="0.25">
      <c r="A192" s="161"/>
      <c r="B192" s="154"/>
      <c r="C192" s="55" t="s">
        <v>23</v>
      </c>
      <c r="D192" s="56">
        <v>0</v>
      </c>
      <c r="E192" s="56">
        <v>0</v>
      </c>
      <c r="F192" s="56">
        <v>0</v>
      </c>
      <c r="G192" s="56">
        <v>0</v>
      </c>
      <c r="H192" s="56">
        <v>0</v>
      </c>
      <c r="I192" s="56">
        <v>0</v>
      </c>
      <c r="J192" s="56">
        <v>0</v>
      </c>
      <c r="K192" s="56">
        <v>0</v>
      </c>
    </row>
    <row r="193" spans="1:11" ht="47.25" x14ac:dyDescent="0.25">
      <c r="A193" s="163"/>
      <c r="B193" s="155"/>
      <c r="C193" s="55" t="s">
        <v>28</v>
      </c>
      <c r="D193" s="56">
        <v>0</v>
      </c>
      <c r="E193" s="56">
        <v>0</v>
      </c>
      <c r="F193" s="56">
        <v>0</v>
      </c>
      <c r="G193" s="56">
        <v>0</v>
      </c>
      <c r="H193" s="56">
        <v>0</v>
      </c>
      <c r="I193" s="56">
        <v>0</v>
      </c>
      <c r="J193" s="56">
        <v>0</v>
      </c>
      <c r="K193" s="56">
        <v>0</v>
      </c>
    </row>
    <row r="194" spans="1:11" x14ac:dyDescent="0.25">
      <c r="A194" s="162" t="s">
        <v>203</v>
      </c>
      <c r="B194" s="153" t="s">
        <v>204</v>
      </c>
      <c r="C194" s="55" t="s">
        <v>158</v>
      </c>
      <c r="D194" s="56">
        <f>D195+D196+D197+D198</f>
        <v>10</v>
      </c>
      <c r="E194" s="56">
        <f>E195+E196+E197+E198</f>
        <v>0</v>
      </c>
      <c r="F194" s="56">
        <f>F195+F196+F197+F198</f>
        <v>0</v>
      </c>
      <c r="G194" s="56">
        <f>G195+G196+G197+G198</f>
        <v>0</v>
      </c>
      <c r="H194" s="56">
        <f>H195+H196+H197+H198</f>
        <v>0</v>
      </c>
      <c r="I194" s="56">
        <f t="shared" ref="I194:I210" si="55">H194/D194*100</f>
        <v>0</v>
      </c>
      <c r="J194" s="56">
        <v>0</v>
      </c>
      <c r="K194" s="56">
        <v>0</v>
      </c>
    </row>
    <row r="195" spans="1:11" ht="31.5" x14ac:dyDescent="0.25">
      <c r="A195" s="161"/>
      <c r="B195" s="154"/>
      <c r="C195" s="55" t="s">
        <v>19</v>
      </c>
      <c r="D195" s="56">
        <v>0</v>
      </c>
      <c r="E195" s="56">
        <v>0</v>
      </c>
      <c r="F195" s="56">
        <v>0</v>
      </c>
      <c r="G195" s="56">
        <v>0</v>
      </c>
      <c r="H195" s="56">
        <v>0</v>
      </c>
      <c r="I195" s="56">
        <v>0</v>
      </c>
      <c r="J195" s="56">
        <v>0</v>
      </c>
      <c r="K195" s="56">
        <v>0</v>
      </c>
    </row>
    <row r="196" spans="1:11" ht="47.25" x14ac:dyDescent="0.25">
      <c r="A196" s="161"/>
      <c r="B196" s="154"/>
      <c r="C196" s="55" t="s">
        <v>21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>
        <v>0</v>
      </c>
      <c r="J196" s="56">
        <v>0</v>
      </c>
      <c r="K196" s="56">
        <v>0</v>
      </c>
    </row>
    <row r="197" spans="1:11" ht="47.25" x14ac:dyDescent="0.25">
      <c r="A197" s="161"/>
      <c r="B197" s="154"/>
      <c r="C197" s="55" t="s">
        <v>23</v>
      </c>
      <c r="D197" s="56">
        <v>0</v>
      </c>
      <c r="E197" s="56">
        <v>0</v>
      </c>
      <c r="F197" s="56">
        <v>0</v>
      </c>
      <c r="G197" s="56">
        <v>0</v>
      </c>
      <c r="H197" s="56">
        <v>0</v>
      </c>
      <c r="I197" s="56">
        <v>0</v>
      </c>
      <c r="J197" s="56">
        <v>0</v>
      </c>
      <c r="K197" s="56">
        <v>0</v>
      </c>
    </row>
    <row r="198" spans="1:11" ht="47.25" x14ac:dyDescent="0.25">
      <c r="A198" s="163"/>
      <c r="B198" s="155"/>
      <c r="C198" s="55" t="s">
        <v>28</v>
      </c>
      <c r="D198" s="56">
        <v>10</v>
      </c>
      <c r="E198" s="56">
        <v>0</v>
      </c>
      <c r="F198" s="56">
        <v>0</v>
      </c>
      <c r="G198" s="56">
        <v>0</v>
      </c>
      <c r="H198" s="56">
        <v>0</v>
      </c>
      <c r="I198" s="56">
        <f t="shared" si="55"/>
        <v>0</v>
      </c>
      <c r="J198" s="56">
        <v>0</v>
      </c>
      <c r="K198" s="56">
        <v>0</v>
      </c>
    </row>
    <row r="199" spans="1:11" x14ac:dyDescent="0.25">
      <c r="A199" s="162" t="s">
        <v>205</v>
      </c>
      <c r="B199" s="153" t="s">
        <v>173</v>
      </c>
      <c r="C199" s="55" t="s">
        <v>158</v>
      </c>
      <c r="D199" s="56">
        <f>D200+D201+D202+D203</f>
        <v>0</v>
      </c>
      <c r="E199" s="56">
        <f>E200+E201+E202+E203</f>
        <v>0</v>
      </c>
      <c r="F199" s="56">
        <f>F200+F201+F202+F203</f>
        <v>0</v>
      </c>
      <c r="G199" s="56">
        <f>G200+G201+G202+G203</f>
        <v>0</v>
      </c>
      <c r="H199" s="56">
        <f>H200+H201+H202+H203</f>
        <v>0</v>
      </c>
      <c r="I199" s="56">
        <v>0</v>
      </c>
      <c r="J199" s="56">
        <v>0</v>
      </c>
      <c r="K199" s="56">
        <v>0</v>
      </c>
    </row>
    <row r="200" spans="1:11" ht="31.5" x14ac:dyDescent="0.25">
      <c r="A200" s="161"/>
      <c r="B200" s="154"/>
      <c r="C200" s="55" t="s">
        <v>19</v>
      </c>
      <c r="D200" s="56">
        <v>0</v>
      </c>
      <c r="E200" s="56">
        <v>0</v>
      </c>
      <c r="F200" s="56">
        <v>0</v>
      </c>
      <c r="G200" s="56">
        <v>0</v>
      </c>
      <c r="H200" s="56">
        <v>0</v>
      </c>
      <c r="I200" s="56">
        <v>0</v>
      </c>
      <c r="J200" s="56">
        <v>0</v>
      </c>
      <c r="K200" s="56">
        <v>0</v>
      </c>
    </row>
    <row r="201" spans="1:11" ht="47.25" x14ac:dyDescent="0.25">
      <c r="A201" s="161"/>
      <c r="B201" s="154"/>
      <c r="C201" s="55" t="s">
        <v>21</v>
      </c>
      <c r="D201" s="56">
        <v>0</v>
      </c>
      <c r="E201" s="56">
        <v>0</v>
      </c>
      <c r="F201" s="56">
        <v>0</v>
      </c>
      <c r="G201" s="56">
        <v>0</v>
      </c>
      <c r="H201" s="56">
        <v>0</v>
      </c>
      <c r="I201" s="56">
        <v>0</v>
      </c>
      <c r="J201" s="56">
        <v>0</v>
      </c>
      <c r="K201" s="56">
        <v>0</v>
      </c>
    </row>
    <row r="202" spans="1:11" ht="47.25" x14ac:dyDescent="0.25">
      <c r="A202" s="161"/>
      <c r="B202" s="154"/>
      <c r="C202" s="55" t="s">
        <v>23</v>
      </c>
      <c r="D202" s="56">
        <v>0</v>
      </c>
      <c r="E202" s="56">
        <v>0</v>
      </c>
      <c r="F202" s="56">
        <v>0</v>
      </c>
      <c r="G202" s="56">
        <v>0</v>
      </c>
      <c r="H202" s="56">
        <v>0</v>
      </c>
      <c r="I202" s="56">
        <v>0</v>
      </c>
      <c r="J202" s="56">
        <v>0</v>
      </c>
      <c r="K202" s="56">
        <v>0</v>
      </c>
    </row>
    <row r="203" spans="1:11" ht="47.25" x14ac:dyDescent="0.25">
      <c r="A203" s="163"/>
      <c r="B203" s="155"/>
      <c r="C203" s="55" t="s">
        <v>28</v>
      </c>
      <c r="D203" s="56">
        <v>0</v>
      </c>
      <c r="E203" s="56">
        <v>0</v>
      </c>
      <c r="F203" s="56">
        <v>0</v>
      </c>
      <c r="G203" s="56">
        <v>0</v>
      </c>
      <c r="H203" s="56">
        <v>0</v>
      </c>
      <c r="I203" s="56">
        <v>0</v>
      </c>
      <c r="J203" s="56">
        <v>0</v>
      </c>
      <c r="K203" s="56">
        <v>0</v>
      </c>
    </row>
    <row r="204" spans="1:11" x14ac:dyDescent="0.25">
      <c r="A204" s="162" t="s">
        <v>206</v>
      </c>
      <c r="B204" s="153" t="s">
        <v>173</v>
      </c>
      <c r="C204" s="55" t="s">
        <v>158</v>
      </c>
      <c r="D204" s="56">
        <f>D205+D206+D207+D208</f>
        <v>0</v>
      </c>
      <c r="E204" s="56">
        <f>E205+E206+E207+E208</f>
        <v>0</v>
      </c>
      <c r="F204" s="56">
        <f>F205+F206+F207+F208</f>
        <v>0</v>
      </c>
      <c r="G204" s="56">
        <f>G205+G206+G207+G208</f>
        <v>0</v>
      </c>
      <c r="H204" s="56">
        <f>H205+H206+H207+H208</f>
        <v>0</v>
      </c>
      <c r="I204" s="56">
        <v>0</v>
      </c>
      <c r="J204" s="56">
        <v>0</v>
      </c>
      <c r="K204" s="56">
        <v>0</v>
      </c>
    </row>
    <row r="205" spans="1:11" ht="31.5" x14ac:dyDescent="0.25">
      <c r="A205" s="161"/>
      <c r="B205" s="154"/>
      <c r="C205" s="55" t="s">
        <v>19</v>
      </c>
      <c r="D205" s="56">
        <v>0</v>
      </c>
      <c r="E205" s="56">
        <v>0</v>
      </c>
      <c r="F205" s="56">
        <v>0</v>
      </c>
      <c r="G205" s="56">
        <v>0</v>
      </c>
      <c r="H205" s="56">
        <v>0</v>
      </c>
      <c r="I205" s="56">
        <v>0</v>
      </c>
      <c r="J205" s="56">
        <v>0</v>
      </c>
      <c r="K205" s="56">
        <v>0</v>
      </c>
    </row>
    <row r="206" spans="1:11" ht="47.25" x14ac:dyDescent="0.25">
      <c r="A206" s="161"/>
      <c r="B206" s="154"/>
      <c r="C206" s="55" t="s">
        <v>21</v>
      </c>
      <c r="D206" s="56">
        <v>0</v>
      </c>
      <c r="E206" s="56">
        <v>0</v>
      </c>
      <c r="F206" s="56">
        <v>0</v>
      </c>
      <c r="G206" s="56">
        <v>0</v>
      </c>
      <c r="H206" s="56">
        <v>0</v>
      </c>
      <c r="I206" s="56">
        <v>0</v>
      </c>
      <c r="J206" s="56">
        <v>0</v>
      </c>
      <c r="K206" s="56">
        <v>0</v>
      </c>
    </row>
    <row r="207" spans="1:11" ht="47.25" x14ac:dyDescent="0.25">
      <c r="A207" s="161"/>
      <c r="B207" s="154"/>
      <c r="C207" s="55" t="s">
        <v>23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>
        <v>0</v>
      </c>
      <c r="K207" s="56">
        <v>0</v>
      </c>
    </row>
    <row r="208" spans="1:11" ht="47.25" x14ac:dyDescent="0.25">
      <c r="A208" s="163"/>
      <c r="B208" s="155"/>
      <c r="C208" s="55" t="s">
        <v>28</v>
      </c>
      <c r="D208" s="56">
        <v>0</v>
      </c>
      <c r="E208" s="56">
        <v>0</v>
      </c>
      <c r="F208" s="56">
        <v>0</v>
      </c>
      <c r="G208" s="56">
        <v>0</v>
      </c>
      <c r="H208" s="56">
        <v>0</v>
      </c>
      <c r="I208" s="56">
        <v>0</v>
      </c>
      <c r="J208" s="56">
        <v>0</v>
      </c>
      <c r="K208" s="56">
        <v>0</v>
      </c>
    </row>
    <row r="209" spans="1:11" x14ac:dyDescent="0.25">
      <c r="A209" s="153" t="s">
        <v>207</v>
      </c>
      <c r="B209" s="156" t="s">
        <v>208</v>
      </c>
      <c r="C209" s="55" t="s">
        <v>158</v>
      </c>
      <c r="D209" s="56">
        <f>D210+D211+D212+D213</f>
        <v>125</v>
      </c>
      <c r="E209" s="56">
        <f>E210+E211+E212+E213</f>
        <v>125</v>
      </c>
      <c r="F209" s="56">
        <f>F210+F211+F212+F213</f>
        <v>115.5</v>
      </c>
      <c r="G209" s="56">
        <f>G210+G211+G212+G213</f>
        <v>0</v>
      </c>
      <c r="H209" s="56">
        <f>H210+H211+H212+H213</f>
        <v>0</v>
      </c>
      <c r="I209" s="56">
        <f t="shared" si="55"/>
        <v>0</v>
      </c>
      <c r="J209" s="56">
        <f t="shared" ref="J209:J210" si="56">G209/E209*100</f>
        <v>0</v>
      </c>
      <c r="K209" s="56">
        <f t="shared" ref="K209:K210" si="57">G209/F209*100</f>
        <v>0</v>
      </c>
    </row>
    <row r="210" spans="1:11" ht="31.5" x14ac:dyDescent="0.25">
      <c r="A210" s="154"/>
      <c r="B210" s="156"/>
      <c r="C210" s="55" t="s">
        <v>19</v>
      </c>
      <c r="D210" s="56">
        <f>D216+D221+D226+D231</f>
        <v>125</v>
      </c>
      <c r="E210" s="56">
        <f>E216+E221+E226+E231</f>
        <v>125</v>
      </c>
      <c r="F210" s="56">
        <f>F216+F221+F226+F231</f>
        <v>115.5</v>
      </c>
      <c r="G210" s="56">
        <f>G216+G221+G226+G231</f>
        <v>0</v>
      </c>
      <c r="H210" s="56">
        <f>H216+H221+H226+H231</f>
        <v>0</v>
      </c>
      <c r="I210" s="56">
        <f t="shared" si="55"/>
        <v>0</v>
      </c>
      <c r="J210" s="56">
        <f t="shared" si="56"/>
        <v>0</v>
      </c>
      <c r="K210" s="56">
        <f t="shared" si="57"/>
        <v>0</v>
      </c>
    </row>
    <row r="211" spans="1:11" ht="47.25" x14ac:dyDescent="0.25">
      <c r="A211" s="154"/>
      <c r="B211" s="156"/>
      <c r="C211" s="55" t="s">
        <v>21</v>
      </c>
      <c r="D211" s="56">
        <f t="shared" ref="D211:H213" si="58">D217+D222+D227+D232</f>
        <v>0</v>
      </c>
      <c r="E211" s="56">
        <f t="shared" si="58"/>
        <v>0</v>
      </c>
      <c r="F211" s="56">
        <f t="shared" si="58"/>
        <v>0</v>
      </c>
      <c r="G211" s="56">
        <f t="shared" si="58"/>
        <v>0</v>
      </c>
      <c r="H211" s="56">
        <f t="shared" si="58"/>
        <v>0</v>
      </c>
      <c r="I211" s="56">
        <v>0</v>
      </c>
      <c r="J211" s="56">
        <v>0</v>
      </c>
      <c r="K211" s="56">
        <v>0</v>
      </c>
    </row>
    <row r="212" spans="1:11" ht="47.25" x14ac:dyDescent="0.25">
      <c r="A212" s="154"/>
      <c r="B212" s="156"/>
      <c r="C212" s="55" t="s">
        <v>209</v>
      </c>
      <c r="D212" s="56">
        <f t="shared" si="58"/>
        <v>0</v>
      </c>
      <c r="E212" s="56">
        <f t="shared" si="58"/>
        <v>0</v>
      </c>
      <c r="F212" s="56">
        <f t="shared" si="58"/>
        <v>0</v>
      </c>
      <c r="G212" s="56">
        <f t="shared" si="58"/>
        <v>0</v>
      </c>
      <c r="H212" s="56">
        <f t="shared" si="58"/>
        <v>0</v>
      </c>
      <c r="I212" s="56">
        <v>0</v>
      </c>
      <c r="J212" s="56">
        <v>0</v>
      </c>
      <c r="K212" s="56">
        <v>0</v>
      </c>
    </row>
    <row r="213" spans="1:11" ht="47.25" x14ac:dyDescent="0.25">
      <c r="A213" s="154"/>
      <c r="B213" s="156"/>
      <c r="C213" s="55" t="s">
        <v>28</v>
      </c>
      <c r="D213" s="56">
        <f t="shared" si="58"/>
        <v>0</v>
      </c>
      <c r="E213" s="56">
        <f t="shared" si="58"/>
        <v>0</v>
      </c>
      <c r="F213" s="56">
        <f t="shared" si="58"/>
        <v>0</v>
      </c>
      <c r="G213" s="56">
        <f t="shared" si="58"/>
        <v>0</v>
      </c>
      <c r="H213" s="56">
        <f t="shared" si="58"/>
        <v>0</v>
      </c>
      <c r="I213" s="56">
        <v>0</v>
      </c>
      <c r="J213" s="56">
        <v>0</v>
      </c>
      <c r="K213" s="56">
        <v>0</v>
      </c>
    </row>
    <row r="214" spans="1:11" x14ac:dyDescent="0.25">
      <c r="A214" s="154"/>
      <c r="B214" s="157" t="s">
        <v>25</v>
      </c>
      <c r="C214" s="158"/>
      <c r="D214" s="158"/>
      <c r="E214" s="158"/>
      <c r="F214" s="158"/>
      <c r="G214" s="158"/>
      <c r="H214" s="158"/>
      <c r="I214" s="158"/>
      <c r="J214" s="158"/>
      <c r="K214" s="159"/>
    </row>
    <row r="215" spans="1:11" x14ac:dyDescent="0.25">
      <c r="A215" s="154"/>
      <c r="B215" s="160" t="s">
        <v>210</v>
      </c>
      <c r="C215" s="55" t="s">
        <v>158</v>
      </c>
      <c r="D215" s="56">
        <f>D216+D217+D218+D219</f>
        <v>30</v>
      </c>
      <c r="E215" s="56">
        <f>E216+E217+E218+E219</f>
        <v>30</v>
      </c>
      <c r="F215" s="56">
        <f>F216+F217+F218+F219</f>
        <v>30</v>
      </c>
      <c r="G215" s="56">
        <f>G216+G217+G218+G219</f>
        <v>0</v>
      </c>
      <c r="H215" s="56">
        <f>H216+H217+H218+H219</f>
        <v>0</v>
      </c>
      <c r="I215" s="56">
        <f>H215/D215*100</f>
        <v>0</v>
      </c>
      <c r="J215" s="56">
        <f>G215/E215*100</f>
        <v>0</v>
      </c>
      <c r="K215" s="56">
        <f>G215/F215*100</f>
        <v>0</v>
      </c>
    </row>
    <row r="216" spans="1:11" ht="31.5" x14ac:dyDescent="0.25">
      <c r="A216" s="154"/>
      <c r="B216" s="160"/>
      <c r="C216" s="55" t="s">
        <v>19</v>
      </c>
      <c r="D216" s="56">
        <f>D251+D256</f>
        <v>30</v>
      </c>
      <c r="E216" s="56">
        <f>E251+E256</f>
        <v>30</v>
      </c>
      <c r="F216" s="56">
        <f>F251+F256</f>
        <v>30</v>
      </c>
      <c r="G216" s="56">
        <f>G251+G256</f>
        <v>0</v>
      </c>
      <c r="H216" s="56">
        <f>H251+H256</f>
        <v>0</v>
      </c>
      <c r="I216" s="56">
        <f t="shared" ref="I216:I266" si="59">H216/D216*100</f>
        <v>0</v>
      </c>
      <c r="J216" s="56">
        <f t="shared" ref="J216:J266" si="60">G216/E216*100</f>
        <v>0</v>
      </c>
      <c r="K216" s="56">
        <f t="shared" ref="K216:K266" si="61">G216/F216*100</f>
        <v>0</v>
      </c>
    </row>
    <row r="217" spans="1:11" ht="47.25" x14ac:dyDescent="0.25">
      <c r="A217" s="154"/>
      <c r="B217" s="160"/>
      <c r="C217" s="55" t="s">
        <v>21</v>
      </c>
      <c r="D217" s="56">
        <f t="shared" ref="D217:H219" si="62">D252+D257</f>
        <v>0</v>
      </c>
      <c r="E217" s="56">
        <f t="shared" si="62"/>
        <v>0</v>
      </c>
      <c r="F217" s="56">
        <f t="shared" si="62"/>
        <v>0</v>
      </c>
      <c r="G217" s="56">
        <f t="shared" si="62"/>
        <v>0</v>
      </c>
      <c r="H217" s="56">
        <f t="shared" si="62"/>
        <v>0</v>
      </c>
      <c r="I217" s="56">
        <v>0</v>
      </c>
      <c r="J217" s="56">
        <v>0</v>
      </c>
      <c r="K217" s="56">
        <v>0</v>
      </c>
    </row>
    <row r="218" spans="1:11" ht="47.25" x14ac:dyDescent="0.25">
      <c r="A218" s="154"/>
      <c r="B218" s="160"/>
      <c r="C218" s="55" t="s">
        <v>23</v>
      </c>
      <c r="D218" s="56">
        <f t="shared" si="62"/>
        <v>0</v>
      </c>
      <c r="E218" s="56">
        <f t="shared" si="62"/>
        <v>0</v>
      </c>
      <c r="F218" s="56">
        <f t="shared" si="62"/>
        <v>0</v>
      </c>
      <c r="G218" s="56">
        <f t="shared" si="62"/>
        <v>0</v>
      </c>
      <c r="H218" s="56">
        <f t="shared" si="62"/>
        <v>0</v>
      </c>
      <c r="I218" s="56">
        <v>0</v>
      </c>
      <c r="J218" s="56">
        <v>0</v>
      </c>
      <c r="K218" s="56">
        <v>0</v>
      </c>
    </row>
    <row r="219" spans="1:11" ht="47.25" x14ac:dyDescent="0.25">
      <c r="A219" s="154"/>
      <c r="B219" s="160"/>
      <c r="C219" s="55" t="s">
        <v>28</v>
      </c>
      <c r="D219" s="56">
        <f t="shared" si="62"/>
        <v>0</v>
      </c>
      <c r="E219" s="56">
        <f t="shared" si="62"/>
        <v>0</v>
      </c>
      <c r="F219" s="56">
        <f t="shared" si="62"/>
        <v>0</v>
      </c>
      <c r="G219" s="56">
        <f t="shared" si="62"/>
        <v>0</v>
      </c>
      <c r="H219" s="56">
        <f t="shared" si="62"/>
        <v>0</v>
      </c>
      <c r="I219" s="56">
        <v>0</v>
      </c>
      <c r="J219" s="56">
        <v>0</v>
      </c>
      <c r="K219" s="56">
        <v>0</v>
      </c>
    </row>
    <row r="220" spans="1:11" x14ac:dyDescent="0.25">
      <c r="A220" s="154"/>
      <c r="B220" s="160" t="s">
        <v>161</v>
      </c>
      <c r="C220" s="55" t="s">
        <v>158</v>
      </c>
      <c r="D220" s="56">
        <f>D221+D222+D223+D224</f>
        <v>95</v>
      </c>
      <c r="E220" s="56">
        <f>E221+E222+E223+E224</f>
        <v>95</v>
      </c>
      <c r="F220" s="56">
        <f>F221+F222+F223+F224</f>
        <v>85.5</v>
      </c>
      <c r="G220" s="56">
        <f>G221+G222+G223+G224</f>
        <v>0</v>
      </c>
      <c r="H220" s="56">
        <f>H221+H222+H223+H224</f>
        <v>0</v>
      </c>
      <c r="I220" s="56">
        <f t="shared" si="59"/>
        <v>0</v>
      </c>
      <c r="J220" s="56">
        <f t="shared" si="60"/>
        <v>0</v>
      </c>
      <c r="K220" s="56">
        <f t="shared" si="61"/>
        <v>0</v>
      </c>
    </row>
    <row r="221" spans="1:11" ht="31.5" x14ac:dyDescent="0.25">
      <c r="A221" s="154"/>
      <c r="B221" s="160"/>
      <c r="C221" s="55" t="s">
        <v>19</v>
      </c>
      <c r="D221" s="56">
        <f>D236+D261+D266+D291</f>
        <v>95</v>
      </c>
      <c r="E221" s="56">
        <f>E236+E261+E266+E291</f>
        <v>95</v>
      </c>
      <c r="F221" s="56">
        <f>F236+F261+F266+F291</f>
        <v>85.5</v>
      </c>
      <c r="G221" s="56">
        <f>G236+G261+G266+G291</f>
        <v>0</v>
      </c>
      <c r="H221" s="56">
        <f>H236+H261+H266+H291</f>
        <v>0</v>
      </c>
      <c r="I221" s="56">
        <f t="shared" si="59"/>
        <v>0</v>
      </c>
      <c r="J221" s="56">
        <f t="shared" si="60"/>
        <v>0</v>
      </c>
      <c r="K221" s="56">
        <f t="shared" si="61"/>
        <v>0</v>
      </c>
    </row>
    <row r="222" spans="1:11" ht="47.25" x14ac:dyDescent="0.25">
      <c r="A222" s="154"/>
      <c r="B222" s="160"/>
      <c r="C222" s="55" t="s">
        <v>21</v>
      </c>
      <c r="D222" s="56">
        <f t="shared" ref="D222:H224" si="63">D237+D262+D267+D292</f>
        <v>0</v>
      </c>
      <c r="E222" s="56">
        <f t="shared" si="63"/>
        <v>0</v>
      </c>
      <c r="F222" s="56">
        <f t="shared" si="63"/>
        <v>0</v>
      </c>
      <c r="G222" s="56">
        <f t="shared" si="63"/>
        <v>0</v>
      </c>
      <c r="H222" s="56">
        <f t="shared" si="63"/>
        <v>0</v>
      </c>
      <c r="I222" s="56">
        <v>0</v>
      </c>
      <c r="J222" s="56">
        <v>0</v>
      </c>
      <c r="K222" s="56">
        <v>0</v>
      </c>
    </row>
    <row r="223" spans="1:11" ht="47.25" x14ac:dyDescent="0.25">
      <c r="A223" s="154"/>
      <c r="B223" s="160"/>
      <c r="C223" s="55" t="s">
        <v>23</v>
      </c>
      <c r="D223" s="56">
        <f t="shared" si="63"/>
        <v>0</v>
      </c>
      <c r="E223" s="56">
        <f t="shared" si="63"/>
        <v>0</v>
      </c>
      <c r="F223" s="56">
        <f t="shared" si="63"/>
        <v>0</v>
      </c>
      <c r="G223" s="56">
        <f t="shared" si="63"/>
        <v>0</v>
      </c>
      <c r="H223" s="56">
        <f t="shared" si="63"/>
        <v>0</v>
      </c>
      <c r="I223" s="56">
        <v>0</v>
      </c>
      <c r="J223" s="56">
        <v>0</v>
      </c>
      <c r="K223" s="56">
        <v>0</v>
      </c>
    </row>
    <row r="224" spans="1:11" ht="47.25" x14ac:dyDescent="0.25">
      <c r="A224" s="154"/>
      <c r="B224" s="160"/>
      <c r="C224" s="55" t="s">
        <v>28</v>
      </c>
      <c r="D224" s="56">
        <f t="shared" si="63"/>
        <v>0</v>
      </c>
      <c r="E224" s="56">
        <f t="shared" si="63"/>
        <v>0</v>
      </c>
      <c r="F224" s="56">
        <f t="shared" si="63"/>
        <v>0</v>
      </c>
      <c r="G224" s="56">
        <f t="shared" si="63"/>
        <v>0</v>
      </c>
      <c r="H224" s="56">
        <f t="shared" si="63"/>
        <v>0</v>
      </c>
      <c r="I224" s="56">
        <v>0</v>
      </c>
      <c r="J224" s="56">
        <v>0</v>
      </c>
      <c r="K224" s="56">
        <v>0</v>
      </c>
    </row>
    <row r="225" spans="1:11" x14ac:dyDescent="0.25">
      <c r="A225" s="154"/>
      <c r="B225" s="156" t="s">
        <v>167</v>
      </c>
      <c r="C225" s="55" t="s">
        <v>158</v>
      </c>
      <c r="D225" s="56">
        <f>D226+D227+D228+D229</f>
        <v>0</v>
      </c>
      <c r="E225" s="56">
        <f>E226+E227+E228+E229</f>
        <v>0</v>
      </c>
      <c r="F225" s="56">
        <f>F226+F227+F228+F229</f>
        <v>0</v>
      </c>
      <c r="G225" s="56">
        <f>G226+G227+G228+G229</f>
        <v>0</v>
      </c>
      <c r="H225" s="56">
        <f>H226+H227+H228+H229</f>
        <v>0</v>
      </c>
      <c r="I225" s="56">
        <v>0</v>
      </c>
      <c r="J225" s="56">
        <v>0</v>
      </c>
      <c r="K225" s="56">
        <v>0</v>
      </c>
    </row>
    <row r="226" spans="1:11" ht="31.5" x14ac:dyDescent="0.25">
      <c r="A226" s="154"/>
      <c r="B226" s="156"/>
      <c r="C226" s="55" t="s">
        <v>19</v>
      </c>
      <c r="D226" s="56">
        <f>D276+D281+D286</f>
        <v>0</v>
      </c>
      <c r="E226" s="56">
        <f>E276+E281+E286</f>
        <v>0</v>
      </c>
      <c r="F226" s="56">
        <f>F276+F281+F286</f>
        <v>0</v>
      </c>
      <c r="G226" s="56">
        <f>G276+G281+G286</f>
        <v>0</v>
      </c>
      <c r="H226" s="56">
        <f>H276+H281+H286</f>
        <v>0</v>
      </c>
      <c r="I226" s="56">
        <v>0</v>
      </c>
      <c r="J226" s="56">
        <v>0</v>
      </c>
      <c r="K226" s="56">
        <v>0</v>
      </c>
    </row>
    <row r="227" spans="1:11" ht="47.25" x14ac:dyDescent="0.25">
      <c r="A227" s="154"/>
      <c r="B227" s="156"/>
      <c r="C227" s="55" t="s">
        <v>21</v>
      </c>
      <c r="D227" s="56">
        <f t="shared" ref="D227:H229" si="64">D277+D282+D287</f>
        <v>0</v>
      </c>
      <c r="E227" s="56">
        <f t="shared" si="64"/>
        <v>0</v>
      </c>
      <c r="F227" s="56">
        <f t="shared" si="64"/>
        <v>0</v>
      </c>
      <c r="G227" s="56">
        <f t="shared" si="64"/>
        <v>0</v>
      </c>
      <c r="H227" s="56">
        <f t="shared" si="64"/>
        <v>0</v>
      </c>
      <c r="I227" s="56">
        <v>0</v>
      </c>
      <c r="J227" s="56">
        <v>0</v>
      </c>
      <c r="K227" s="56">
        <v>0</v>
      </c>
    </row>
    <row r="228" spans="1:11" ht="47.25" x14ac:dyDescent="0.25">
      <c r="A228" s="154"/>
      <c r="B228" s="156"/>
      <c r="C228" s="55" t="s">
        <v>23</v>
      </c>
      <c r="D228" s="56">
        <f t="shared" si="64"/>
        <v>0</v>
      </c>
      <c r="E228" s="56">
        <f t="shared" si="64"/>
        <v>0</v>
      </c>
      <c r="F228" s="56">
        <f t="shared" si="64"/>
        <v>0</v>
      </c>
      <c r="G228" s="56">
        <f t="shared" si="64"/>
        <v>0</v>
      </c>
      <c r="H228" s="56">
        <f t="shared" si="64"/>
        <v>0</v>
      </c>
      <c r="I228" s="56">
        <v>0</v>
      </c>
      <c r="J228" s="56">
        <v>0</v>
      </c>
      <c r="K228" s="56">
        <v>0</v>
      </c>
    </row>
    <row r="229" spans="1:11" ht="47.25" x14ac:dyDescent="0.25">
      <c r="A229" s="154"/>
      <c r="B229" s="156"/>
      <c r="C229" s="55" t="s">
        <v>28</v>
      </c>
      <c r="D229" s="56">
        <f t="shared" si="64"/>
        <v>0</v>
      </c>
      <c r="E229" s="56">
        <f t="shared" si="64"/>
        <v>0</v>
      </c>
      <c r="F229" s="56">
        <f t="shared" si="64"/>
        <v>0</v>
      </c>
      <c r="G229" s="56">
        <f t="shared" si="64"/>
        <v>0</v>
      </c>
      <c r="H229" s="56">
        <f t="shared" si="64"/>
        <v>0</v>
      </c>
      <c r="I229" s="56">
        <v>0</v>
      </c>
      <c r="J229" s="56">
        <v>0</v>
      </c>
      <c r="K229" s="56">
        <v>0</v>
      </c>
    </row>
    <row r="230" spans="1:11" x14ac:dyDescent="0.25">
      <c r="A230" s="154"/>
      <c r="B230" s="153" t="s">
        <v>173</v>
      </c>
      <c r="C230" s="55" t="s">
        <v>158</v>
      </c>
      <c r="D230" s="56">
        <f>D231+D232+D233+D234</f>
        <v>0</v>
      </c>
      <c r="E230" s="56">
        <f>E231+E232+E233+E234</f>
        <v>0</v>
      </c>
      <c r="F230" s="56">
        <f>F231+F232+F233+F234</f>
        <v>0</v>
      </c>
      <c r="G230" s="56">
        <f>G231+G232+G233+G234</f>
        <v>0</v>
      </c>
      <c r="H230" s="56">
        <f>H231+H232+H233+H234</f>
        <v>0</v>
      </c>
      <c r="I230" s="56">
        <v>0</v>
      </c>
      <c r="J230" s="56">
        <v>0</v>
      </c>
      <c r="K230" s="56">
        <v>0</v>
      </c>
    </row>
    <row r="231" spans="1:11" ht="31.5" x14ac:dyDescent="0.25">
      <c r="A231" s="154"/>
      <c r="B231" s="154"/>
      <c r="C231" s="55" t="s">
        <v>19</v>
      </c>
      <c r="D231" s="56">
        <f>D271</f>
        <v>0</v>
      </c>
      <c r="E231" s="56">
        <f>E271</f>
        <v>0</v>
      </c>
      <c r="F231" s="56">
        <f>F271</f>
        <v>0</v>
      </c>
      <c r="G231" s="56">
        <f>G271</f>
        <v>0</v>
      </c>
      <c r="H231" s="56">
        <f>H271</f>
        <v>0</v>
      </c>
      <c r="I231" s="56">
        <v>0</v>
      </c>
      <c r="J231" s="56">
        <v>0</v>
      </c>
      <c r="K231" s="56">
        <v>0</v>
      </c>
    </row>
    <row r="232" spans="1:11" ht="47.25" x14ac:dyDescent="0.25">
      <c r="A232" s="154"/>
      <c r="B232" s="154"/>
      <c r="C232" s="55" t="s">
        <v>21</v>
      </c>
      <c r="D232" s="56">
        <f t="shared" ref="D232:H234" si="65">D272</f>
        <v>0</v>
      </c>
      <c r="E232" s="56">
        <f t="shared" si="65"/>
        <v>0</v>
      </c>
      <c r="F232" s="56">
        <f t="shared" si="65"/>
        <v>0</v>
      </c>
      <c r="G232" s="56">
        <f t="shared" si="65"/>
        <v>0</v>
      </c>
      <c r="H232" s="56">
        <f t="shared" si="65"/>
        <v>0</v>
      </c>
      <c r="I232" s="56">
        <v>0</v>
      </c>
      <c r="J232" s="56">
        <v>0</v>
      </c>
      <c r="K232" s="56">
        <v>0</v>
      </c>
    </row>
    <row r="233" spans="1:11" ht="47.25" x14ac:dyDescent="0.25">
      <c r="A233" s="154"/>
      <c r="B233" s="154"/>
      <c r="C233" s="55" t="s">
        <v>23</v>
      </c>
      <c r="D233" s="56">
        <f t="shared" si="65"/>
        <v>0</v>
      </c>
      <c r="E233" s="56">
        <f t="shared" si="65"/>
        <v>0</v>
      </c>
      <c r="F233" s="56">
        <f t="shared" si="65"/>
        <v>0</v>
      </c>
      <c r="G233" s="56">
        <f t="shared" si="65"/>
        <v>0</v>
      </c>
      <c r="H233" s="56">
        <f t="shared" si="65"/>
        <v>0</v>
      </c>
      <c r="I233" s="56">
        <v>0</v>
      </c>
      <c r="J233" s="56">
        <v>0</v>
      </c>
      <c r="K233" s="56">
        <v>0</v>
      </c>
    </row>
    <row r="234" spans="1:11" ht="47.25" x14ac:dyDescent="0.25">
      <c r="A234" s="155"/>
      <c r="B234" s="155"/>
      <c r="C234" s="55" t="s">
        <v>28</v>
      </c>
      <c r="D234" s="56">
        <f t="shared" si="65"/>
        <v>0</v>
      </c>
      <c r="E234" s="56">
        <f t="shared" si="65"/>
        <v>0</v>
      </c>
      <c r="F234" s="56">
        <f t="shared" si="65"/>
        <v>0</v>
      </c>
      <c r="G234" s="56">
        <f t="shared" si="65"/>
        <v>0</v>
      </c>
      <c r="H234" s="56">
        <f t="shared" si="65"/>
        <v>0</v>
      </c>
      <c r="I234" s="56">
        <v>0</v>
      </c>
      <c r="J234" s="56">
        <v>0</v>
      </c>
      <c r="K234" s="56">
        <v>0</v>
      </c>
    </row>
    <row r="235" spans="1:11" x14ac:dyDescent="0.25">
      <c r="A235" s="153" t="s">
        <v>211</v>
      </c>
      <c r="B235" s="153" t="s">
        <v>170</v>
      </c>
      <c r="C235" s="55" t="s">
        <v>158</v>
      </c>
      <c r="D235" s="56">
        <f>D236+D237+D238+D239</f>
        <v>15</v>
      </c>
      <c r="E235" s="56">
        <f>E236+E237+E238+E239</f>
        <v>15</v>
      </c>
      <c r="F235" s="56">
        <f>F236+F237+F238+F239</f>
        <v>13.5</v>
      </c>
      <c r="G235" s="56">
        <f>G236+G237+G238+G239</f>
        <v>0</v>
      </c>
      <c r="H235" s="56">
        <f>H236+H237+H238+H239</f>
        <v>0</v>
      </c>
      <c r="I235" s="56">
        <f t="shared" si="59"/>
        <v>0</v>
      </c>
      <c r="J235" s="56">
        <f t="shared" si="60"/>
        <v>0</v>
      </c>
      <c r="K235" s="56">
        <f t="shared" si="61"/>
        <v>0</v>
      </c>
    </row>
    <row r="236" spans="1:11" ht="31.5" x14ac:dyDescent="0.25">
      <c r="A236" s="154"/>
      <c r="B236" s="154"/>
      <c r="C236" s="55" t="s">
        <v>19</v>
      </c>
      <c r="D236" s="56">
        <v>15</v>
      </c>
      <c r="E236" s="56">
        <v>15</v>
      </c>
      <c r="F236" s="56">
        <v>13.5</v>
      </c>
      <c r="G236" s="56">
        <v>0</v>
      </c>
      <c r="H236" s="56">
        <v>0</v>
      </c>
      <c r="I236" s="56">
        <f t="shared" si="59"/>
        <v>0</v>
      </c>
      <c r="J236" s="56">
        <f t="shared" si="60"/>
        <v>0</v>
      </c>
      <c r="K236" s="56">
        <f t="shared" si="61"/>
        <v>0</v>
      </c>
    </row>
    <row r="237" spans="1:11" ht="47.25" x14ac:dyDescent="0.25">
      <c r="A237" s="154"/>
      <c r="B237" s="154"/>
      <c r="C237" s="55" t="s">
        <v>21</v>
      </c>
      <c r="D237" s="56">
        <v>0</v>
      </c>
      <c r="E237" s="56">
        <v>0</v>
      </c>
      <c r="F237" s="56">
        <v>0</v>
      </c>
      <c r="G237" s="56">
        <v>0</v>
      </c>
      <c r="H237" s="56">
        <v>0</v>
      </c>
      <c r="I237" s="56">
        <v>0</v>
      </c>
      <c r="J237" s="56">
        <v>0</v>
      </c>
      <c r="K237" s="56">
        <v>0</v>
      </c>
    </row>
    <row r="238" spans="1:11" ht="47.25" x14ac:dyDescent="0.25">
      <c r="A238" s="154"/>
      <c r="B238" s="154"/>
      <c r="C238" s="55" t="s">
        <v>23</v>
      </c>
      <c r="D238" s="56">
        <v>0</v>
      </c>
      <c r="E238" s="56">
        <v>0</v>
      </c>
      <c r="F238" s="56">
        <v>0</v>
      </c>
      <c r="G238" s="56">
        <v>0</v>
      </c>
      <c r="H238" s="56">
        <v>0</v>
      </c>
      <c r="I238" s="56">
        <v>0</v>
      </c>
      <c r="J238" s="56">
        <v>0</v>
      </c>
      <c r="K238" s="56">
        <v>0</v>
      </c>
    </row>
    <row r="239" spans="1:11" ht="47.25" x14ac:dyDescent="0.25">
      <c r="A239" s="155"/>
      <c r="B239" s="155"/>
      <c r="C239" s="55" t="s">
        <v>28</v>
      </c>
      <c r="D239" s="56">
        <v>0</v>
      </c>
      <c r="E239" s="56">
        <v>0</v>
      </c>
      <c r="F239" s="56">
        <v>0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</row>
    <row r="240" spans="1:11" x14ac:dyDescent="0.25">
      <c r="A240" s="153" t="s">
        <v>212</v>
      </c>
      <c r="B240" s="153" t="s">
        <v>213</v>
      </c>
      <c r="C240" s="55" t="s">
        <v>158</v>
      </c>
      <c r="D240" s="56">
        <f>D241+D242+D243+D244</f>
        <v>0</v>
      </c>
      <c r="E240" s="56">
        <f>E241+E242+E243+E244</f>
        <v>0</v>
      </c>
      <c r="F240" s="56">
        <f>F241+F242+F243+F244</f>
        <v>0</v>
      </c>
      <c r="G240" s="56">
        <f>G241+G242+G243+G244</f>
        <v>0</v>
      </c>
      <c r="H240" s="56">
        <f>H241+H242+H243+H244</f>
        <v>0</v>
      </c>
      <c r="I240" s="56">
        <v>0</v>
      </c>
      <c r="J240" s="56">
        <v>0</v>
      </c>
      <c r="K240" s="56">
        <v>0</v>
      </c>
    </row>
    <row r="241" spans="1:11" ht="31.5" x14ac:dyDescent="0.25">
      <c r="A241" s="154"/>
      <c r="B241" s="154"/>
      <c r="C241" s="55" t="s">
        <v>19</v>
      </c>
      <c r="D241" s="56">
        <v>0</v>
      </c>
      <c r="E241" s="56">
        <v>0</v>
      </c>
      <c r="F241" s="56">
        <v>0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</row>
    <row r="242" spans="1:11" ht="47.25" x14ac:dyDescent="0.25">
      <c r="A242" s="154"/>
      <c r="B242" s="154"/>
      <c r="C242" s="55" t="s">
        <v>21</v>
      </c>
      <c r="D242" s="56">
        <v>0</v>
      </c>
      <c r="E242" s="56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0</v>
      </c>
    </row>
    <row r="243" spans="1:11" ht="47.25" x14ac:dyDescent="0.25">
      <c r="A243" s="154"/>
      <c r="B243" s="154"/>
      <c r="C243" s="55" t="s">
        <v>23</v>
      </c>
      <c r="D243" s="56">
        <v>0</v>
      </c>
      <c r="E243" s="56">
        <v>0</v>
      </c>
      <c r="F243" s="56">
        <v>0</v>
      </c>
      <c r="G243" s="56">
        <v>0</v>
      </c>
      <c r="H243" s="56">
        <v>0</v>
      </c>
      <c r="I243" s="56">
        <v>0</v>
      </c>
      <c r="J243" s="56">
        <v>0</v>
      </c>
      <c r="K243" s="56">
        <v>0</v>
      </c>
    </row>
    <row r="244" spans="1:11" ht="47.25" x14ac:dyDescent="0.25">
      <c r="A244" s="155"/>
      <c r="B244" s="155"/>
      <c r="C244" s="55" t="s">
        <v>28</v>
      </c>
      <c r="D244" s="56">
        <v>0</v>
      </c>
      <c r="E244" s="56">
        <v>0</v>
      </c>
      <c r="F244" s="56">
        <v>0</v>
      </c>
      <c r="G244" s="56">
        <v>0</v>
      </c>
      <c r="H244" s="56">
        <v>0</v>
      </c>
      <c r="I244" s="56">
        <v>0</v>
      </c>
      <c r="J244" s="56">
        <v>0</v>
      </c>
      <c r="K244" s="56">
        <v>0</v>
      </c>
    </row>
    <row r="245" spans="1:11" x14ac:dyDescent="0.25">
      <c r="A245" s="153" t="s">
        <v>214</v>
      </c>
      <c r="B245" s="153" t="s">
        <v>213</v>
      </c>
      <c r="C245" s="55" t="s">
        <v>158</v>
      </c>
      <c r="D245" s="56">
        <f>D246+D247+D248+D249</f>
        <v>0</v>
      </c>
      <c r="E245" s="56">
        <f>E246+E247+E248+E249</f>
        <v>0</v>
      </c>
      <c r="F245" s="56">
        <f>F246+F247+F248+F249</f>
        <v>0</v>
      </c>
      <c r="G245" s="56">
        <f>G246+G247+G248+G249</f>
        <v>0</v>
      </c>
      <c r="H245" s="56">
        <f>H246+H247+H248+H249</f>
        <v>0</v>
      </c>
      <c r="I245" s="56">
        <v>0</v>
      </c>
      <c r="J245" s="56">
        <v>0</v>
      </c>
      <c r="K245" s="56">
        <v>0</v>
      </c>
    </row>
    <row r="246" spans="1:11" ht="31.5" x14ac:dyDescent="0.25">
      <c r="A246" s="154"/>
      <c r="B246" s="154"/>
      <c r="C246" s="55" t="s">
        <v>19</v>
      </c>
      <c r="D246" s="56">
        <v>0</v>
      </c>
      <c r="E246" s="56">
        <v>0</v>
      </c>
      <c r="F246" s="56">
        <v>0</v>
      </c>
      <c r="G246" s="56">
        <v>0</v>
      </c>
      <c r="H246" s="56">
        <v>0</v>
      </c>
      <c r="I246" s="56">
        <v>0</v>
      </c>
      <c r="J246" s="56">
        <v>0</v>
      </c>
      <c r="K246" s="56">
        <v>0</v>
      </c>
    </row>
    <row r="247" spans="1:11" ht="47.25" x14ac:dyDescent="0.25">
      <c r="A247" s="154"/>
      <c r="B247" s="154"/>
      <c r="C247" s="55" t="s">
        <v>21</v>
      </c>
      <c r="D247" s="56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0</v>
      </c>
      <c r="J247" s="56">
        <v>0</v>
      </c>
      <c r="K247" s="56">
        <v>0</v>
      </c>
    </row>
    <row r="248" spans="1:11" ht="47.25" x14ac:dyDescent="0.25">
      <c r="A248" s="154"/>
      <c r="B248" s="154"/>
      <c r="C248" s="55" t="s">
        <v>23</v>
      </c>
      <c r="D248" s="56">
        <v>0</v>
      </c>
      <c r="E248" s="56">
        <v>0</v>
      </c>
      <c r="F248" s="56">
        <v>0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</row>
    <row r="249" spans="1:11" ht="47.25" x14ac:dyDescent="0.25">
      <c r="A249" s="155"/>
      <c r="B249" s="155"/>
      <c r="C249" s="55" t="s">
        <v>28</v>
      </c>
      <c r="D249" s="56">
        <v>0</v>
      </c>
      <c r="E249" s="56">
        <v>0</v>
      </c>
      <c r="F249" s="56">
        <v>0</v>
      </c>
      <c r="G249" s="56">
        <v>0</v>
      </c>
      <c r="H249" s="56">
        <v>0</v>
      </c>
      <c r="I249" s="56">
        <v>0</v>
      </c>
      <c r="J249" s="56">
        <v>0</v>
      </c>
      <c r="K249" s="56">
        <v>0</v>
      </c>
    </row>
    <row r="250" spans="1:11" x14ac:dyDescent="0.25">
      <c r="A250" s="153" t="s">
        <v>215</v>
      </c>
      <c r="B250" s="153" t="s">
        <v>160</v>
      </c>
      <c r="C250" s="55" t="s">
        <v>158</v>
      </c>
      <c r="D250" s="56">
        <f>D251+D252+D253+D254</f>
        <v>0</v>
      </c>
      <c r="E250" s="56">
        <f>E251+E252+E253+E254</f>
        <v>0</v>
      </c>
      <c r="F250" s="56">
        <f>F251+F252+F253+F254</f>
        <v>0</v>
      </c>
      <c r="G250" s="56">
        <f t="shared" ref="G250:H250" si="66">G251+G252+G253+G254</f>
        <v>0</v>
      </c>
      <c r="H250" s="56">
        <f t="shared" si="66"/>
        <v>0</v>
      </c>
      <c r="I250" s="56" t="e">
        <f t="shared" si="59"/>
        <v>#DIV/0!</v>
      </c>
      <c r="J250" s="56" t="e">
        <f t="shared" si="60"/>
        <v>#DIV/0!</v>
      </c>
      <c r="K250" s="56" t="e">
        <f t="shared" si="61"/>
        <v>#DIV/0!</v>
      </c>
    </row>
    <row r="251" spans="1:11" ht="31.5" x14ac:dyDescent="0.25">
      <c r="A251" s="154"/>
      <c r="B251" s="154"/>
      <c r="C251" s="55" t="s">
        <v>19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 t="e">
        <f t="shared" si="59"/>
        <v>#DIV/0!</v>
      </c>
      <c r="J251" s="56" t="e">
        <f t="shared" si="60"/>
        <v>#DIV/0!</v>
      </c>
      <c r="K251" s="56" t="e">
        <f t="shared" si="61"/>
        <v>#DIV/0!</v>
      </c>
    </row>
    <row r="252" spans="1:11" ht="47.25" x14ac:dyDescent="0.25">
      <c r="A252" s="154"/>
      <c r="B252" s="154"/>
      <c r="C252" s="55" t="s">
        <v>21</v>
      </c>
      <c r="D252" s="56">
        <v>0</v>
      </c>
      <c r="E252" s="56">
        <v>0</v>
      </c>
      <c r="F252" s="56">
        <v>0</v>
      </c>
      <c r="G252" s="56">
        <v>0</v>
      </c>
      <c r="H252" s="56">
        <v>0</v>
      </c>
      <c r="I252" s="56">
        <v>0</v>
      </c>
      <c r="J252" s="56">
        <v>0</v>
      </c>
      <c r="K252" s="56">
        <v>0</v>
      </c>
    </row>
    <row r="253" spans="1:11" ht="47.25" x14ac:dyDescent="0.25">
      <c r="A253" s="154"/>
      <c r="B253" s="154"/>
      <c r="C253" s="55" t="s">
        <v>23</v>
      </c>
      <c r="D253" s="56">
        <v>0</v>
      </c>
      <c r="E253" s="56">
        <v>0</v>
      </c>
      <c r="F253" s="56">
        <v>0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</row>
    <row r="254" spans="1:11" ht="47.25" x14ac:dyDescent="0.25">
      <c r="A254" s="155"/>
      <c r="B254" s="155"/>
      <c r="C254" s="55" t="s">
        <v>28</v>
      </c>
      <c r="D254" s="56">
        <v>0</v>
      </c>
      <c r="E254" s="56">
        <v>0</v>
      </c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56">
        <v>0</v>
      </c>
    </row>
    <row r="255" spans="1:11" x14ac:dyDescent="0.25">
      <c r="A255" s="153" t="s">
        <v>216</v>
      </c>
      <c r="B255" s="153" t="s">
        <v>160</v>
      </c>
      <c r="C255" s="55" t="s">
        <v>158</v>
      </c>
      <c r="D255" s="56">
        <f>D256+D257+D258+D259</f>
        <v>30</v>
      </c>
      <c r="E255" s="56">
        <f>E256+E257+E258+E259</f>
        <v>30</v>
      </c>
      <c r="F255" s="56">
        <f>F256+F257+F258+F259</f>
        <v>30</v>
      </c>
      <c r="G255" s="56">
        <v>0</v>
      </c>
      <c r="H255" s="56">
        <f>H256+H257+H258+H259</f>
        <v>0</v>
      </c>
      <c r="I255" s="56">
        <f t="shared" si="59"/>
        <v>0</v>
      </c>
      <c r="J255" s="56">
        <f t="shared" si="60"/>
        <v>0</v>
      </c>
      <c r="K255" s="56">
        <f t="shared" si="61"/>
        <v>0</v>
      </c>
    </row>
    <row r="256" spans="1:11" ht="31.5" x14ac:dyDescent="0.25">
      <c r="A256" s="154"/>
      <c r="B256" s="154"/>
      <c r="C256" s="55" t="s">
        <v>19</v>
      </c>
      <c r="D256" s="56">
        <v>30</v>
      </c>
      <c r="E256" s="56">
        <v>30</v>
      </c>
      <c r="F256" s="56">
        <v>30</v>
      </c>
      <c r="G256" s="56">
        <v>0</v>
      </c>
      <c r="H256" s="56">
        <v>0</v>
      </c>
      <c r="I256" s="56">
        <f t="shared" si="59"/>
        <v>0</v>
      </c>
      <c r="J256" s="56">
        <f t="shared" si="60"/>
        <v>0</v>
      </c>
      <c r="K256" s="56">
        <f t="shared" si="61"/>
        <v>0</v>
      </c>
    </row>
    <row r="257" spans="1:11" ht="47.25" x14ac:dyDescent="0.25">
      <c r="A257" s="154"/>
      <c r="B257" s="154"/>
      <c r="C257" s="55" t="s">
        <v>21</v>
      </c>
      <c r="D257" s="56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56">
        <v>0</v>
      </c>
    </row>
    <row r="258" spans="1:11" ht="47.25" x14ac:dyDescent="0.25">
      <c r="A258" s="154"/>
      <c r="B258" s="154"/>
      <c r="C258" s="55" t="s">
        <v>23</v>
      </c>
      <c r="D258" s="56">
        <v>0</v>
      </c>
      <c r="E258" s="56">
        <v>0</v>
      </c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56">
        <v>0</v>
      </c>
    </row>
    <row r="259" spans="1:11" ht="47.25" x14ac:dyDescent="0.25">
      <c r="A259" s="155"/>
      <c r="B259" s="155"/>
      <c r="C259" s="55" t="s">
        <v>28</v>
      </c>
      <c r="D259" s="56">
        <v>0</v>
      </c>
      <c r="E259" s="56">
        <v>0</v>
      </c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56">
        <v>0</v>
      </c>
    </row>
    <row r="260" spans="1:11" x14ac:dyDescent="0.25">
      <c r="A260" s="153" t="s">
        <v>217</v>
      </c>
      <c r="B260" s="153" t="s">
        <v>161</v>
      </c>
      <c r="C260" s="55" t="s">
        <v>158</v>
      </c>
      <c r="D260" s="56">
        <f>D261+D262+D263+D264</f>
        <v>50</v>
      </c>
      <c r="E260" s="56">
        <f>E261+E262+E263+E264</f>
        <v>50</v>
      </c>
      <c r="F260" s="56">
        <f>F261+F262+F263+F264</f>
        <v>45</v>
      </c>
      <c r="G260" s="56">
        <f>G261+G262+G263+G264</f>
        <v>0</v>
      </c>
      <c r="H260" s="56">
        <f>H261+H262+H263+H264</f>
        <v>0</v>
      </c>
      <c r="I260" s="56">
        <f t="shared" si="59"/>
        <v>0</v>
      </c>
      <c r="J260" s="56">
        <f t="shared" si="60"/>
        <v>0</v>
      </c>
      <c r="K260" s="56">
        <f t="shared" si="61"/>
        <v>0</v>
      </c>
    </row>
    <row r="261" spans="1:11" ht="31.5" x14ac:dyDescent="0.25">
      <c r="A261" s="154"/>
      <c r="B261" s="154"/>
      <c r="C261" s="55" t="s">
        <v>19</v>
      </c>
      <c r="D261" s="56">
        <v>50</v>
      </c>
      <c r="E261" s="56">
        <v>50</v>
      </c>
      <c r="F261" s="56">
        <v>45</v>
      </c>
      <c r="G261" s="56">
        <v>0</v>
      </c>
      <c r="H261" s="56">
        <v>0</v>
      </c>
      <c r="I261" s="56">
        <f t="shared" si="59"/>
        <v>0</v>
      </c>
      <c r="J261" s="56">
        <f t="shared" si="60"/>
        <v>0</v>
      </c>
      <c r="K261" s="56">
        <f t="shared" si="61"/>
        <v>0</v>
      </c>
    </row>
    <row r="262" spans="1:11" ht="47.25" x14ac:dyDescent="0.25">
      <c r="A262" s="154"/>
      <c r="B262" s="154"/>
      <c r="C262" s="55" t="s">
        <v>21</v>
      </c>
      <c r="D262" s="56">
        <v>0</v>
      </c>
      <c r="E262" s="56">
        <v>0</v>
      </c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56">
        <v>0</v>
      </c>
    </row>
    <row r="263" spans="1:11" ht="47.25" x14ac:dyDescent="0.25">
      <c r="A263" s="154"/>
      <c r="B263" s="154"/>
      <c r="C263" s="55" t="s">
        <v>23</v>
      </c>
      <c r="D263" s="56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56">
        <v>0</v>
      </c>
    </row>
    <row r="264" spans="1:11" ht="47.25" x14ac:dyDescent="0.25">
      <c r="A264" s="155"/>
      <c r="B264" s="155"/>
      <c r="C264" s="55" t="s">
        <v>28</v>
      </c>
      <c r="D264" s="56">
        <v>0</v>
      </c>
      <c r="E264" s="56">
        <v>0</v>
      </c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56">
        <v>0</v>
      </c>
    </row>
    <row r="265" spans="1:11" x14ac:dyDescent="0.25">
      <c r="A265" s="153" t="s">
        <v>218</v>
      </c>
      <c r="B265" s="153" t="s">
        <v>161</v>
      </c>
      <c r="C265" s="55" t="s">
        <v>158</v>
      </c>
      <c r="D265" s="56">
        <f>D266+D267+D268+D269</f>
        <v>15</v>
      </c>
      <c r="E265" s="56">
        <f>E266+E267+E268+E269</f>
        <v>15</v>
      </c>
      <c r="F265" s="56">
        <f>F266</f>
        <v>13.5</v>
      </c>
      <c r="G265" s="56">
        <f>G266+G267+G268+G269</f>
        <v>0</v>
      </c>
      <c r="H265" s="56">
        <f>H266+H267+H268+H269</f>
        <v>0</v>
      </c>
      <c r="I265" s="56">
        <f t="shared" si="59"/>
        <v>0</v>
      </c>
      <c r="J265" s="56">
        <f t="shared" si="60"/>
        <v>0</v>
      </c>
      <c r="K265" s="56">
        <f t="shared" si="61"/>
        <v>0</v>
      </c>
    </row>
    <row r="266" spans="1:11" ht="31.5" x14ac:dyDescent="0.25">
      <c r="A266" s="154"/>
      <c r="B266" s="154"/>
      <c r="C266" s="55" t="s">
        <v>19</v>
      </c>
      <c r="D266" s="56">
        <v>15</v>
      </c>
      <c r="E266" s="56">
        <v>15</v>
      </c>
      <c r="F266" s="56">
        <v>13.5</v>
      </c>
      <c r="G266" s="56">
        <v>0</v>
      </c>
      <c r="H266" s="56">
        <v>0</v>
      </c>
      <c r="I266" s="56">
        <f t="shared" si="59"/>
        <v>0</v>
      </c>
      <c r="J266" s="56">
        <f t="shared" si="60"/>
        <v>0</v>
      </c>
      <c r="K266" s="56">
        <f t="shared" si="61"/>
        <v>0</v>
      </c>
    </row>
    <row r="267" spans="1:11" ht="47.25" x14ac:dyDescent="0.25">
      <c r="A267" s="154"/>
      <c r="B267" s="154"/>
      <c r="C267" s="55" t="s">
        <v>21</v>
      </c>
      <c r="D267" s="56">
        <v>0</v>
      </c>
      <c r="E267" s="56">
        <v>0</v>
      </c>
      <c r="F267" s="56">
        <v>0</v>
      </c>
      <c r="G267" s="56">
        <v>0</v>
      </c>
      <c r="H267" s="56">
        <v>0</v>
      </c>
      <c r="I267" s="56">
        <v>0</v>
      </c>
      <c r="J267" s="56">
        <v>0</v>
      </c>
      <c r="K267" s="56">
        <v>0</v>
      </c>
    </row>
    <row r="268" spans="1:11" ht="47.25" x14ac:dyDescent="0.25">
      <c r="A268" s="154"/>
      <c r="B268" s="154"/>
      <c r="C268" s="55" t="s">
        <v>23</v>
      </c>
      <c r="D268" s="56">
        <v>0</v>
      </c>
      <c r="E268" s="56">
        <v>0</v>
      </c>
      <c r="F268" s="56">
        <v>0</v>
      </c>
      <c r="G268" s="56">
        <v>0</v>
      </c>
      <c r="H268" s="56">
        <v>0</v>
      </c>
      <c r="I268" s="56">
        <v>0</v>
      </c>
      <c r="J268" s="56">
        <v>0</v>
      </c>
      <c r="K268" s="56">
        <v>0</v>
      </c>
    </row>
    <row r="269" spans="1:11" ht="47.25" x14ac:dyDescent="0.25">
      <c r="A269" s="155"/>
      <c r="B269" s="155"/>
      <c r="C269" s="55" t="s">
        <v>28</v>
      </c>
      <c r="D269" s="56">
        <v>0</v>
      </c>
      <c r="E269" s="56">
        <v>0</v>
      </c>
      <c r="F269" s="56">
        <v>0</v>
      </c>
      <c r="G269" s="56">
        <v>0</v>
      </c>
      <c r="H269" s="56">
        <v>0</v>
      </c>
      <c r="I269" s="56">
        <v>0</v>
      </c>
      <c r="J269" s="56">
        <v>0</v>
      </c>
      <c r="K269" s="56">
        <v>0</v>
      </c>
    </row>
    <row r="270" spans="1:11" x14ac:dyDescent="0.25">
      <c r="A270" s="153" t="s">
        <v>219</v>
      </c>
      <c r="B270" s="153" t="s">
        <v>173</v>
      </c>
      <c r="C270" s="55" t="s">
        <v>158</v>
      </c>
      <c r="D270" s="56">
        <f>D271+D272+D273+D274</f>
        <v>0</v>
      </c>
      <c r="E270" s="56">
        <f>E271+E272+E273+E274</f>
        <v>0</v>
      </c>
      <c r="F270" s="56">
        <f>F271+F272+F273+F274</f>
        <v>0</v>
      </c>
      <c r="G270" s="56">
        <f>G271+G272+G273+G274</f>
        <v>0</v>
      </c>
      <c r="H270" s="56">
        <f>H271+H272+H273+H274</f>
        <v>0</v>
      </c>
      <c r="I270" s="56">
        <v>0</v>
      </c>
      <c r="J270" s="56">
        <v>0</v>
      </c>
      <c r="K270" s="56">
        <v>0</v>
      </c>
    </row>
    <row r="271" spans="1:11" ht="31.5" x14ac:dyDescent="0.25">
      <c r="A271" s="154"/>
      <c r="B271" s="154"/>
      <c r="C271" s="55" t="s">
        <v>19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</row>
    <row r="272" spans="1:11" ht="47.25" x14ac:dyDescent="0.25">
      <c r="A272" s="154"/>
      <c r="B272" s="154"/>
      <c r="C272" s="55" t="s">
        <v>21</v>
      </c>
      <c r="D272" s="56">
        <v>0</v>
      </c>
      <c r="E272" s="56">
        <v>0</v>
      </c>
      <c r="F272" s="56">
        <v>0</v>
      </c>
      <c r="G272" s="56">
        <v>0</v>
      </c>
      <c r="H272" s="56">
        <v>0</v>
      </c>
      <c r="I272" s="56">
        <v>0</v>
      </c>
      <c r="J272" s="56">
        <v>0</v>
      </c>
      <c r="K272" s="56">
        <v>0</v>
      </c>
    </row>
    <row r="273" spans="1:11" ht="47.25" x14ac:dyDescent="0.25">
      <c r="A273" s="154"/>
      <c r="B273" s="154"/>
      <c r="C273" s="55" t="s">
        <v>23</v>
      </c>
      <c r="D273" s="56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>
        <v>0</v>
      </c>
      <c r="K273" s="56">
        <v>0</v>
      </c>
    </row>
    <row r="274" spans="1:11" ht="47.25" x14ac:dyDescent="0.25">
      <c r="A274" s="155"/>
      <c r="B274" s="155"/>
      <c r="C274" s="55" t="s">
        <v>28</v>
      </c>
      <c r="D274" s="56">
        <v>0</v>
      </c>
      <c r="E274" s="56">
        <v>0</v>
      </c>
      <c r="F274" s="56">
        <v>0</v>
      </c>
      <c r="G274" s="56">
        <v>0</v>
      </c>
      <c r="H274" s="56">
        <v>0</v>
      </c>
      <c r="I274" s="56">
        <v>0</v>
      </c>
      <c r="J274" s="56">
        <v>0</v>
      </c>
      <c r="K274" s="56">
        <v>0</v>
      </c>
    </row>
    <row r="275" spans="1:11" x14ac:dyDescent="0.25">
      <c r="A275" s="153" t="s">
        <v>220</v>
      </c>
      <c r="B275" s="156" t="s">
        <v>167</v>
      </c>
      <c r="C275" s="55" t="s">
        <v>158</v>
      </c>
      <c r="D275" s="56">
        <f>D276+D277+D278+D279</f>
        <v>0</v>
      </c>
      <c r="E275" s="56">
        <f>E276+E277+E278+E279</f>
        <v>0</v>
      </c>
      <c r="F275" s="56">
        <f>F276+F277+F278+F279</f>
        <v>0</v>
      </c>
      <c r="G275" s="56">
        <f>G276+G277+G278+G279</f>
        <v>0</v>
      </c>
      <c r="H275" s="56">
        <f>H276+H277+H278+H279</f>
        <v>0</v>
      </c>
      <c r="I275" s="56">
        <v>0</v>
      </c>
      <c r="J275" s="56">
        <v>0</v>
      </c>
      <c r="K275" s="56">
        <v>0</v>
      </c>
    </row>
    <row r="276" spans="1:11" ht="31.5" x14ac:dyDescent="0.25">
      <c r="A276" s="154"/>
      <c r="B276" s="156"/>
      <c r="C276" s="55" t="s">
        <v>19</v>
      </c>
      <c r="D276" s="56">
        <v>0</v>
      </c>
      <c r="E276" s="56">
        <v>0</v>
      </c>
      <c r="F276" s="56">
        <f>591-591</f>
        <v>0</v>
      </c>
      <c r="G276" s="56">
        <v>0</v>
      </c>
      <c r="H276" s="56">
        <v>0</v>
      </c>
      <c r="I276" s="56">
        <v>0</v>
      </c>
      <c r="J276" s="56">
        <v>0</v>
      </c>
      <c r="K276" s="56">
        <v>0</v>
      </c>
    </row>
    <row r="277" spans="1:11" ht="47.25" x14ac:dyDescent="0.25">
      <c r="A277" s="154"/>
      <c r="B277" s="156"/>
      <c r="C277" s="55" t="s">
        <v>21</v>
      </c>
      <c r="D277" s="56">
        <v>0</v>
      </c>
      <c r="E277" s="56">
        <v>0</v>
      </c>
      <c r="F277" s="56">
        <v>0</v>
      </c>
      <c r="G277" s="56">
        <v>0</v>
      </c>
      <c r="H277" s="56">
        <v>0</v>
      </c>
      <c r="I277" s="56">
        <v>0</v>
      </c>
      <c r="J277" s="56">
        <v>0</v>
      </c>
      <c r="K277" s="56">
        <v>0</v>
      </c>
    </row>
    <row r="278" spans="1:11" ht="47.25" x14ac:dyDescent="0.25">
      <c r="A278" s="154"/>
      <c r="B278" s="156"/>
      <c r="C278" s="55" t="s">
        <v>23</v>
      </c>
      <c r="D278" s="56">
        <v>0</v>
      </c>
      <c r="E278" s="56">
        <v>0</v>
      </c>
      <c r="F278" s="56">
        <v>0</v>
      </c>
      <c r="G278" s="56">
        <v>0</v>
      </c>
      <c r="H278" s="56">
        <v>0</v>
      </c>
      <c r="I278" s="56">
        <v>0</v>
      </c>
      <c r="J278" s="56">
        <v>0</v>
      </c>
      <c r="K278" s="56">
        <v>0</v>
      </c>
    </row>
    <row r="279" spans="1:11" ht="47.25" x14ac:dyDescent="0.25">
      <c r="A279" s="155"/>
      <c r="B279" s="156"/>
      <c r="C279" s="55" t="s">
        <v>28</v>
      </c>
      <c r="D279" s="56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0</v>
      </c>
      <c r="J279" s="56">
        <v>0</v>
      </c>
      <c r="K279" s="56">
        <v>0</v>
      </c>
    </row>
    <row r="280" spans="1:11" x14ac:dyDescent="0.25">
      <c r="A280" s="153" t="s">
        <v>221</v>
      </c>
      <c r="B280" s="156" t="s">
        <v>167</v>
      </c>
      <c r="C280" s="55" t="s">
        <v>158</v>
      </c>
      <c r="D280" s="56">
        <f>D281+D282+D283+D284</f>
        <v>0</v>
      </c>
      <c r="E280" s="56">
        <f>E281+E282+E283+E284</f>
        <v>0</v>
      </c>
      <c r="F280" s="56">
        <f>F281+F282+F283+F284</f>
        <v>0</v>
      </c>
      <c r="G280" s="56">
        <f>G281+G282+G283+G284</f>
        <v>0</v>
      </c>
      <c r="H280" s="56">
        <f>H281+H282+H283+H284</f>
        <v>0</v>
      </c>
      <c r="I280" s="56">
        <v>0</v>
      </c>
      <c r="J280" s="56">
        <v>0</v>
      </c>
      <c r="K280" s="56">
        <v>0</v>
      </c>
    </row>
    <row r="281" spans="1:11" ht="31.5" x14ac:dyDescent="0.25">
      <c r="A281" s="154"/>
      <c r="B281" s="156"/>
      <c r="C281" s="55" t="s">
        <v>19</v>
      </c>
      <c r="D281" s="56">
        <v>0</v>
      </c>
      <c r="E281" s="56">
        <v>0</v>
      </c>
      <c r="F281" s="56">
        <f>114-114</f>
        <v>0</v>
      </c>
      <c r="G281" s="56">
        <v>0</v>
      </c>
      <c r="H281" s="56">
        <v>0</v>
      </c>
      <c r="I281" s="56">
        <v>0</v>
      </c>
      <c r="J281" s="56">
        <v>0</v>
      </c>
      <c r="K281" s="56">
        <v>0</v>
      </c>
    </row>
    <row r="282" spans="1:11" ht="47.25" x14ac:dyDescent="0.25">
      <c r="A282" s="154"/>
      <c r="B282" s="156"/>
      <c r="C282" s="55" t="s">
        <v>21</v>
      </c>
      <c r="D282" s="56">
        <v>0</v>
      </c>
      <c r="E282" s="56">
        <v>0</v>
      </c>
      <c r="F282" s="56">
        <v>0</v>
      </c>
      <c r="G282" s="56">
        <v>0</v>
      </c>
      <c r="H282" s="56">
        <v>0</v>
      </c>
      <c r="I282" s="56">
        <v>0</v>
      </c>
      <c r="J282" s="56">
        <v>0</v>
      </c>
      <c r="K282" s="56">
        <v>0</v>
      </c>
    </row>
    <row r="283" spans="1:11" ht="47.25" x14ac:dyDescent="0.25">
      <c r="A283" s="154"/>
      <c r="B283" s="156"/>
      <c r="C283" s="55" t="s">
        <v>23</v>
      </c>
      <c r="D283" s="56">
        <v>0</v>
      </c>
      <c r="E283" s="56">
        <v>0</v>
      </c>
      <c r="F283" s="56">
        <v>0</v>
      </c>
      <c r="G283" s="56">
        <v>0</v>
      </c>
      <c r="H283" s="56">
        <v>0</v>
      </c>
      <c r="I283" s="56">
        <v>0</v>
      </c>
      <c r="J283" s="56">
        <v>0</v>
      </c>
      <c r="K283" s="56">
        <v>0</v>
      </c>
    </row>
    <row r="284" spans="1:11" ht="47.25" x14ac:dyDescent="0.25">
      <c r="A284" s="155"/>
      <c r="B284" s="156"/>
      <c r="C284" s="55" t="s">
        <v>28</v>
      </c>
      <c r="D284" s="56">
        <v>0</v>
      </c>
      <c r="E284" s="56">
        <v>0</v>
      </c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56">
        <v>0</v>
      </c>
    </row>
    <row r="285" spans="1:11" x14ac:dyDescent="0.25">
      <c r="A285" s="153" t="s">
        <v>222</v>
      </c>
      <c r="B285" s="156" t="s">
        <v>167</v>
      </c>
      <c r="C285" s="55" t="s">
        <v>158</v>
      </c>
      <c r="D285" s="56">
        <f>D286+D287+D288+D289</f>
        <v>0</v>
      </c>
      <c r="E285" s="56">
        <f>E286+E287+E288+E289</f>
        <v>0</v>
      </c>
      <c r="F285" s="56">
        <f>F286+F287+F288+F289</f>
        <v>0</v>
      </c>
      <c r="G285" s="56">
        <f>G286+G287+G288+G289</f>
        <v>0</v>
      </c>
      <c r="H285" s="56">
        <f>H286+H287+H288+H289</f>
        <v>0</v>
      </c>
      <c r="I285" s="56">
        <v>0</v>
      </c>
      <c r="J285" s="56">
        <v>0</v>
      </c>
      <c r="K285" s="56">
        <v>0</v>
      </c>
    </row>
    <row r="286" spans="1:11" ht="31.5" x14ac:dyDescent="0.25">
      <c r="A286" s="154"/>
      <c r="B286" s="156"/>
      <c r="C286" s="55" t="s">
        <v>19</v>
      </c>
      <c r="D286" s="56">
        <v>0</v>
      </c>
      <c r="E286" s="56">
        <v>0</v>
      </c>
      <c r="F286" s="56">
        <f>227-227</f>
        <v>0</v>
      </c>
      <c r="G286" s="56">
        <v>0</v>
      </c>
      <c r="H286" s="56">
        <v>0</v>
      </c>
      <c r="I286" s="56">
        <v>0</v>
      </c>
      <c r="J286" s="56">
        <v>0</v>
      </c>
      <c r="K286" s="56">
        <v>0</v>
      </c>
    </row>
    <row r="287" spans="1:11" ht="47.25" x14ac:dyDescent="0.25">
      <c r="A287" s="154"/>
      <c r="B287" s="156"/>
      <c r="C287" s="55" t="s">
        <v>21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</row>
    <row r="288" spans="1:11" ht="47.25" x14ac:dyDescent="0.25">
      <c r="A288" s="154"/>
      <c r="B288" s="156"/>
      <c r="C288" s="55" t="s">
        <v>23</v>
      </c>
      <c r="D288" s="56">
        <v>0</v>
      </c>
      <c r="E288" s="56">
        <v>0</v>
      </c>
      <c r="F288" s="56">
        <v>0</v>
      </c>
      <c r="G288" s="56">
        <v>0</v>
      </c>
      <c r="H288" s="56">
        <v>0</v>
      </c>
      <c r="I288" s="56">
        <v>0</v>
      </c>
      <c r="J288" s="56">
        <v>0</v>
      </c>
      <c r="K288" s="56">
        <v>0</v>
      </c>
    </row>
    <row r="289" spans="1:11" ht="47.25" x14ac:dyDescent="0.25">
      <c r="A289" s="155"/>
      <c r="B289" s="156"/>
      <c r="C289" s="55" t="s">
        <v>28</v>
      </c>
      <c r="D289" s="56">
        <v>0</v>
      </c>
      <c r="E289" s="56">
        <v>0</v>
      </c>
      <c r="F289" s="56">
        <v>0</v>
      </c>
      <c r="G289" s="56">
        <v>0</v>
      </c>
      <c r="H289" s="56">
        <v>0</v>
      </c>
      <c r="I289" s="56">
        <v>0</v>
      </c>
      <c r="J289" s="56">
        <v>0</v>
      </c>
      <c r="K289" s="56">
        <v>0</v>
      </c>
    </row>
    <row r="290" spans="1:11" x14ac:dyDescent="0.25">
      <c r="A290" s="153" t="s">
        <v>223</v>
      </c>
      <c r="B290" s="153" t="s">
        <v>224</v>
      </c>
      <c r="C290" s="55" t="s">
        <v>158</v>
      </c>
      <c r="D290" s="56">
        <f>D291+D292+D293+D294</f>
        <v>15</v>
      </c>
      <c r="E290" s="56">
        <f>E291+E292+E293+E294</f>
        <v>15</v>
      </c>
      <c r="F290" s="56">
        <f>F291+F292+F293+F294</f>
        <v>13.5</v>
      </c>
      <c r="G290" s="56">
        <f>G291+G292+G293+G294</f>
        <v>0</v>
      </c>
      <c r="H290" s="56">
        <f>H291+H292+H293+H294</f>
        <v>0</v>
      </c>
      <c r="I290" s="56">
        <f t="shared" ref="I290:I299" si="67">H290/D290*100</f>
        <v>0</v>
      </c>
      <c r="J290" s="56">
        <f t="shared" ref="J290:J291" si="68">G290/E290*100</f>
        <v>0</v>
      </c>
      <c r="K290" s="56">
        <f t="shared" ref="K290:K291" si="69">G290/F290*100</f>
        <v>0</v>
      </c>
    </row>
    <row r="291" spans="1:11" ht="31.5" x14ac:dyDescent="0.25">
      <c r="A291" s="154"/>
      <c r="B291" s="154"/>
      <c r="C291" s="55" t="s">
        <v>19</v>
      </c>
      <c r="D291" s="56">
        <v>15</v>
      </c>
      <c r="E291" s="56">
        <v>15</v>
      </c>
      <c r="F291" s="56">
        <v>13.5</v>
      </c>
      <c r="G291" s="56">
        <v>0</v>
      </c>
      <c r="H291" s="56">
        <v>0</v>
      </c>
      <c r="I291" s="56">
        <f t="shared" si="67"/>
        <v>0</v>
      </c>
      <c r="J291" s="56">
        <f t="shared" si="68"/>
        <v>0</v>
      </c>
      <c r="K291" s="56">
        <f t="shared" si="69"/>
        <v>0</v>
      </c>
    </row>
    <row r="292" spans="1:11" ht="47.25" x14ac:dyDescent="0.25">
      <c r="A292" s="154"/>
      <c r="B292" s="154"/>
      <c r="C292" s="55" t="s">
        <v>21</v>
      </c>
      <c r="D292" s="56">
        <v>0</v>
      </c>
      <c r="E292" s="56">
        <v>0</v>
      </c>
      <c r="F292" s="56">
        <v>0</v>
      </c>
      <c r="G292" s="56">
        <v>0</v>
      </c>
      <c r="H292" s="56">
        <v>0</v>
      </c>
      <c r="I292" s="56">
        <v>0</v>
      </c>
      <c r="J292" s="56">
        <v>0</v>
      </c>
      <c r="K292" s="56">
        <v>0</v>
      </c>
    </row>
    <row r="293" spans="1:11" ht="47.25" x14ac:dyDescent="0.25">
      <c r="A293" s="154"/>
      <c r="B293" s="154"/>
      <c r="C293" s="55" t="s">
        <v>23</v>
      </c>
      <c r="D293" s="56">
        <v>0</v>
      </c>
      <c r="E293" s="56">
        <v>0</v>
      </c>
      <c r="F293" s="56">
        <v>0</v>
      </c>
      <c r="G293" s="56">
        <v>0</v>
      </c>
      <c r="H293" s="56">
        <v>0</v>
      </c>
      <c r="I293" s="56">
        <v>0</v>
      </c>
      <c r="J293" s="56">
        <v>0</v>
      </c>
      <c r="K293" s="56">
        <v>0</v>
      </c>
    </row>
    <row r="294" spans="1:11" ht="47.25" x14ac:dyDescent="0.25">
      <c r="A294" s="155"/>
      <c r="B294" s="155"/>
      <c r="C294" s="55" t="s">
        <v>28</v>
      </c>
      <c r="D294" s="56">
        <v>0</v>
      </c>
      <c r="E294" s="56">
        <v>0</v>
      </c>
      <c r="F294" s="56">
        <v>0</v>
      </c>
      <c r="G294" s="56">
        <v>0</v>
      </c>
      <c r="H294" s="56">
        <v>0</v>
      </c>
      <c r="I294" s="56">
        <v>0</v>
      </c>
      <c r="J294" s="56">
        <v>0</v>
      </c>
      <c r="K294" s="56">
        <v>0</v>
      </c>
    </row>
    <row r="295" spans="1:11" x14ac:dyDescent="0.25">
      <c r="A295" s="153" t="s">
        <v>225</v>
      </c>
      <c r="B295" s="156" t="s">
        <v>179</v>
      </c>
      <c r="C295" s="55" t="s">
        <v>158</v>
      </c>
      <c r="D295" s="56">
        <f>D296+D297+D298+D299</f>
        <v>200</v>
      </c>
      <c r="E295" s="56">
        <f>E296+E297+E298+E299</f>
        <v>0</v>
      </c>
      <c r="F295" s="56">
        <f>F296+F297+F298+F299</f>
        <v>0</v>
      </c>
      <c r="G295" s="56">
        <f>G296+G297+G298+G299</f>
        <v>0</v>
      </c>
      <c r="H295" s="56">
        <f>H296+H297+H298+H299</f>
        <v>0</v>
      </c>
      <c r="I295" s="56">
        <f t="shared" si="67"/>
        <v>0</v>
      </c>
      <c r="J295" s="56">
        <v>0</v>
      </c>
      <c r="K295" s="56">
        <v>0</v>
      </c>
    </row>
    <row r="296" spans="1:11" ht="31.5" x14ac:dyDescent="0.25">
      <c r="A296" s="154"/>
      <c r="B296" s="156"/>
      <c r="C296" s="55" t="s">
        <v>19</v>
      </c>
      <c r="D296" s="56">
        <f>D302+D307+D312</f>
        <v>0</v>
      </c>
      <c r="E296" s="56">
        <f>E302+E307+E312</f>
        <v>0</v>
      </c>
      <c r="F296" s="56">
        <f>F302+F307+F312</f>
        <v>0</v>
      </c>
      <c r="G296" s="56">
        <f>G302+G307+G312</f>
        <v>0</v>
      </c>
      <c r="H296" s="56">
        <f>H302+H307+H312</f>
        <v>0</v>
      </c>
      <c r="I296" s="56">
        <v>0</v>
      </c>
      <c r="J296" s="56">
        <v>0</v>
      </c>
      <c r="K296" s="56">
        <v>0</v>
      </c>
    </row>
    <row r="297" spans="1:11" ht="47.25" x14ac:dyDescent="0.25">
      <c r="A297" s="154"/>
      <c r="B297" s="156"/>
      <c r="C297" s="55" t="s">
        <v>21</v>
      </c>
      <c r="D297" s="56">
        <f t="shared" ref="D297:H299" si="70">D303+D308+D313</f>
        <v>0</v>
      </c>
      <c r="E297" s="56">
        <f t="shared" si="70"/>
        <v>0</v>
      </c>
      <c r="F297" s="56">
        <f t="shared" si="70"/>
        <v>0</v>
      </c>
      <c r="G297" s="56">
        <f t="shared" si="70"/>
        <v>0</v>
      </c>
      <c r="H297" s="56">
        <f t="shared" si="70"/>
        <v>0</v>
      </c>
      <c r="I297" s="56">
        <v>0</v>
      </c>
      <c r="J297" s="56">
        <v>0</v>
      </c>
      <c r="K297" s="56">
        <v>0</v>
      </c>
    </row>
    <row r="298" spans="1:11" ht="47.25" x14ac:dyDescent="0.25">
      <c r="A298" s="154"/>
      <c r="B298" s="156"/>
      <c r="C298" s="55" t="s">
        <v>23</v>
      </c>
      <c r="D298" s="56">
        <f t="shared" si="70"/>
        <v>0</v>
      </c>
      <c r="E298" s="56">
        <f t="shared" si="70"/>
        <v>0</v>
      </c>
      <c r="F298" s="56">
        <f t="shared" si="70"/>
        <v>0</v>
      </c>
      <c r="G298" s="56">
        <f t="shared" si="70"/>
        <v>0</v>
      </c>
      <c r="H298" s="56">
        <f t="shared" si="70"/>
        <v>0</v>
      </c>
      <c r="I298" s="56">
        <v>0</v>
      </c>
      <c r="J298" s="56">
        <v>0</v>
      </c>
      <c r="K298" s="56">
        <v>0</v>
      </c>
    </row>
    <row r="299" spans="1:11" ht="47.25" x14ac:dyDescent="0.25">
      <c r="A299" s="154"/>
      <c r="B299" s="156"/>
      <c r="C299" s="55" t="s">
        <v>28</v>
      </c>
      <c r="D299" s="56">
        <f t="shared" si="70"/>
        <v>200</v>
      </c>
      <c r="E299" s="56">
        <f t="shared" si="70"/>
        <v>0</v>
      </c>
      <c r="F299" s="56">
        <f t="shared" si="70"/>
        <v>0</v>
      </c>
      <c r="G299" s="56">
        <f t="shared" si="70"/>
        <v>0</v>
      </c>
      <c r="H299" s="56">
        <f t="shared" si="70"/>
        <v>0</v>
      </c>
      <c r="I299" s="56">
        <f t="shared" si="67"/>
        <v>0</v>
      </c>
      <c r="J299" s="56">
        <v>0</v>
      </c>
      <c r="K299" s="56">
        <v>0</v>
      </c>
    </row>
    <row r="300" spans="1:11" x14ac:dyDescent="0.25">
      <c r="A300" s="154"/>
      <c r="B300" s="157" t="s">
        <v>25</v>
      </c>
      <c r="C300" s="158"/>
      <c r="D300" s="158"/>
      <c r="E300" s="158"/>
      <c r="F300" s="158"/>
      <c r="G300" s="158"/>
      <c r="H300" s="158"/>
      <c r="I300" s="158"/>
      <c r="J300" s="158"/>
      <c r="K300" s="159"/>
    </row>
    <row r="301" spans="1:11" x14ac:dyDescent="0.25">
      <c r="A301" s="154"/>
      <c r="B301" s="160" t="s">
        <v>167</v>
      </c>
      <c r="C301" s="55" t="s">
        <v>158</v>
      </c>
      <c r="D301" s="56">
        <f>D302+D303+D304+D305</f>
        <v>0</v>
      </c>
      <c r="E301" s="56">
        <f>E302+E303+E304+E305</f>
        <v>0</v>
      </c>
      <c r="F301" s="56">
        <f>F302+F303+F304+F305</f>
        <v>0</v>
      </c>
      <c r="G301" s="56">
        <f>G302+G303+G304+G305</f>
        <v>0</v>
      </c>
      <c r="H301" s="56">
        <f>H302+H303+H304+H305</f>
        <v>0</v>
      </c>
      <c r="I301" s="56">
        <v>0</v>
      </c>
      <c r="J301" s="56">
        <v>0</v>
      </c>
      <c r="K301" s="56">
        <v>0</v>
      </c>
    </row>
    <row r="302" spans="1:11" ht="31.5" x14ac:dyDescent="0.25">
      <c r="A302" s="154"/>
      <c r="B302" s="160"/>
      <c r="C302" s="55" t="s">
        <v>19</v>
      </c>
      <c r="D302" s="56">
        <f>D322</f>
        <v>0</v>
      </c>
      <c r="E302" s="56">
        <f>E322</f>
        <v>0</v>
      </c>
      <c r="F302" s="56">
        <f>F322</f>
        <v>0</v>
      </c>
      <c r="G302" s="56">
        <f>G322</f>
        <v>0</v>
      </c>
      <c r="H302" s="56">
        <f>H322</f>
        <v>0</v>
      </c>
      <c r="I302" s="56">
        <v>0</v>
      </c>
      <c r="J302" s="56">
        <v>0</v>
      </c>
      <c r="K302" s="56">
        <v>0</v>
      </c>
    </row>
    <row r="303" spans="1:11" ht="47.25" x14ac:dyDescent="0.25">
      <c r="A303" s="154"/>
      <c r="B303" s="160"/>
      <c r="C303" s="55" t="s">
        <v>21</v>
      </c>
      <c r="D303" s="56">
        <v>0</v>
      </c>
      <c r="E303" s="56">
        <v>0</v>
      </c>
      <c r="F303" s="56">
        <v>0</v>
      </c>
      <c r="G303" s="56">
        <v>0</v>
      </c>
      <c r="H303" s="56">
        <v>0</v>
      </c>
      <c r="I303" s="56">
        <v>0</v>
      </c>
      <c r="J303" s="56">
        <v>0</v>
      </c>
      <c r="K303" s="56">
        <v>0</v>
      </c>
    </row>
    <row r="304" spans="1:11" ht="47.25" x14ac:dyDescent="0.25">
      <c r="A304" s="154"/>
      <c r="B304" s="160"/>
      <c r="C304" s="55" t="s">
        <v>23</v>
      </c>
      <c r="D304" s="56">
        <v>0</v>
      </c>
      <c r="E304" s="56">
        <v>0</v>
      </c>
      <c r="F304" s="56">
        <v>0</v>
      </c>
      <c r="G304" s="56">
        <v>0</v>
      </c>
      <c r="H304" s="56">
        <v>0</v>
      </c>
      <c r="I304" s="56">
        <v>0</v>
      </c>
      <c r="J304" s="56">
        <v>0</v>
      </c>
      <c r="K304" s="56">
        <v>0</v>
      </c>
    </row>
    <row r="305" spans="1:11" ht="47.25" x14ac:dyDescent="0.25">
      <c r="A305" s="154"/>
      <c r="B305" s="160"/>
      <c r="C305" s="55" t="s">
        <v>28</v>
      </c>
      <c r="D305" s="56">
        <v>0</v>
      </c>
      <c r="E305" s="56">
        <v>0</v>
      </c>
      <c r="F305" s="56">
        <v>0</v>
      </c>
      <c r="G305" s="56">
        <v>0</v>
      </c>
      <c r="H305" s="56">
        <v>0</v>
      </c>
      <c r="I305" s="56">
        <v>0</v>
      </c>
      <c r="J305" s="56">
        <v>0</v>
      </c>
      <c r="K305" s="56">
        <v>0</v>
      </c>
    </row>
    <row r="306" spans="1:11" x14ac:dyDescent="0.25">
      <c r="A306" s="154"/>
      <c r="B306" s="153" t="s">
        <v>226</v>
      </c>
      <c r="C306" s="55" t="s">
        <v>158</v>
      </c>
      <c r="D306" s="56">
        <f>D307+D308+D309+D310</f>
        <v>200</v>
      </c>
      <c r="E306" s="56">
        <f>E307+E308+E309+E310</f>
        <v>0</v>
      </c>
      <c r="F306" s="56">
        <f>F307+F308+F309+F310</f>
        <v>0</v>
      </c>
      <c r="G306" s="56">
        <f>G307+G308+G309+G310</f>
        <v>0</v>
      </c>
      <c r="H306" s="56">
        <f>H307+H308+H309+H310</f>
        <v>0</v>
      </c>
      <c r="I306" s="56">
        <f t="shared" ref="I306:I331" si="71">H306/D306*100</f>
        <v>0</v>
      </c>
      <c r="J306" s="56">
        <v>0</v>
      </c>
      <c r="K306" s="56">
        <v>0</v>
      </c>
    </row>
    <row r="307" spans="1:11" ht="31.5" x14ac:dyDescent="0.25">
      <c r="A307" s="154"/>
      <c r="B307" s="154"/>
      <c r="C307" s="55" t="s">
        <v>19</v>
      </c>
      <c r="D307" s="56">
        <f>D332</f>
        <v>0</v>
      </c>
      <c r="E307" s="56">
        <f>E332</f>
        <v>0</v>
      </c>
      <c r="F307" s="56">
        <f>F332</f>
        <v>0</v>
      </c>
      <c r="G307" s="56">
        <f>G332</f>
        <v>0</v>
      </c>
      <c r="H307" s="56">
        <f>H332</f>
        <v>0</v>
      </c>
      <c r="I307" s="56">
        <v>0</v>
      </c>
      <c r="J307" s="56">
        <v>0</v>
      </c>
      <c r="K307" s="56">
        <v>0</v>
      </c>
    </row>
    <row r="308" spans="1:11" ht="47.25" x14ac:dyDescent="0.25">
      <c r="A308" s="154"/>
      <c r="B308" s="154"/>
      <c r="C308" s="55" t="s">
        <v>21</v>
      </c>
      <c r="D308" s="56">
        <f t="shared" ref="D308:H310" si="72">D333</f>
        <v>0</v>
      </c>
      <c r="E308" s="56">
        <f t="shared" si="72"/>
        <v>0</v>
      </c>
      <c r="F308" s="56">
        <f t="shared" si="72"/>
        <v>0</v>
      </c>
      <c r="G308" s="56">
        <f t="shared" si="72"/>
        <v>0</v>
      </c>
      <c r="H308" s="56">
        <f t="shared" si="72"/>
        <v>0</v>
      </c>
      <c r="I308" s="56">
        <v>0</v>
      </c>
      <c r="J308" s="56">
        <v>0</v>
      </c>
      <c r="K308" s="56">
        <v>0</v>
      </c>
    </row>
    <row r="309" spans="1:11" ht="47.25" x14ac:dyDescent="0.25">
      <c r="A309" s="154"/>
      <c r="B309" s="154"/>
      <c r="C309" s="55" t="s">
        <v>23</v>
      </c>
      <c r="D309" s="56">
        <f t="shared" si="72"/>
        <v>0</v>
      </c>
      <c r="E309" s="56">
        <f t="shared" si="72"/>
        <v>0</v>
      </c>
      <c r="F309" s="56">
        <f t="shared" si="72"/>
        <v>0</v>
      </c>
      <c r="G309" s="56">
        <f t="shared" si="72"/>
        <v>0</v>
      </c>
      <c r="H309" s="56">
        <f t="shared" si="72"/>
        <v>0</v>
      </c>
      <c r="I309" s="56">
        <v>0</v>
      </c>
      <c r="J309" s="56">
        <v>0</v>
      </c>
      <c r="K309" s="56">
        <v>0</v>
      </c>
    </row>
    <row r="310" spans="1:11" ht="47.25" x14ac:dyDescent="0.25">
      <c r="A310" s="154"/>
      <c r="B310" s="155"/>
      <c r="C310" s="55" t="s">
        <v>28</v>
      </c>
      <c r="D310" s="56">
        <f t="shared" si="72"/>
        <v>200</v>
      </c>
      <c r="E310" s="56">
        <f t="shared" si="72"/>
        <v>0</v>
      </c>
      <c r="F310" s="56">
        <f t="shared" si="72"/>
        <v>0</v>
      </c>
      <c r="G310" s="56">
        <f t="shared" si="72"/>
        <v>0</v>
      </c>
      <c r="H310" s="56">
        <f t="shared" si="72"/>
        <v>0</v>
      </c>
      <c r="I310" s="56">
        <v>0</v>
      </c>
      <c r="J310" s="56">
        <v>0</v>
      </c>
      <c r="K310" s="56">
        <v>0</v>
      </c>
    </row>
    <row r="311" spans="1:11" x14ac:dyDescent="0.25">
      <c r="A311" s="154"/>
      <c r="B311" s="153" t="s">
        <v>161</v>
      </c>
      <c r="C311" s="55" t="s">
        <v>158</v>
      </c>
      <c r="D311" s="56">
        <f>D312+D313+D314+D315</f>
        <v>0</v>
      </c>
      <c r="E311" s="56">
        <f>E312+E313+E314+E315</f>
        <v>0</v>
      </c>
      <c r="F311" s="56">
        <f>F312+F313+F314+F315</f>
        <v>0</v>
      </c>
      <c r="G311" s="56">
        <f>G312+G313+G314+G315</f>
        <v>0</v>
      </c>
      <c r="H311" s="56">
        <f>H312+H313+H314+H315</f>
        <v>0</v>
      </c>
      <c r="I311" s="56">
        <v>0</v>
      </c>
      <c r="J311" s="56">
        <v>0</v>
      </c>
      <c r="K311" s="56">
        <v>0</v>
      </c>
    </row>
    <row r="312" spans="1:11" ht="31.5" x14ac:dyDescent="0.25">
      <c r="A312" s="154"/>
      <c r="B312" s="154"/>
      <c r="C312" s="55" t="s">
        <v>19</v>
      </c>
      <c r="D312" s="56">
        <f>D317</f>
        <v>0</v>
      </c>
      <c r="E312" s="56">
        <f>E317</f>
        <v>0</v>
      </c>
      <c r="F312" s="56">
        <f>F317</f>
        <v>0</v>
      </c>
      <c r="G312" s="56">
        <f>G317</f>
        <v>0</v>
      </c>
      <c r="H312" s="56">
        <f>H317</f>
        <v>0</v>
      </c>
      <c r="I312" s="56">
        <v>0</v>
      </c>
      <c r="J312" s="56">
        <v>0</v>
      </c>
      <c r="K312" s="56">
        <v>0</v>
      </c>
    </row>
    <row r="313" spans="1:11" ht="47.25" x14ac:dyDescent="0.25">
      <c r="A313" s="154"/>
      <c r="B313" s="154"/>
      <c r="C313" s="55" t="s">
        <v>21</v>
      </c>
      <c r="D313" s="56">
        <f t="shared" ref="D313:H315" si="73">D318</f>
        <v>0</v>
      </c>
      <c r="E313" s="56">
        <f t="shared" si="73"/>
        <v>0</v>
      </c>
      <c r="F313" s="56">
        <f t="shared" si="73"/>
        <v>0</v>
      </c>
      <c r="G313" s="56">
        <f t="shared" si="73"/>
        <v>0</v>
      </c>
      <c r="H313" s="56">
        <f t="shared" si="73"/>
        <v>0</v>
      </c>
      <c r="I313" s="56">
        <v>0</v>
      </c>
      <c r="J313" s="56">
        <v>0</v>
      </c>
      <c r="K313" s="56">
        <v>0</v>
      </c>
    </row>
    <row r="314" spans="1:11" ht="47.25" x14ac:dyDescent="0.25">
      <c r="A314" s="154"/>
      <c r="B314" s="154"/>
      <c r="C314" s="55" t="s">
        <v>23</v>
      </c>
      <c r="D314" s="56">
        <f t="shared" si="73"/>
        <v>0</v>
      </c>
      <c r="E314" s="56">
        <f t="shared" si="73"/>
        <v>0</v>
      </c>
      <c r="F314" s="56">
        <f t="shared" si="73"/>
        <v>0</v>
      </c>
      <c r="G314" s="56">
        <f t="shared" si="73"/>
        <v>0</v>
      </c>
      <c r="H314" s="56">
        <f t="shared" si="73"/>
        <v>0</v>
      </c>
      <c r="I314" s="56">
        <v>0</v>
      </c>
      <c r="J314" s="56">
        <v>0</v>
      </c>
      <c r="K314" s="56">
        <v>0</v>
      </c>
    </row>
    <row r="315" spans="1:11" ht="47.25" x14ac:dyDescent="0.25">
      <c r="A315" s="155"/>
      <c r="B315" s="155"/>
      <c r="C315" s="55" t="s">
        <v>28</v>
      </c>
      <c r="D315" s="56">
        <f t="shared" si="73"/>
        <v>0</v>
      </c>
      <c r="E315" s="56">
        <f t="shared" si="73"/>
        <v>0</v>
      </c>
      <c r="F315" s="56">
        <f t="shared" si="73"/>
        <v>0</v>
      </c>
      <c r="G315" s="56">
        <f t="shared" si="73"/>
        <v>0</v>
      </c>
      <c r="H315" s="56">
        <f t="shared" si="73"/>
        <v>0</v>
      </c>
      <c r="I315" s="56">
        <v>0</v>
      </c>
      <c r="J315" s="56">
        <v>0</v>
      </c>
      <c r="K315" s="56">
        <v>0</v>
      </c>
    </row>
    <row r="316" spans="1:11" x14ac:dyDescent="0.25">
      <c r="A316" s="153" t="s">
        <v>227</v>
      </c>
      <c r="B316" s="153" t="s">
        <v>228</v>
      </c>
      <c r="C316" s="55" t="s">
        <v>158</v>
      </c>
      <c r="D316" s="56">
        <f>D317+D318+D319+D320</f>
        <v>0</v>
      </c>
      <c r="E316" s="56">
        <f>E317+E318+E319+E320</f>
        <v>0</v>
      </c>
      <c r="F316" s="56">
        <f>F317+F318+F319+F320</f>
        <v>0</v>
      </c>
      <c r="G316" s="56">
        <f>G317+G318+G319+G320</f>
        <v>0</v>
      </c>
      <c r="H316" s="56">
        <f>H317+H318+H319+H320</f>
        <v>0</v>
      </c>
      <c r="I316" s="56">
        <v>0</v>
      </c>
      <c r="J316" s="56">
        <v>0</v>
      </c>
      <c r="K316" s="56">
        <v>0</v>
      </c>
    </row>
    <row r="317" spans="1:11" ht="31.5" x14ac:dyDescent="0.25">
      <c r="A317" s="154"/>
      <c r="B317" s="154"/>
      <c r="C317" s="55" t="s">
        <v>19</v>
      </c>
      <c r="D317" s="56">
        <v>0</v>
      </c>
      <c r="E317" s="56">
        <v>0</v>
      </c>
      <c r="F317" s="56">
        <v>0</v>
      </c>
      <c r="G317" s="56">
        <v>0</v>
      </c>
      <c r="H317" s="56">
        <v>0</v>
      </c>
      <c r="I317" s="56">
        <v>0</v>
      </c>
      <c r="J317" s="56">
        <v>0</v>
      </c>
      <c r="K317" s="56">
        <v>0</v>
      </c>
    </row>
    <row r="318" spans="1:11" ht="47.25" x14ac:dyDescent="0.25">
      <c r="A318" s="154"/>
      <c r="B318" s="154"/>
      <c r="C318" s="55" t="s">
        <v>21</v>
      </c>
      <c r="D318" s="56">
        <v>0</v>
      </c>
      <c r="E318" s="56">
        <v>0</v>
      </c>
      <c r="F318" s="56">
        <v>0</v>
      </c>
      <c r="G318" s="56">
        <v>0</v>
      </c>
      <c r="H318" s="56">
        <v>0</v>
      </c>
      <c r="I318" s="56">
        <v>0</v>
      </c>
      <c r="J318" s="56">
        <v>0</v>
      </c>
      <c r="K318" s="56">
        <v>0</v>
      </c>
    </row>
    <row r="319" spans="1:11" ht="47.25" x14ac:dyDescent="0.25">
      <c r="A319" s="154"/>
      <c r="B319" s="154"/>
      <c r="C319" s="55" t="s">
        <v>23</v>
      </c>
      <c r="D319" s="56">
        <v>0</v>
      </c>
      <c r="E319" s="56">
        <v>0</v>
      </c>
      <c r="F319" s="56">
        <v>0</v>
      </c>
      <c r="G319" s="56">
        <v>0</v>
      </c>
      <c r="H319" s="56">
        <v>0</v>
      </c>
      <c r="I319" s="56">
        <v>0</v>
      </c>
      <c r="J319" s="56">
        <v>0</v>
      </c>
      <c r="K319" s="56">
        <v>0</v>
      </c>
    </row>
    <row r="320" spans="1:11" ht="47.25" x14ac:dyDescent="0.25">
      <c r="A320" s="155"/>
      <c r="B320" s="155"/>
      <c r="C320" s="55" t="s">
        <v>28</v>
      </c>
      <c r="D320" s="56">
        <v>0</v>
      </c>
      <c r="E320" s="56">
        <v>0</v>
      </c>
      <c r="F320" s="56">
        <v>0</v>
      </c>
      <c r="G320" s="56">
        <v>0</v>
      </c>
      <c r="H320" s="56">
        <v>0</v>
      </c>
      <c r="I320" s="56">
        <v>0</v>
      </c>
      <c r="J320" s="56">
        <v>0</v>
      </c>
      <c r="K320" s="56">
        <v>0</v>
      </c>
    </row>
    <row r="321" spans="1:11" x14ac:dyDescent="0.25">
      <c r="A321" s="153" t="s">
        <v>229</v>
      </c>
      <c r="B321" s="153" t="s">
        <v>167</v>
      </c>
      <c r="C321" s="55" t="s">
        <v>158</v>
      </c>
      <c r="D321" s="56">
        <f>D322+D323+D324+D325</f>
        <v>0</v>
      </c>
      <c r="E321" s="56">
        <f>E322+E323+E324+E325</f>
        <v>0</v>
      </c>
      <c r="F321" s="56">
        <f>F322+F323+F324+F325</f>
        <v>0</v>
      </c>
      <c r="G321" s="56">
        <f>G322+G323+G324+G325</f>
        <v>0</v>
      </c>
      <c r="H321" s="56">
        <f>H322+H323+H324+H325</f>
        <v>0</v>
      </c>
      <c r="I321" s="56">
        <v>0</v>
      </c>
      <c r="J321" s="56">
        <v>0</v>
      </c>
      <c r="K321" s="56">
        <v>0</v>
      </c>
    </row>
    <row r="322" spans="1:11" ht="31.5" x14ac:dyDescent="0.25">
      <c r="A322" s="154"/>
      <c r="B322" s="154"/>
      <c r="C322" s="55" t="s">
        <v>19</v>
      </c>
      <c r="D322" s="56">
        <v>0</v>
      </c>
      <c r="E322" s="56">
        <v>0</v>
      </c>
      <c r="F322" s="56">
        <f>79-79</f>
        <v>0</v>
      </c>
      <c r="G322" s="56">
        <f>79-79</f>
        <v>0</v>
      </c>
      <c r="H322" s="56">
        <f>79-79</f>
        <v>0</v>
      </c>
      <c r="I322" s="56">
        <v>0</v>
      </c>
      <c r="J322" s="56">
        <v>0</v>
      </c>
      <c r="K322" s="56">
        <v>0</v>
      </c>
    </row>
    <row r="323" spans="1:11" ht="47.25" x14ac:dyDescent="0.25">
      <c r="A323" s="154"/>
      <c r="B323" s="154"/>
      <c r="C323" s="55" t="s">
        <v>21</v>
      </c>
      <c r="D323" s="56">
        <v>0</v>
      </c>
      <c r="E323" s="56">
        <v>0</v>
      </c>
      <c r="F323" s="56">
        <v>0</v>
      </c>
      <c r="G323" s="56">
        <v>0</v>
      </c>
      <c r="H323" s="56">
        <v>0</v>
      </c>
      <c r="I323" s="56">
        <v>0</v>
      </c>
      <c r="J323" s="56">
        <v>0</v>
      </c>
      <c r="K323" s="56">
        <v>0</v>
      </c>
    </row>
    <row r="324" spans="1:11" ht="47.25" x14ac:dyDescent="0.25">
      <c r="A324" s="154"/>
      <c r="B324" s="154"/>
      <c r="C324" s="55" t="s">
        <v>23</v>
      </c>
      <c r="D324" s="56">
        <v>0</v>
      </c>
      <c r="E324" s="56">
        <v>0</v>
      </c>
      <c r="F324" s="56">
        <v>0</v>
      </c>
      <c r="G324" s="56">
        <v>0</v>
      </c>
      <c r="H324" s="56">
        <v>0</v>
      </c>
      <c r="I324" s="56">
        <v>0</v>
      </c>
      <c r="J324" s="56">
        <v>0</v>
      </c>
      <c r="K324" s="56">
        <v>0</v>
      </c>
    </row>
    <row r="325" spans="1:11" ht="47.25" x14ac:dyDescent="0.25">
      <c r="A325" s="155"/>
      <c r="B325" s="155"/>
      <c r="C325" s="55" t="s">
        <v>28</v>
      </c>
      <c r="D325" s="56">
        <v>0</v>
      </c>
      <c r="E325" s="56">
        <v>0</v>
      </c>
      <c r="F325" s="56">
        <v>0</v>
      </c>
      <c r="G325" s="56">
        <v>0</v>
      </c>
      <c r="H325" s="56">
        <v>0</v>
      </c>
      <c r="I325" s="56">
        <v>0</v>
      </c>
      <c r="J325" s="56">
        <v>0</v>
      </c>
      <c r="K325" s="56">
        <v>0</v>
      </c>
    </row>
    <row r="326" spans="1:11" x14ac:dyDescent="0.25">
      <c r="A326" s="153" t="s">
        <v>230</v>
      </c>
      <c r="B326" s="153" t="s">
        <v>213</v>
      </c>
      <c r="C326" s="55" t="s">
        <v>158</v>
      </c>
      <c r="D326" s="56">
        <f>D327+D328+D329+D330</f>
        <v>0</v>
      </c>
      <c r="E326" s="56">
        <f>E327+E328+E329+E330</f>
        <v>0</v>
      </c>
      <c r="F326" s="56">
        <f>F327+F328+F329+F330</f>
        <v>0</v>
      </c>
      <c r="G326" s="56">
        <f>G327+G328+G329+G330</f>
        <v>0</v>
      </c>
      <c r="H326" s="56">
        <f>H327+H328+H329+H330</f>
        <v>0</v>
      </c>
      <c r="I326" s="56">
        <v>0</v>
      </c>
      <c r="J326" s="56">
        <v>0</v>
      </c>
      <c r="K326" s="56">
        <v>0</v>
      </c>
    </row>
    <row r="327" spans="1:11" ht="31.5" x14ac:dyDescent="0.25">
      <c r="A327" s="154"/>
      <c r="B327" s="154"/>
      <c r="C327" s="55" t="s">
        <v>19</v>
      </c>
      <c r="D327" s="56">
        <v>0</v>
      </c>
      <c r="E327" s="56">
        <v>0</v>
      </c>
      <c r="F327" s="56">
        <v>0</v>
      </c>
      <c r="G327" s="56">
        <v>0</v>
      </c>
      <c r="H327" s="56">
        <v>0</v>
      </c>
      <c r="I327" s="56">
        <v>0</v>
      </c>
      <c r="J327" s="56">
        <v>0</v>
      </c>
      <c r="K327" s="56">
        <v>0</v>
      </c>
    </row>
    <row r="328" spans="1:11" ht="47.25" x14ac:dyDescent="0.25">
      <c r="A328" s="154"/>
      <c r="B328" s="154"/>
      <c r="C328" s="55" t="s">
        <v>21</v>
      </c>
      <c r="D328" s="56">
        <v>0</v>
      </c>
      <c r="E328" s="56">
        <v>0</v>
      </c>
      <c r="F328" s="56">
        <v>0</v>
      </c>
      <c r="G328" s="56">
        <v>0</v>
      </c>
      <c r="H328" s="56">
        <v>0</v>
      </c>
      <c r="I328" s="56">
        <v>0</v>
      </c>
      <c r="J328" s="56">
        <v>0</v>
      </c>
      <c r="K328" s="56">
        <v>0</v>
      </c>
    </row>
    <row r="329" spans="1:11" ht="47.25" x14ac:dyDescent="0.25">
      <c r="A329" s="154"/>
      <c r="B329" s="154"/>
      <c r="C329" s="55" t="s">
        <v>23</v>
      </c>
      <c r="D329" s="56">
        <v>0</v>
      </c>
      <c r="E329" s="56">
        <v>0</v>
      </c>
      <c r="F329" s="56">
        <v>0</v>
      </c>
      <c r="G329" s="56">
        <v>0</v>
      </c>
      <c r="H329" s="56">
        <v>0</v>
      </c>
      <c r="I329" s="56">
        <v>0</v>
      </c>
      <c r="J329" s="56">
        <v>0</v>
      </c>
      <c r="K329" s="56">
        <v>0</v>
      </c>
    </row>
    <row r="330" spans="1:11" ht="47.25" x14ac:dyDescent="0.25">
      <c r="A330" s="155"/>
      <c r="B330" s="155"/>
      <c r="C330" s="55" t="s">
        <v>28</v>
      </c>
      <c r="D330" s="56">
        <v>0</v>
      </c>
      <c r="E330" s="56">
        <v>0</v>
      </c>
      <c r="F330" s="56">
        <v>0</v>
      </c>
      <c r="G330" s="56">
        <v>0</v>
      </c>
      <c r="H330" s="56">
        <v>0</v>
      </c>
      <c r="I330" s="56">
        <v>0</v>
      </c>
      <c r="J330" s="56">
        <v>0</v>
      </c>
      <c r="K330" s="56">
        <v>0</v>
      </c>
    </row>
    <row r="331" spans="1:11" x14ac:dyDescent="0.25">
      <c r="A331" s="153" t="s">
        <v>231</v>
      </c>
      <c r="B331" s="153" t="s">
        <v>232</v>
      </c>
      <c r="C331" s="55" t="s">
        <v>158</v>
      </c>
      <c r="D331" s="56">
        <f>D332+D333+D334+D335</f>
        <v>200</v>
      </c>
      <c r="E331" s="56">
        <f>E332+E333+E334+E335</f>
        <v>0</v>
      </c>
      <c r="F331" s="56">
        <f>F332+F333+F334+F335</f>
        <v>0</v>
      </c>
      <c r="G331" s="56">
        <f>G332+G333+G334+G335</f>
        <v>0</v>
      </c>
      <c r="H331" s="56">
        <f>H332+H333+H334+H335</f>
        <v>0</v>
      </c>
      <c r="I331" s="56">
        <f t="shared" si="71"/>
        <v>0</v>
      </c>
      <c r="J331" s="56">
        <v>0</v>
      </c>
      <c r="K331" s="56">
        <v>0</v>
      </c>
    </row>
    <row r="332" spans="1:11" ht="31.5" x14ac:dyDescent="0.25">
      <c r="A332" s="154"/>
      <c r="B332" s="154"/>
      <c r="C332" s="55" t="s">
        <v>19</v>
      </c>
      <c r="D332" s="56">
        <v>0</v>
      </c>
      <c r="E332" s="56">
        <v>0</v>
      </c>
      <c r="F332" s="56">
        <v>0</v>
      </c>
      <c r="G332" s="56">
        <v>0</v>
      </c>
      <c r="H332" s="56">
        <v>0</v>
      </c>
      <c r="I332" s="56">
        <v>0</v>
      </c>
      <c r="J332" s="56">
        <v>0</v>
      </c>
      <c r="K332" s="56">
        <v>0</v>
      </c>
    </row>
    <row r="333" spans="1:11" ht="47.25" x14ac:dyDescent="0.25">
      <c r="A333" s="154"/>
      <c r="B333" s="154"/>
      <c r="C333" s="55" t="s">
        <v>21</v>
      </c>
      <c r="D333" s="56">
        <v>0</v>
      </c>
      <c r="E333" s="56">
        <v>0</v>
      </c>
      <c r="F333" s="56">
        <v>0</v>
      </c>
      <c r="G333" s="56">
        <v>0</v>
      </c>
      <c r="H333" s="56">
        <v>0</v>
      </c>
      <c r="I333" s="56">
        <v>0</v>
      </c>
      <c r="J333" s="56">
        <v>0</v>
      </c>
      <c r="K333" s="56">
        <v>0</v>
      </c>
    </row>
    <row r="334" spans="1:11" ht="47.25" x14ac:dyDescent="0.25">
      <c r="A334" s="154"/>
      <c r="B334" s="154"/>
      <c r="C334" s="55" t="s">
        <v>23</v>
      </c>
      <c r="D334" s="56">
        <v>0</v>
      </c>
      <c r="E334" s="56">
        <v>0</v>
      </c>
      <c r="F334" s="56">
        <v>0</v>
      </c>
      <c r="G334" s="56">
        <v>0</v>
      </c>
      <c r="H334" s="56">
        <v>0</v>
      </c>
      <c r="I334" s="56">
        <v>0</v>
      </c>
      <c r="J334" s="56">
        <v>0</v>
      </c>
      <c r="K334" s="56">
        <v>0</v>
      </c>
    </row>
    <row r="335" spans="1:11" ht="47.25" x14ac:dyDescent="0.25">
      <c r="A335" s="155"/>
      <c r="B335" s="155"/>
      <c r="C335" s="55" t="s">
        <v>28</v>
      </c>
      <c r="D335" s="56">
        <v>200</v>
      </c>
      <c r="E335" s="56">
        <v>0</v>
      </c>
      <c r="F335" s="56">
        <v>0</v>
      </c>
      <c r="G335" s="56">
        <v>0</v>
      </c>
      <c r="H335" s="56">
        <v>0</v>
      </c>
      <c r="I335" s="56">
        <v>0</v>
      </c>
      <c r="J335" s="56">
        <v>0</v>
      </c>
      <c r="K335" s="56">
        <v>0</v>
      </c>
    </row>
    <row r="336" spans="1:11" x14ac:dyDescent="0.25">
      <c r="A336" s="153" t="s">
        <v>233</v>
      </c>
      <c r="B336" s="156" t="s">
        <v>234</v>
      </c>
      <c r="C336" s="55" t="s">
        <v>158</v>
      </c>
      <c r="D336" s="56">
        <f>D337+D338+D339+D340</f>
        <v>0</v>
      </c>
      <c r="E336" s="56">
        <f>E337+E338+E339+E340</f>
        <v>0</v>
      </c>
      <c r="F336" s="56">
        <f>F337+F338+F339+F340</f>
        <v>0</v>
      </c>
      <c r="G336" s="56">
        <f>G337+G338+G339+G340</f>
        <v>0</v>
      </c>
      <c r="H336" s="56">
        <f>H337+H338+H339+H340</f>
        <v>0</v>
      </c>
      <c r="I336" s="56">
        <v>0</v>
      </c>
      <c r="J336" s="56">
        <v>0</v>
      </c>
      <c r="K336" s="56">
        <v>0</v>
      </c>
    </row>
    <row r="337" spans="1:11" ht="31.5" x14ac:dyDescent="0.25">
      <c r="A337" s="154"/>
      <c r="B337" s="156"/>
      <c r="C337" s="55" t="s">
        <v>19</v>
      </c>
      <c r="D337" s="56">
        <f>D343+D348+D353</f>
        <v>0</v>
      </c>
      <c r="E337" s="56">
        <f>E343+E348+E353</f>
        <v>0</v>
      </c>
      <c r="F337" s="56">
        <f>F343+F348+F353</f>
        <v>0</v>
      </c>
      <c r="G337" s="56">
        <f>G343+G348+G353</f>
        <v>0</v>
      </c>
      <c r="H337" s="56">
        <f>H343+H348+H353</f>
        <v>0</v>
      </c>
      <c r="I337" s="56">
        <v>0</v>
      </c>
      <c r="J337" s="56">
        <v>0</v>
      </c>
      <c r="K337" s="56">
        <v>0</v>
      </c>
    </row>
    <row r="338" spans="1:11" ht="47.25" x14ac:dyDescent="0.25">
      <c r="A338" s="154"/>
      <c r="B338" s="156"/>
      <c r="C338" s="55" t="s">
        <v>21</v>
      </c>
      <c r="D338" s="56">
        <f t="shared" ref="D338:H340" si="74">D344+D349+D354</f>
        <v>0</v>
      </c>
      <c r="E338" s="56">
        <f t="shared" si="74"/>
        <v>0</v>
      </c>
      <c r="F338" s="56">
        <f t="shared" si="74"/>
        <v>0</v>
      </c>
      <c r="G338" s="56">
        <f t="shared" si="74"/>
        <v>0</v>
      </c>
      <c r="H338" s="56">
        <f t="shared" si="74"/>
        <v>0</v>
      </c>
      <c r="I338" s="56">
        <v>0</v>
      </c>
      <c r="J338" s="56">
        <v>0</v>
      </c>
      <c r="K338" s="56">
        <v>0</v>
      </c>
    </row>
    <row r="339" spans="1:11" ht="47.25" x14ac:dyDescent="0.25">
      <c r="A339" s="154"/>
      <c r="B339" s="156"/>
      <c r="C339" s="55" t="s">
        <v>23</v>
      </c>
      <c r="D339" s="56">
        <f t="shared" si="74"/>
        <v>0</v>
      </c>
      <c r="E339" s="56">
        <f t="shared" si="74"/>
        <v>0</v>
      </c>
      <c r="F339" s="56">
        <f t="shared" si="74"/>
        <v>0</v>
      </c>
      <c r="G339" s="56">
        <f t="shared" si="74"/>
        <v>0</v>
      </c>
      <c r="H339" s="56">
        <f t="shared" si="74"/>
        <v>0</v>
      </c>
      <c r="I339" s="56">
        <v>0</v>
      </c>
      <c r="J339" s="56">
        <v>0</v>
      </c>
      <c r="K339" s="56">
        <v>0</v>
      </c>
    </row>
    <row r="340" spans="1:11" ht="47.25" x14ac:dyDescent="0.25">
      <c r="A340" s="154"/>
      <c r="B340" s="156"/>
      <c r="C340" s="55" t="s">
        <v>28</v>
      </c>
      <c r="D340" s="56">
        <f t="shared" si="74"/>
        <v>0</v>
      </c>
      <c r="E340" s="56">
        <f t="shared" si="74"/>
        <v>0</v>
      </c>
      <c r="F340" s="56">
        <f t="shared" si="74"/>
        <v>0</v>
      </c>
      <c r="G340" s="56">
        <f t="shared" si="74"/>
        <v>0</v>
      </c>
      <c r="H340" s="56">
        <f t="shared" si="74"/>
        <v>0</v>
      </c>
      <c r="I340" s="56">
        <v>0</v>
      </c>
      <c r="J340" s="56">
        <v>0</v>
      </c>
      <c r="K340" s="56">
        <v>0</v>
      </c>
    </row>
    <row r="341" spans="1:11" x14ac:dyDescent="0.25">
      <c r="A341" s="154"/>
      <c r="B341" s="156" t="s">
        <v>25</v>
      </c>
      <c r="C341" s="156"/>
      <c r="D341" s="156"/>
      <c r="E341" s="156"/>
      <c r="F341" s="156"/>
      <c r="G341" s="51"/>
      <c r="H341" s="51"/>
      <c r="I341" s="53"/>
      <c r="J341" s="53"/>
      <c r="K341" s="53"/>
    </row>
    <row r="342" spans="1:11" x14ac:dyDescent="0.25">
      <c r="A342" s="154"/>
      <c r="B342" s="160" t="s">
        <v>167</v>
      </c>
      <c r="C342" s="55" t="s">
        <v>158</v>
      </c>
      <c r="D342" s="56">
        <f>D343+D344+D345+D346</f>
        <v>0</v>
      </c>
      <c r="E342" s="56">
        <f>E343+E344+E345+E346</f>
        <v>0</v>
      </c>
      <c r="F342" s="56">
        <f>F343+F344+F345+F346</f>
        <v>0</v>
      </c>
      <c r="G342" s="56">
        <f>G343+G344+G345+G346</f>
        <v>0</v>
      </c>
      <c r="H342" s="56">
        <f>H343+H344+H345+H346</f>
        <v>0</v>
      </c>
      <c r="I342" s="56">
        <v>0</v>
      </c>
      <c r="J342" s="56">
        <v>0</v>
      </c>
      <c r="K342" s="56">
        <v>0</v>
      </c>
    </row>
    <row r="343" spans="1:11" ht="31.5" x14ac:dyDescent="0.25">
      <c r="A343" s="154"/>
      <c r="B343" s="160"/>
      <c r="C343" s="55" t="s">
        <v>19</v>
      </c>
      <c r="D343" s="56">
        <f>D363</f>
        <v>0</v>
      </c>
      <c r="E343" s="56">
        <f>E363</f>
        <v>0</v>
      </c>
      <c r="F343" s="56">
        <f>F363</f>
        <v>0</v>
      </c>
      <c r="G343" s="56">
        <f>G363</f>
        <v>0</v>
      </c>
      <c r="H343" s="56">
        <f>H363</f>
        <v>0</v>
      </c>
      <c r="I343" s="56">
        <v>0</v>
      </c>
      <c r="J343" s="56">
        <v>0</v>
      </c>
      <c r="K343" s="56">
        <v>0</v>
      </c>
    </row>
    <row r="344" spans="1:11" ht="47.25" x14ac:dyDescent="0.25">
      <c r="A344" s="154"/>
      <c r="B344" s="160"/>
      <c r="C344" s="55" t="s">
        <v>21</v>
      </c>
      <c r="D344" s="56">
        <f t="shared" ref="D344:H346" si="75">D364</f>
        <v>0</v>
      </c>
      <c r="E344" s="56">
        <f t="shared" si="75"/>
        <v>0</v>
      </c>
      <c r="F344" s="56">
        <f t="shared" si="75"/>
        <v>0</v>
      </c>
      <c r="G344" s="56">
        <f t="shared" si="75"/>
        <v>0</v>
      </c>
      <c r="H344" s="56">
        <f t="shared" si="75"/>
        <v>0</v>
      </c>
      <c r="I344" s="56">
        <v>0</v>
      </c>
      <c r="J344" s="56">
        <v>0</v>
      </c>
      <c r="K344" s="56">
        <v>0</v>
      </c>
    </row>
    <row r="345" spans="1:11" ht="47.25" x14ac:dyDescent="0.25">
      <c r="A345" s="154"/>
      <c r="B345" s="160"/>
      <c r="C345" s="55" t="s">
        <v>23</v>
      </c>
      <c r="D345" s="56">
        <f t="shared" si="75"/>
        <v>0</v>
      </c>
      <c r="E345" s="56">
        <f t="shared" si="75"/>
        <v>0</v>
      </c>
      <c r="F345" s="56">
        <f t="shared" si="75"/>
        <v>0</v>
      </c>
      <c r="G345" s="56">
        <f t="shared" si="75"/>
        <v>0</v>
      </c>
      <c r="H345" s="56">
        <f t="shared" si="75"/>
        <v>0</v>
      </c>
      <c r="I345" s="56">
        <v>0</v>
      </c>
      <c r="J345" s="56">
        <v>0</v>
      </c>
      <c r="K345" s="56">
        <v>0</v>
      </c>
    </row>
    <row r="346" spans="1:11" ht="47.25" x14ac:dyDescent="0.25">
      <c r="A346" s="154"/>
      <c r="B346" s="160"/>
      <c r="C346" s="55" t="s">
        <v>28</v>
      </c>
      <c r="D346" s="56">
        <f t="shared" si="75"/>
        <v>0</v>
      </c>
      <c r="E346" s="56">
        <f t="shared" si="75"/>
        <v>0</v>
      </c>
      <c r="F346" s="56">
        <f t="shared" si="75"/>
        <v>0</v>
      </c>
      <c r="G346" s="56">
        <f t="shared" si="75"/>
        <v>0</v>
      </c>
      <c r="H346" s="56">
        <f t="shared" si="75"/>
        <v>0</v>
      </c>
      <c r="I346" s="56">
        <v>0</v>
      </c>
      <c r="J346" s="56">
        <v>0</v>
      </c>
      <c r="K346" s="56">
        <v>0</v>
      </c>
    </row>
    <row r="347" spans="1:11" x14ac:dyDescent="0.25">
      <c r="A347" s="154"/>
      <c r="B347" s="162" t="s">
        <v>161</v>
      </c>
      <c r="C347" s="55" t="s">
        <v>158</v>
      </c>
      <c r="D347" s="56">
        <f>D348+D349+D350+D351</f>
        <v>0</v>
      </c>
      <c r="E347" s="56">
        <f>E348+E349+E350+E351</f>
        <v>0</v>
      </c>
      <c r="F347" s="56">
        <f>F348+F349+F350+F351</f>
        <v>0</v>
      </c>
      <c r="G347" s="56">
        <f>G348+G349+G350+G351</f>
        <v>0</v>
      </c>
      <c r="H347" s="56">
        <f>H348+H349+H350+H351</f>
        <v>0</v>
      </c>
      <c r="I347" s="56">
        <v>0</v>
      </c>
      <c r="J347" s="56">
        <v>0</v>
      </c>
      <c r="K347" s="56">
        <v>0</v>
      </c>
    </row>
    <row r="348" spans="1:11" ht="31.5" x14ac:dyDescent="0.25">
      <c r="A348" s="154"/>
      <c r="B348" s="161"/>
      <c r="C348" s="55" t="s">
        <v>19</v>
      </c>
      <c r="D348" s="56">
        <f>D368</f>
        <v>0</v>
      </c>
      <c r="E348" s="56">
        <f>E368</f>
        <v>0</v>
      </c>
      <c r="F348" s="56">
        <f>F368</f>
        <v>0</v>
      </c>
      <c r="G348" s="56">
        <f>G368</f>
        <v>0</v>
      </c>
      <c r="H348" s="56">
        <f>H368</f>
        <v>0</v>
      </c>
      <c r="I348" s="56">
        <v>0</v>
      </c>
      <c r="J348" s="56">
        <v>0</v>
      </c>
      <c r="K348" s="56">
        <v>0</v>
      </c>
    </row>
    <row r="349" spans="1:11" ht="47.25" x14ac:dyDescent="0.25">
      <c r="A349" s="154"/>
      <c r="B349" s="161"/>
      <c r="C349" s="55" t="s">
        <v>21</v>
      </c>
      <c r="D349" s="56">
        <f t="shared" ref="D349:H350" si="76">D369</f>
        <v>0</v>
      </c>
      <c r="E349" s="56">
        <f t="shared" si="76"/>
        <v>0</v>
      </c>
      <c r="F349" s="56">
        <f t="shared" si="76"/>
        <v>0</v>
      </c>
      <c r="G349" s="56">
        <f t="shared" si="76"/>
        <v>0</v>
      </c>
      <c r="H349" s="56">
        <f t="shared" si="76"/>
        <v>0</v>
      </c>
      <c r="I349" s="56">
        <v>0</v>
      </c>
      <c r="J349" s="56">
        <v>0</v>
      </c>
      <c r="K349" s="56">
        <v>0</v>
      </c>
    </row>
    <row r="350" spans="1:11" ht="47.25" x14ac:dyDescent="0.25">
      <c r="A350" s="154"/>
      <c r="B350" s="161"/>
      <c r="C350" s="55" t="s">
        <v>23</v>
      </c>
      <c r="D350" s="56">
        <f t="shared" si="76"/>
        <v>0</v>
      </c>
      <c r="E350" s="56">
        <f t="shared" si="76"/>
        <v>0</v>
      </c>
      <c r="F350" s="56">
        <f t="shared" si="76"/>
        <v>0</v>
      </c>
      <c r="G350" s="56">
        <f t="shared" si="76"/>
        <v>0</v>
      </c>
      <c r="H350" s="56">
        <f t="shared" si="76"/>
        <v>0</v>
      </c>
      <c r="I350" s="56">
        <v>0</v>
      </c>
      <c r="J350" s="56">
        <v>0</v>
      </c>
      <c r="K350" s="56">
        <v>0</v>
      </c>
    </row>
    <row r="351" spans="1:11" ht="47.25" x14ac:dyDescent="0.25">
      <c r="A351" s="154"/>
      <c r="B351" s="163"/>
      <c r="C351" s="55" t="s">
        <v>28</v>
      </c>
      <c r="D351" s="56">
        <f>D371</f>
        <v>0</v>
      </c>
      <c r="E351" s="56">
        <f>E371</f>
        <v>0</v>
      </c>
      <c r="F351" s="56">
        <f>F371</f>
        <v>0</v>
      </c>
      <c r="G351" s="56">
        <f>G371</f>
        <v>0</v>
      </c>
      <c r="H351" s="56">
        <f>H371</f>
        <v>0</v>
      </c>
      <c r="I351" s="56">
        <v>0</v>
      </c>
      <c r="J351" s="56">
        <v>0</v>
      </c>
      <c r="K351" s="56">
        <v>0</v>
      </c>
    </row>
    <row r="352" spans="1:11" x14ac:dyDescent="0.25">
      <c r="A352" s="154"/>
      <c r="B352" s="162" t="s">
        <v>213</v>
      </c>
      <c r="C352" s="55" t="s">
        <v>158</v>
      </c>
      <c r="D352" s="56">
        <f>D353+D354+D355+D356</f>
        <v>0</v>
      </c>
      <c r="E352" s="56">
        <f>E353+E354+E355+E356</f>
        <v>0</v>
      </c>
      <c r="F352" s="56">
        <f>F353+F354+F355+F356</f>
        <v>0</v>
      </c>
      <c r="G352" s="56">
        <f>G353+G354+G355+G356</f>
        <v>0</v>
      </c>
      <c r="H352" s="56">
        <f>H353+H354+H355+H356</f>
        <v>0</v>
      </c>
      <c r="I352" s="56">
        <v>0</v>
      </c>
      <c r="J352" s="56">
        <v>0</v>
      </c>
      <c r="K352" s="56">
        <v>0</v>
      </c>
    </row>
    <row r="353" spans="1:11" ht="31.5" x14ac:dyDescent="0.25">
      <c r="A353" s="154"/>
      <c r="B353" s="161"/>
      <c r="C353" s="55" t="s">
        <v>19</v>
      </c>
      <c r="D353" s="56">
        <f>D358</f>
        <v>0</v>
      </c>
      <c r="E353" s="56">
        <f>E358</f>
        <v>0</v>
      </c>
      <c r="F353" s="56">
        <f>F358</f>
        <v>0</v>
      </c>
      <c r="G353" s="56">
        <f>G358</f>
        <v>0</v>
      </c>
      <c r="H353" s="56">
        <f>H358</f>
        <v>0</v>
      </c>
      <c r="I353" s="56">
        <v>0</v>
      </c>
      <c r="J353" s="56">
        <v>0</v>
      </c>
      <c r="K353" s="56">
        <v>0</v>
      </c>
    </row>
    <row r="354" spans="1:11" ht="47.25" x14ac:dyDescent="0.25">
      <c r="A354" s="154"/>
      <c r="B354" s="161"/>
      <c r="C354" s="55" t="s">
        <v>21</v>
      </c>
      <c r="D354" s="56">
        <f t="shared" ref="D354:H356" si="77">D359</f>
        <v>0</v>
      </c>
      <c r="E354" s="56">
        <f t="shared" si="77"/>
        <v>0</v>
      </c>
      <c r="F354" s="56">
        <f t="shared" si="77"/>
        <v>0</v>
      </c>
      <c r="G354" s="56">
        <f t="shared" si="77"/>
        <v>0</v>
      </c>
      <c r="H354" s="56">
        <f t="shared" si="77"/>
        <v>0</v>
      </c>
      <c r="I354" s="56">
        <v>0</v>
      </c>
      <c r="J354" s="56">
        <v>0</v>
      </c>
      <c r="K354" s="56">
        <v>0</v>
      </c>
    </row>
    <row r="355" spans="1:11" ht="47.25" x14ac:dyDescent="0.25">
      <c r="A355" s="154"/>
      <c r="B355" s="161"/>
      <c r="C355" s="55" t="s">
        <v>23</v>
      </c>
      <c r="D355" s="56">
        <f t="shared" si="77"/>
        <v>0</v>
      </c>
      <c r="E355" s="56">
        <f t="shared" si="77"/>
        <v>0</v>
      </c>
      <c r="F355" s="56">
        <f t="shared" si="77"/>
        <v>0</v>
      </c>
      <c r="G355" s="56">
        <f t="shared" si="77"/>
        <v>0</v>
      </c>
      <c r="H355" s="56">
        <f t="shared" si="77"/>
        <v>0</v>
      </c>
      <c r="I355" s="56">
        <v>0</v>
      </c>
      <c r="J355" s="56">
        <v>0</v>
      </c>
      <c r="K355" s="56">
        <v>0</v>
      </c>
    </row>
    <row r="356" spans="1:11" ht="47.25" x14ac:dyDescent="0.25">
      <c r="A356" s="155"/>
      <c r="B356" s="163"/>
      <c r="C356" s="55" t="s">
        <v>28</v>
      </c>
      <c r="D356" s="56">
        <f t="shared" si="77"/>
        <v>0</v>
      </c>
      <c r="E356" s="56">
        <f t="shared" si="77"/>
        <v>0</v>
      </c>
      <c r="F356" s="56">
        <f t="shared" si="77"/>
        <v>0</v>
      </c>
      <c r="G356" s="56">
        <f t="shared" si="77"/>
        <v>0</v>
      </c>
      <c r="H356" s="56">
        <f t="shared" si="77"/>
        <v>0</v>
      </c>
      <c r="I356" s="56">
        <v>0</v>
      </c>
      <c r="J356" s="56">
        <v>0</v>
      </c>
      <c r="K356" s="56">
        <v>0</v>
      </c>
    </row>
    <row r="357" spans="1:11" x14ac:dyDescent="0.25">
      <c r="A357" s="153" t="s">
        <v>235</v>
      </c>
      <c r="B357" s="162" t="s">
        <v>213</v>
      </c>
      <c r="C357" s="55" t="s">
        <v>158</v>
      </c>
      <c r="D357" s="56">
        <f>D358+D359+D360+D361</f>
        <v>0</v>
      </c>
      <c r="E357" s="56">
        <f>E358+E359+E360+E361</f>
        <v>0</v>
      </c>
      <c r="F357" s="56">
        <f>F358+F359+F360+F361</f>
        <v>0</v>
      </c>
      <c r="G357" s="56">
        <f>G358+G359+G360+G361</f>
        <v>0</v>
      </c>
      <c r="H357" s="56">
        <f>H358+H359+H360+H361</f>
        <v>0</v>
      </c>
      <c r="I357" s="56">
        <v>0</v>
      </c>
      <c r="J357" s="56">
        <v>0</v>
      </c>
      <c r="K357" s="56">
        <v>0</v>
      </c>
    </row>
    <row r="358" spans="1:11" ht="31.5" x14ac:dyDescent="0.25">
      <c r="A358" s="154"/>
      <c r="B358" s="161"/>
      <c r="C358" s="55" t="s">
        <v>19</v>
      </c>
      <c r="D358" s="56">
        <v>0</v>
      </c>
      <c r="E358" s="56">
        <v>0</v>
      </c>
      <c r="F358" s="56">
        <v>0</v>
      </c>
      <c r="G358" s="56">
        <v>0</v>
      </c>
      <c r="H358" s="56">
        <v>0</v>
      </c>
      <c r="I358" s="56">
        <v>0</v>
      </c>
      <c r="J358" s="56">
        <v>0</v>
      </c>
      <c r="K358" s="56">
        <v>0</v>
      </c>
    </row>
    <row r="359" spans="1:11" ht="47.25" x14ac:dyDescent="0.25">
      <c r="A359" s="154"/>
      <c r="B359" s="161"/>
      <c r="C359" s="55" t="s">
        <v>21</v>
      </c>
      <c r="D359" s="56">
        <v>0</v>
      </c>
      <c r="E359" s="56">
        <v>0</v>
      </c>
      <c r="F359" s="56">
        <v>0</v>
      </c>
      <c r="G359" s="56">
        <v>0</v>
      </c>
      <c r="H359" s="56">
        <v>0</v>
      </c>
      <c r="I359" s="56">
        <v>0</v>
      </c>
      <c r="J359" s="56">
        <v>0</v>
      </c>
      <c r="K359" s="56">
        <v>0</v>
      </c>
    </row>
    <row r="360" spans="1:11" ht="47.25" x14ac:dyDescent="0.25">
      <c r="A360" s="154"/>
      <c r="B360" s="161"/>
      <c r="C360" s="55" t="s">
        <v>23</v>
      </c>
      <c r="D360" s="56">
        <v>0</v>
      </c>
      <c r="E360" s="56">
        <v>0</v>
      </c>
      <c r="F360" s="56">
        <v>0</v>
      </c>
      <c r="G360" s="56">
        <v>0</v>
      </c>
      <c r="H360" s="56">
        <v>0</v>
      </c>
      <c r="I360" s="56">
        <v>0</v>
      </c>
      <c r="J360" s="56">
        <v>0</v>
      </c>
      <c r="K360" s="56">
        <v>0</v>
      </c>
    </row>
    <row r="361" spans="1:11" ht="47.25" x14ac:dyDescent="0.25">
      <c r="A361" s="155"/>
      <c r="B361" s="163"/>
      <c r="C361" s="55" t="s">
        <v>28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0</v>
      </c>
      <c r="J361" s="56">
        <v>0</v>
      </c>
      <c r="K361" s="56">
        <v>0</v>
      </c>
    </row>
    <row r="362" spans="1:11" x14ac:dyDescent="0.25">
      <c r="A362" s="153" t="s">
        <v>236</v>
      </c>
      <c r="B362" s="160" t="s">
        <v>167</v>
      </c>
      <c r="C362" s="55" t="s">
        <v>158</v>
      </c>
      <c r="D362" s="56">
        <f>D363+D364+D365+D366</f>
        <v>0</v>
      </c>
      <c r="E362" s="56">
        <f>E363+E364+E365+E366</f>
        <v>0</v>
      </c>
      <c r="F362" s="56">
        <f>F363+F364+F365+F366</f>
        <v>0</v>
      </c>
      <c r="G362" s="56">
        <f>G363+G364+G365+G366</f>
        <v>0</v>
      </c>
      <c r="H362" s="56">
        <f>H363+H364+H365+H366</f>
        <v>0</v>
      </c>
      <c r="I362" s="56">
        <v>0</v>
      </c>
      <c r="J362" s="56">
        <v>0</v>
      </c>
      <c r="K362" s="56">
        <v>0</v>
      </c>
    </row>
    <row r="363" spans="1:11" ht="31.5" x14ac:dyDescent="0.25">
      <c r="A363" s="154"/>
      <c r="B363" s="160"/>
      <c r="C363" s="55" t="s">
        <v>19</v>
      </c>
      <c r="D363" s="56">
        <v>0</v>
      </c>
      <c r="E363" s="56">
        <v>0</v>
      </c>
      <c r="F363" s="56">
        <f>164-164</f>
        <v>0</v>
      </c>
      <c r="G363" s="56">
        <f>164-164</f>
        <v>0</v>
      </c>
      <c r="H363" s="56">
        <f>164-164</f>
        <v>0</v>
      </c>
      <c r="I363" s="56">
        <v>0</v>
      </c>
      <c r="J363" s="56">
        <v>0</v>
      </c>
      <c r="K363" s="56">
        <v>0</v>
      </c>
    </row>
    <row r="364" spans="1:11" ht="47.25" x14ac:dyDescent="0.25">
      <c r="A364" s="154"/>
      <c r="B364" s="160"/>
      <c r="C364" s="55" t="s">
        <v>21</v>
      </c>
      <c r="D364" s="56">
        <v>0</v>
      </c>
      <c r="E364" s="56">
        <v>0</v>
      </c>
      <c r="F364" s="56">
        <v>0</v>
      </c>
      <c r="G364" s="56">
        <v>0</v>
      </c>
      <c r="H364" s="56">
        <v>0</v>
      </c>
      <c r="I364" s="56">
        <v>0</v>
      </c>
      <c r="J364" s="56">
        <v>0</v>
      </c>
      <c r="K364" s="56">
        <v>0</v>
      </c>
    </row>
    <row r="365" spans="1:11" ht="47.25" x14ac:dyDescent="0.25">
      <c r="A365" s="154"/>
      <c r="B365" s="160"/>
      <c r="C365" s="55" t="s">
        <v>23</v>
      </c>
      <c r="D365" s="56">
        <v>0</v>
      </c>
      <c r="E365" s="56">
        <v>0</v>
      </c>
      <c r="F365" s="56">
        <v>0</v>
      </c>
      <c r="G365" s="56">
        <v>0</v>
      </c>
      <c r="H365" s="56">
        <v>0</v>
      </c>
      <c r="I365" s="56">
        <v>0</v>
      </c>
      <c r="J365" s="56">
        <v>0</v>
      </c>
      <c r="K365" s="56">
        <v>0</v>
      </c>
    </row>
    <row r="366" spans="1:11" ht="47.25" x14ac:dyDescent="0.25">
      <c r="A366" s="155"/>
      <c r="B366" s="160"/>
      <c r="C366" s="55" t="s">
        <v>28</v>
      </c>
      <c r="D366" s="56">
        <v>0</v>
      </c>
      <c r="E366" s="56">
        <v>0</v>
      </c>
      <c r="F366" s="56">
        <v>0</v>
      </c>
      <c r="G366" s="56">
        <v>0</v>
      </c>
      <c r="H366" s="56">
        <v>0</v>
      </c>
      <c r="I366" s="56">
        <v>0</v>
      </c>
      <c r="J366" s="56">
        <v>0</v>
      </c>
      <c r="K366" s="56">
        <v>0</v>
      </c>
    </row>
    <row r="367" spans="1:11" x14ac:dyDescent="0.25">
      <c r="A367" s="153" t="s">
        <v>237</v>
      </c>
      <c r="B367" s="162" t="s">
        <v>161</v>
      </c>
      <c r="C367" s="55" t="s">
        <v>158</v>
      </c>
      <c r="D367" s="56">
        <f>D368+D369+D370+D371</f>
        <v>0</v>
      </c>
      <c r="E367" s="56">
        <f>E368+E369+E370+E371</f>
        <v>0</v>
      </c>
      <c r="F367" s="56">
        <f>F368+F369+F370+F371</f>
        <v>0</v>
      </c>
      <c r="G367" s="56">
        <f>G368+G369+G370+G371</f>
        <v>0</v>
      </c>
      <c r="H367" s="56">
        <f>H368+H369+H370+H371</f>
        <v>0</v>
      </c>
      <c r="I367" s="56">
        <v>0</v>
      </c>
      <c r="J367" s="56">
        <v>0</v>
      </c>
      <c r="K367" s="56">
        <v>0</v>
      </c>
    </row>
    <row r="368" spans="1:11" ht="31.5" x14ac:dyDescent="0.25">
      <c r="A368" s="154"/>
      <c r="B368" s="161"/>
      <c r="C368" s="55" t="s">
        <v>19</v>
      </c>
      <c r="D368" s="56">
        <v>0</v>
      </c>
      <c r="E368" s="56">
        <v>0</v>
      </c>
      <c r="F368" s="56">
        <v>0</v>
      </c>
      <c r="G368" s="56">
        <v>0</v>
      </c>
      <c r="H368" s="56">
        <v>0</v>
      </c>
      <c r="I368" s="56">
        <v>0</v>
      </c>
      <c r="J368" s="56">
        <v>0</v>
      </c>
      <c r="K368" s="56">
        <v>0</v>
      </c>
    </row>
    <row r="369" spans="1:11" ht="47.25" x14ac:dyDescent="0.25">
      <c r="A369" s="154"/>
      <c r="B369" s="161"/>
      <c r="C369" s="55" t="s">
        <v>21</v>
      </c>
      <c r="D369" s="56">
        <v>0</v>
      </c>
      <c r="E369" s="56">
        <v>0</v>
      </c>
      <c r="F369" s="56">
        <v>0</v>
      </c>
      <c r="G369" s="56">
        <v>0</v>
      </c>
      <c r="H369" s="56">
        <v>0</v>
      </c>
      <c r="I369" s="56">
        <v>0</v>
      </c>
      <c r="J369" s="56">
        <v>0</v>
      </c>
      <c r="K369" s="56">
        <v>0</v>
      </c>
    </row>
    <row r="370" spans="1:11" ht="47.25" x14ac:dyDescent="0.25">
      <c r="A370" s="154"/>
      <c r="B370" s="161"/>
      <c r="C370" s="55" t="s">
        <v>23</v>
      </c>
      <c r="D370" s="56">
        <v>0</v>
      </c>
      <c r="E370" s="56">
        <v>0</v>
      </c>
      <c r="F370" s="56">
        <v>0</v>
      </c>
      <c r="G370" s="56">
        <v>0</v>
      </c>
      <c r="H370" s="56">
        <v>0</v>
      </c>
      <c r="I370" s="56">
        <v>0</v>
      </c>
      <c r="J370" s="56">
        <v>0</v>
      </c>
      <c r="K370" s="56">
        <v>0</v>
      </c>
    </row>
    <row r="371" spans="1:11" ht="47.25" x14ac:dyDescent="0.25">
      <c r="A371" s="155"/>
      <c r="B371" s="163"/>
      <c r="C371" s="55" t="s">
        <v>28</v>
      </c>
      <c r="D371" s="56">
        <v>0</v>
      </c>
      <c r="E371" s="56">
        <v>0</v>
      </c>
      <c r="F371" s="56">
        <v>0</v>
      </c>
      <c r="G371" s="56">
        <v>0</v>
      </c>
      <c r="H371" s="56">
        <v>0</v>
      </c>
      <c r="I371" s="56">
        <v>0</v>
      </c>
      <c r="J371" s="56">
        <v>0</v>
      </c>
      <c r="K371" s="56">
        <v>0</v>
      </c>
    </row>
    <row r="372" spans="1:11" x14ac:dyDescent="0.25">
      <c r="A372" s="153" t="s">
        <v>238</v>
      </c>
      <c r="B372" s="162" t="s">
        <v>239</v>
      </c>
      <c r="C372" s="55" t="s">
        <v>158</v>
      </c>
      <c r="D372" s="56">
        <f>D373+D374+D375+D376</f>
        <v>1862.5</v>
      </c>
      <c r="E372" s="56">
        <f>E373+E374+E375+E376</f>
        <v>219310.5</v>
      </c>
      <c r="F372" s="56">
        <f>F373+F374+F375+F376</f>
        <v>219310.5</v>
      </c>
      <c r="G372" s="56">
        <f>G373+G374+G375+G376</f>
        <v>51945.7</v>
      </c>
      <c r="H372" s="56">
        <f>H373+H374+H375+H376</f>
        <v>51945.7</v>
      </c>
      <c r="I372" s="56">
        <f>H372/D372*100</f>
        <v>2789.0308724832212</v>
      </c>
      <c r="J372" s="56">
        <f>G372/E372*100</f>
        <v>23.685915631034536</v>
      </c>
      <c r="K372" s="56">
        <f>G372/F372*100</f>
        <v>23.685915631034536</v>
      </c>
    </row>
    <row r="373" spans="1:11" ht="31.5" x14ac:dyDescent="0.25">
      <c r="A373" s="154"/>
      <c r="B373" s="161"/>
      <c r="C373" s="55" t="s">
        <v>19</v>
      </c>
      <c r="D373" s="56">
        <f>D378+D383</f>
        <v>1862.5</v>
      </c>
      <c r="E373" s="56">
        <f t="shared" ref="E373:H373" si="78">E378+E383</f>
        <v>6211.5</v>
      </c>
      <c r="F373" s="56">
        <f t="shared" si="78"/>
        <v>6211.5</v>
      </c>
      <c r="G373" s="56">
        <f t="shared" si="78"/>
        <v>1039</v>
      </c>
      <c r="H373" s="56">
        <f t="shared" si="78"/>
        <v>1039</v>
      </c>
      <c r="I373" s="56">
        <f t="shared" ref="I373:I374" si="79">H373/D373*100</f>
        <v>55.785234899328863</v>
      </c>
      <c r="J373" s="56">
        <f t="shared" ref="J373:J374" si="80">G373/E373*100</f>
        <v>16.727038557514287</v>
      </c>
      <c r="K373" s="56">
        <f t="shared" ref="K373:K374" si="81">G373/F373*100</f>
        <v>16.727038557514287</v>
      </c>
    </row>
    <row r="374" spans="1:11" ht="47.25" x14ac:dyDescent="0.25">
      <c r="A374" s="154"/>
      <c r="B374" s="161"/>
      <c r="C374" s="55" t="s">
        <v>21</v>
      </c>
      <c r="D374" s="56">
        <f t="shared" ref="D374:H376" si="82">D379+D384</f>
        <v>0</v>
      </c>
      <c r="E374" s="56">
        <f t="shared" si="82"/>
        <v>213099</v>
      </c>
      <c r="F374" s="56">
        <f t="shared" si="82"/>
        <v>213099</v>
      </c>
      <c r="G374" s="56">
        <f t="shared" si="82"/>
        <v>50906.7</v>
      </c>
      <c r="H374" s="56">
        <f t="shared" si="82"/>
        <v>50906.7</v>
      </c>
      <c r="I374" s="56" t="e">
        <f t="shared" si="79"/>
        <v>#DIV/0!</v>
      </c>
      <c r="J374" s="56">
        <f t="shared" si="80"/>
        <v>23.888755930342235</v>
      </c>
      <c r="K374" s="56">
        <f t="shared" si="81"/>
        <v>23.888755930342235</v>
      </c>
    </row>
    <row r="375" spans="1:11" ht="47.25" x14ac:dyDescent="0.25">
      <c r="A375" s="154"/>
      <c r="B375" s="161"/>
      <c r="C375" s="55" t="s">
        <v>23</v>
      </c>
      <c r="D375" s="56">
        <f t="shared" si="82"/>
        <v>0</v>
      </c>
      <c r="E375" s="56">
        <f t="shared" si="82"/>
        <v>0</v>
      </c>
      <c r="F375" s="56">
        <f t="shared" si="82"/>
        <v>0</v>
      </c>
      <c r="G375" s="56">
        <f t="shared" si="82"/>
        <v>0</v>
      </c>
      <c r="H375" s="56">
        <f t="shared" si="82"/>
        <v>0</v>
      </c>
      <c r="I375" s="56">
        <v>0</v>
      </c>
      <c r="J375" s="56">
        <v>0</v>
      </c>
      <c r="K375" s="56">
        <v>0</v>
      </c>
    </row>
    <row r="376" spans="1:11" ht="47.25" x14ac:dyDescent="0.25">
      <c r="A376" s="154"/>
      <c r="B376" s="161"/>
      <c r="C376" s="55" t="s">
        <v>28</v>
      </c>
      <c r="D376" s="56">
        <f t="shared" si="82"/>
        <v>0</v>
      </c>
      <c r="E376" s="56">
        <f t="shared" si="82"/>
        <v>0</v>
      </c>
      <c r="F376" s="56">
        <f t="shared" si="82"/>
        <v>0</v>
      </c>
      <c r="G376" s="56">
        <f t="shared" si="82"/>
        <v>0</v>
      </c>
      <c r="H376" s="56">
        <f t="shared" si="82"/>
        <v>0</v>
      </c>
      <c r="I376" s="56">
        <v>0</v>
      </c>
      <c r="J376" s="56">
        <v>0</v>
      </c>
      <c r="K376" s="56">
        <v>0</v>
      </c>
    </row>
    <row r="377" spans="1:11" x14ac:dyDescent="0.25">
      <c r="A377" s="154"/>
      <c r="B377" s="162" t="s">
        <v>240</v>
      </c>
      <c r="C377" s="55" t="s">
        <v>158</v>
      </c>
      <c r="D377" s="56">
        <f>D378+D379+D380+D381</f>
        <v>1862.5</v>
      </c>
      <c r="E377" s="56">
        <f>E378+E379+E380+E381</f>
        <v>1862.5</v>
      </c>
      <c r="F377" s="56">
        <f>F378+F379+F380+F381</f>
        <v>1862.5</v>
      </c>
      <c r="G377" s="56">
        <f>G378+G379+G380+G381</f>
        <v>0</v>
      </c>
      <c r="H377" s="56">
        <f>H378+H379+H380+H381</f>
        <v>0</v>
      </c>
      <c r="I377" s="56">
        <f>H377/D377*100</f>
        <v>0</v>
      </c>
      <c r="J377" s="56">
        <f>G377/E377*100</f>
        <v>0</v>
      </c>
      <c r="K377" s="56">
        <f>G377/F377*100</f>
        <v>0</v>
      </c>
    </row>
    <row r="378" spans="1:11" ht="31.5" x14ac:dyDescent="0.25">
      <c r="A378" s="154"/>
      <c r="B378" s="161"/>
      <c r="C378" s="55" t="s">
        <v>19</v>
      </c>
      <c r="D378" s="56">
        <f>D388+D393</f>
        <v>1862.5</v>
      </c>
      <c r="E378" s="56">
        <f t="shared" ref="E378:H378" si="83">E388+E393</f>
        <v>1862.5</v>
      </c>
      <c r="F378" s="56">
        <f t="shared" si="83"/>
        <v>1862.5</v>
      </c>
      <c r="G378" s="56">
        <f t="shared" si="83"/>
        <v>0</v>
      </c>
      <c r="H378" s="56">
        <f t="shared" si="83"/>
        <v>0</v>
      </c>
      <c r="I378" s="56">
        <f>H378/D378*100</f>
        <v>0</v>
      </c>
      <c r="J378" s="56">
        <f>G378/E378*100</f>
        <v>0</v>
      </c>
      <c r="K378" s="56">
        <f>G378/F378*100</f>
        <v>0</v>
      </c>
    </row>
    <row r="379" spans="1:11" ht="47.25" x14ac:dyDescent="0.25">
      <c r="A379" s="154"/>
      <c r="B379" s="161"/>
      <c r="C379" s="55" t="s">
        <v>21</v>
      </c>
      <c r="D379" s="56">
        <v>0</v>
      </c>
      <c r="E379" s="56">
        <v>0</v>
      </c>
      <c r="F379" s="56">
        <v>0</v>
      </c>
      <c r="G379" s="56">
        <v>0</v>
      </c>
      <c r="H379" s="56">
        <v>0</v>
      </c>
      <c r="I379" s="56">
        <v>0</v>
      </c>
      <c r="J379" s="56">
        <v>0</v>
      </c>
      <c r="K379" s="56">
        <v>0</v>
      </c>
    </row>
    <row r="380" spans="1:11" ht="47.25" x14ac:dyDescent="0.25">
      <c r="A380" s="154"/>
      <c r="B380" s="161"/>
      <c r="C380" s="55" t="s">
        <v>23</v>
      </c>
      <c r="D380" s="56">
        <v>0</v>
      </c>
      <c r="E380" s="56">
        <v>0</v>
      </c>
      <c r="F380" s="56">
        <v>0</v>
      </c>
      <c r="G380" s="56">
        <v>0</v>
      </c>
      <c r="H380" s="56">
        <v>0</v>
      </c>
      <c r="I380" s="56">
        <v>0</v>
      </c>
      <c r="J380" s="56">
        <v>0</v>
      </c>
      <c r="K380" s="56">
        <v>0</v>
      </c>
    </row>
    <row r="381" spans="1:11" ht="47.25" x14ac:dyDescent="0.25">
      <c r="A381" s="154"/>
      <c r="B381" s="161"/>
      <c r="C381" s="55" t="s">
        <v>28</v>
      </c>
      <c r="D381" s="56">
        <v>0</v>
      </c>
      <c r="E381" s="56">
        <v>0</v>
      </c>
      <c r="F381" s="56">
        <v>0</v>
      </c>
      <c r="G381" s="56">
        <v>0</v>
      </c>
      <c r="H381" s="56">
        <v>0</v>
      </c>
      <c r="I381" s="56">
        <v>0</v>
      </c>
      <c r="J381" s="56">
        <v>0</v>
      </c>
      <c r="K381" s="56">
        <v>0</v>
      </c>
    </row>
    <row r="382" spans="1:11" x14ac:dyDescent="0.25">
      <c r="A382" s="154"/>
      <c r="B382" s="162" t="s">
        <v>161</v>
      </c>
      <c r="C382" s="55" t="s">
        <v>158</v>
      </c>
      <c r="D382" s="56">
        <f>D383+D384+D385+D386</f>
        <v>0</v>
      </c>
      <c r="E382" s="56">
        <f>E383+E384+E385+E386</f>
        <v>217448</v>
      </c>
      <c r="F382" s="56">
        <f>F383+F384+F385+F386</f>
        <v>217448</v>
      </c>
      <c r="G382" s="56">
        <f>G383+G384+G385+G386</f>
        <v>51945.7</v>
      </c>
      <c r="H382" s="56">
        <f>H383+H384+H385+H386</f>
        <v>51945.7</v>
      </c>
      <c r="I382" s="56" t="e">
        <f>H382/D382*100</f>
        <v>#DIV/0!</v>
      </c>
      <c r="J382" s="56">
        <f>G382/E382*100</f>
        <v>23.88879180309775</v>
      </c>
      <c r="K382" s="56">
        <f>G382/F382*100</f>
        <v>23.88879180309775</v>
      </c>
    </row>
    <row r="383" spans="1:11" ht="31.5" x14ac:dyDescent="0.25">
      <c r="A383" s="154"/>
      <c r="B383" s="161"/>
      <c r="C383" s="55" t="s">
        <v>19</v>
      </c>
      <c r="D383" s="56">
        <f>D398</f>
        <v>0</v>
      </c>
      <c r="E383" s="56">
        <f t="shared" ref="E383:H384" si="84">E398</f>
        <v>4349</v>
      </c>
      <c r="F383" s="56">
        <f t="shared" si="84"/>
        <v>4349</v>
      </c>
      <c r="G383" s="56">
        <f t="shared" si="84"/>
        <v>1039</v>
      </c>
      <c r="H383" s="56">
        <f t="shared" si="84"/>
        <v>1039</v>
      </c>
      <c r="I383" s="56" t="e">
        <f>F383/D383*100</f>
        <v>#DIV/0!</v>
      </c>
      <c r="J383" s="56">
        <f t="shared" ref="J383:J384" si="85">G383/E383*100</f>
        <v>23.890549551621064</v>
      </c>
      <c r="K383" s="56">
        <f>G383/F383*100</f>
        <v>23.890549551621064</v>
      </c>
    </row>
    <row r="384" spans="1:11" ht="47.25" x14ac:dyDescent="0.25">
      <c r="A384" s="154"/>
      <c r="B384" s="161"/>
      <c r="C384" s="55" t="s">
        <v>21</v>
      </c>
      <c r="D384" s="56">
        <f>D399</f>
        <v>0</v>
      </c>
      <c r="E384" s="56">
        <f t="shared" si="84"/>
        <v>213099</v>
      </c>
      <c r="F384" s="56">
        <f t="shared" si="84"/>
        <v>213099</v>
      </c>
      <c r="G384" s="56">
        <f t="shared" si="84"/>
        <v>50906.7</v>
      </c>
      <c r="H384" s="56">
        <f t="shared" si="84"/>
        <v>50906.7</v>
      </c>
      <c r="I384" s="56" t="e">
        <f>F384/D384*100</f>
        <v>#DIV/0!</v>
      </c>
      <c r="J384" s="56">
        <f t="shared" si="85"/>
        <v>23.888755930342235</v>
      </c>
      <c r="K384" s="56">
        <f>G384/F384*100</f>
        <v>23.888755930342235</v>
      </c>
    </row>
    <row r="385" spans="1:11" ht="47.25" x14ac:dyDescent="0.25">
      <c r="A385" s="154"/>
      <c r="B385" s="161"/>
      <c r="C385" s="55" t="s">
        <v>23</v>
      </c>
      <c r="D385" s="56">
        <v>0</v>
      </c>
      <c r="E385" s="56">
        <v>0</v>
      </c>
      <c r="F385" s="56">
        <v>0</v>
      </c>
      <c r="G385" s="56">
        <v>0</v>
      </c>
      <c r="H385" s="56">
        <v>0</v>
      </c>
      <c r="I385" s="56">
        <v>0</v>
      </c>
      <c r="J385" s="56">
        <v>0</v>
      </c>
      <c r="K385" s="56">
        <v>0</v>
      </c>
    </row>
    <row r="386" spans="1:11" ht="47.25" x14ac:dyDescent="0.25">
      <c r="A386" s="155"/>
      <c r="B386" s="163"/>
      <c r="C386" s="55" t="s">
        <v>28</v>
      </c>
      <c r="D386" s="56">
        <v>0</v>
      </c>
      <c r="E386" s="56">
        <v>0</v>
      </c>
      <c r="F386" s="56">
        <v>0</v>
      </c>
      <c r="G386" s="56">
        <v>0</v>
      </c>
      <c r="H386" s="56">
        <v>0</v>
      </c>
      <c r="I386" s="56">
        <v>0</v>
      </c>
      <c r="J386" s="56">
        <v>0</v>
      </c>
      <c r="K386" s="56">
        <v>0</v>
      </c>
    </row>
    <row r="387" spans="1:11" x14ac:dyDescent="0.25">
      <c r="A387" s="153" t="s">
        <v>241</v>
      </c>
      <c r="B387" s="161" t="s">
        <v>240</v>
      </c>
      <c r="C387" s="55" t="s">
        <v>158</v>
      </c>
      <c r="D387" s="56">
        <f>D388+D389+D390+D391</f>
        <v>1651</v>
      </c>
      <c r="E387" s="56">
        <f>E388+E389+E390+E391</f>
        <v>1651</v>
      </c>
      <c r="F387" s="56">
        <f>F388+F389+F390+F391</f>
        <v>1651</v>
      </c>
      <c r="G387" s="56">
        <f>G388+G389+G390+G391</f>
        <v>0</v>
      </c>
      <c r="H387" s="56">
        <f>H388+H389+H390+H391</f>
        <v>0</v>
      </c>
      <c r="I387" s="56">
        <f>H387/D387*100</f>
        <v>0</v>
      </c>
      <c r="J387" s="56">
        <f>G387/E387*100</f>
        <v>0</v>
      </c>
      <c r="K387" s="56">
        <f>G387/F387*100</f>
        <v>0</v>
      </c>
    </row>
    <row r="388" spans="1:11" ht="31.5" x14ac:dyDescent="0.25">
      <c r="A388" s="154"/>
      <c r="B388" s="161"/>
      <c r="C388" s="55" t="s">
        <v>19</v>
      </c>
      <c r="D388" s="56">
        <v>1651</v>
      </c>
      <c r="E388" s="56">
        <v>1651</v>
      </c>
      <c r="F388" s="56">
        <v>1651</v>
      </c>
      <c r="G388" s="56">
        <v>0</v>
      </c>
      <c r="H388" s="56">
        <v>0</v>
      </c>
      <c r="I388" s="56">
        <f>H388/D388*100</f>
        <v>0</v>
      </c>
      <c r="J388" s="56">
        <f>G388/E388*100</f>
        <v>0</v>
      </c>
      <c r="K388" s="56">
        <f>G388/F388*100</f>
        <v>0</v>
      </c>
    </row>
    <row r="389" spans="1:11" ht="47.25" x14ac:dyDescent="0.25">
      <c r="A389" s="154"/>
      <c r="B389" s="161"/>
      <c r="C389" s="55" t="s">
        <v>21</v>
      </c>
      <c r="D389" s="56">
        <v>0</v>
      </c>
      <c r="E389" s="56">
        <v>0</v>
      </c>
      <c r="F389" s="56">
        <v>0</v>
      </c>
      <c r="G389" s="56">
        <v>0</v>
      </c>
      <c r="H389" s="56">
        <v>0</v>
      </c>
      <c r="I389" s="56">
        <v>0</v>
      </c>
      <c r="J389" s="56">
        <v>0</v>
      </c>
      <c r="K389" s="56">
        <v>0</v>
      </c>
    </row>
    <row r="390" spans="1:11" ht="47.25" x14ac:dyDescent="0.25">
      <c r="A390" s="154"/>
      <c r="B390" s="161"/>
      <c r="C390" s="55" t="s">
        <v>23</v>
      </c>
      <c r="D390" s="56">
        <v>0</v>
      </c>
      <c r="E390" s="56">
        <v>0</v>
      </c>
      <c r="F390" s="56">
        <v>0</v>
      </c>
      <c r="G390" s="56">
        <v>0</v>
      </c>
      <c r="H390" s="56">
        <v>0</v>
      </c>
      <c r="I390" s="56">
        <v>0</v>
      </c>
      <c r="J390" s="56">
        <v>0</v>
      </c>
      <c r="K390" s="56">
        <v>0</v>
      </c>
    </row>
    <row r="391" spans="1:11" ht="47.25" x14ac:dyDescent="0.25">
      <c r="A391" s="155"/>
      <c r="B391" s="161"/>
      <c r="C391" s="55" t="s">
        <v>28</v>
      </c>
      <c r="D391" s="56">
        <v>0</v>
      </c>
      <c r="E391" s="56">
        <v>0</v>
      </c>
      <c r="F391" s="56">
        <v>0</v>
      </c>
      <c r="G391" s="56">
        <v>0</v>
      </c>
      <c r="H391" s="56">
        <v>0</v>
      </c>
      <c r="I391" s="56">
        <v>0</v>
      </c>
      <c r="J391" s="56">
        <v>0</v>
      </c>
      <c r="K391" s="56">
        <v>0</v>
      </c>
    </row>
    <row r="392" spans="1:11" x14ac:dyDescent="0.25">
      <c r="A392" s="154" t="s">
        <v>242</v>
      </c>
      <c r="B392" s="161" t="s">
        <v>240</v>
      </c>
      <c r="C392" s="55" t="s">
        <v>158</v>
      </c>
      <c r="D392" s="56">
        <f>D393+D394+D395+D396</f>
        <v>211.5</v>
      </c>
      <c r="E392" s="56">
        <f>E393+E394+E395+E396</f>
        <v>211.5</v>
      </c>
      <c r="F392" s="56">
        <f>F393+F394+F395+F396</f>
        <v>211.5</v>
      </c>
      <c r="G392" s="56">
        <f>G393+G394+G395+G396</f>
        <v>0</v>
      </c>
      <c r="H392" s="56">
        <f>H393+H394+H395+H396</f>
        <v>0</v>
      </c>
      <c r="I392" s="56">
        <f>H392/D392*100</f>
        <v>0</v>
      </c>
      <c r="J392" s="56">
        <f>G392/E392*100</f>
        <v>0</v>
      </c>
      <c r="K392" s="56">
        <f>G392/F392*100</f>
        <v>0</v>
      </c>
    </row>
    <row r="393" spans="1:11" ht="31.5" x14ac:dyDescent="0.25">
      <c r="A393" s="154"/>
      <c r="B393" s="161"/>
      <c r="C393" s="55" t="s">
        <v>19</v>
      </c>
      <c r="D393" s="56">
        <v>211.5</v>
      </c>
      <c r="E393" s="56">
        <v>211.5</v>
      </c>
      <c r="F393" s="56">
        <v>211.5</v>
      </c>
      <c r="G393" s="56">
        <v>0</v>
      </c>
      <c r="H393" s="56">
        <v>0</v>
      </c>
      <c r="I393" s="56">
        <f>H393/D393*100</f>
        <v>0</v>
      </c>
      <c r="J393" s="56">
        <f>G393/E393*100</f>
        <v>0</v>
      </c>
      <c r="K393" s="56">
        <f>G393/F393*100</f>
        <v>0</v>
      </c>
    </row>
    <row r="394" spans="1:11" ht="47.25" x14ac:dyDescent="0.25">
      <c r="A394" s="154"/>
      <c r="B394" s="161"/>
      <c r="C394" s="55" t="s">
        <v>21</v>
      </c>
      <c r="D394" s="56">
        <v>0</v>
      </c>
      <c r="E394" s="56">
        <v>0</v>
      </c>
      <c r="F394" s="56">
        <v>0</v>
      </c>
      <c r="G394" s="56">
        <v>0</v>
      </c>
      <c r="H394" s="56">
        <v>0</v>
      </c>
      <c r="I394" s="56">
        <v>0</v>
      </c>
      <c r="J394" s="56">
        <v>0</v>
      </c>
      <c r="K394" s="56">
        <v>0</v>
      </c>
    </row>
    <row r="395" spans="1:11" ht="47.25" x14ac:dyDescent="0.25">
      <c r="A395" s="154"/>
      <c r="B395" s="161"/>
      <c r="C395" s="55" t="s">
        <v>23</v>
      </c>
      <c r="D395" s="56">
        <v>0</v>
      </c>
      <c r="E395" s="56">
        <v>0</v>
      </c>
      <c r="F395" s="56">
        <v>0</v>
      </c>
      <c r="G395" s="56">
        <v>0</v>
      </c>
      <c r="H395" s="56">
        <v>0</v>
      </c>
      <c r="I395" s="56">
        <v>0</v>
      </c>
      <c r="J395" s="56">
        <v>0</v>
      </c>
      <c r="K395" s="56">
        <v>0</v>
      </c>
    </row>
    <row r="396" spans="1:11" ht="47.25" x14ac:dyDescent="0.25">
      <c r="A396" s="155"/>
      <c r="B396" s="161"/>
      <c r="C396" s="55" t="s">
        <v>28</v>
      </c>
      <c r="D396" s="56">
        <v>0</v>
      </c>
      <c r="E396" s="56">
        <v>0</v>
      </c>
      <c r="F396" s="56">
        <v>0</v>
      </c>
      <c r="G396" s="56">
        <v>0</v>
      </c>
      <c r="H396" s="56">
        <v>0</v>
      </c>
      <c r="I396" s="56">
        <v>0</v>
      </c>
      <c r="J396" s="56">
        <v>0</v>
      </c>
      <c r="K396" s="56">
        <v>0</v>
      </c>
    </row>
    <row r="397" spans="1:11" x14ac:dyDescent="0.25">
      <c r="A397" s="153" t="s">
        <v>243</v>
      </c>
      <c r="B397" s="162" t="s">
        <v>161</v>
      </c>
      <c r="C397" s="55" t="s">
        <v>158</v>
      </c>
      <c r="D397" s="56">
        <f>D398+D399+D400+D401</f>
        <v>0</v>
      </c>
      <c r="E397" s="56">
        <f>E398+E399+E400+E401</f>
        <v>217448</v>
      </c>
      <c r="F397" s="56">
        <f>F398+F399+F400+F401</f>
        <v>217448</v>
      </c>
      <c r="G397" s="56">
        <f>G398+G399+G400+G401</f>
        <v>51945.7</v>
      </c>
      <c r="H397" s="56">
        <f>H398+H399+H400+H401</f>
        <v>51945.7</v>
      </c>
      <c r="I397" s="56" t="e">
        <f>H397/D397*100</f>
        <v>#DIV/0!</v>
      </c>
      <c r="J397" s="56">
        <f>G397/E397*100</f>
        <v>23.88879180309775</v>
      </c>
      <c r="K397" s="56">
        <f>G397/F397*100</f>
        <v>23.88879180309775</v>
      </c>
    </row>
    <row r="398" spans="1:11" ht="31.5" x14ac:dyDescent="0.25">
      <c r="A398" s="154"/>
      <c r="B398" s="161"/>
      <c r="C398" s="55" t="s">
        <v>19</v>
      </c>
      <c r="D398" s="56">
        <v>0</v>
      </c>
      <c r="E398" s="56">
        <v>4349</v>
      </c>
      <c r="F398" s="56">
        <v>4349</v>
      </c>
      <c r="G398" s="56">
        <v>1039</v>
      </c>
      <c r="H398" s="56">
        <v>1039</v>
      </c>
      <c r="I398" s="56" t="e">
        <f>H398/D398*100</f>
        <v>#DIV/0!</v>
      </c>
      <c r="J398" s="56">
        <f>G398/E398*100</f>
        <v>23.890549551621064</v>
      </c>
      <c r="K398" s="56">
        <f>G398/F398*100</f>
        <v>23.890549551621064</v>
      </c>
    </row>
    <row r="399" spans="1:11" ht="47.25" x14ac:dyDescent="0.25">
      <c r="A399" s="154"/>
      <c r="B399" s="161"/>
      <c r="C399" s="55" t="s">
        <v>21</v>
      </c>
      <c r="D399" s="56">
        <v>0</v>
      </c>
      <c r="E399" s="56">
        <v>213099</v>
      </c>
      <c r="F399" s="56">
        <v>213099</v>
      </c>
      <c r="G399" s="56">
        <v>50906.7</v>
      </c>
      <c r="H399" s="56">
        <v>50906.7</v>
      </c>
      <c r="I399" s="56">
        <v>0</v>
      </c>
      <c r="J399" s="56">
        <v>0</v>
      </c>
      <c r="K399" s="56">
        <v>0</v>
      </c>
    </row>
    <row r="400" spans="1:11" ht="47.25" x14ac:dyDescent="0.25">
      <c r="A400" s="154"/>
      <c r="B400" s="161"/>
      <c r="C400" s="55" t="s">
        <v>23</v>
      </c>
      <c r="D400" s="56">
        <v>0</v>
      </c>
      <c r="E400" s="56">
        <v>0</v>
      </c>
      <c r="F400" s="56">
        <v>0</v>
      </c>
      <c r="G400" s="56">
        <v>0</v>
      </c>
      <c r="H400" s="56">
        <v>0</v>
      </c>
      <c r="I400" s="56">
        <v>0</v>
      </c>
      <c r="J400" s="56">
        <v>0</v>
      </c>
      <c r="K400" s="56">
        <v>0</v>
      </c>
    </row>
    <row r="401" spans="1:11" ht="47.25" x14ac:dyDescent="0.25">
      <c r="A401" s="155"/>
      <c r="B401" s="163"/>
      <c r="C401" s="55" t="s">
        <v>28</v>
      </c>
      <c r="D401" s="56">
        <v>0</v>
      </c>
      <c r="E401" s="56">
        <v>0</v>
      </c>
      <c r="F401" s="56">
        <v>0</v>
      </c>
      <c r="G401" s="56">
        <v>0</v>
      </c>
      <c r="H401" s="56">
        <v>0</v>
      </c>
      <c r="I401" s="56">
        <v>0</v>
      </c>
      <c r="J401" s="56">
        <v>0</v>
      </c>
      <c r="K401" s="56">
        <v>0</v>
      </c>
    </row>
    <row r="402" spans="1:11" x14ac:dyDescent="0.25">
      <c r="A402" s="153" t="s">
        <v>244</v>
      </c>
      <c r="B402" s="162" t="s">
        <v>245</v>
      </c>
      <c r="C402" s="55" t="s">
        <v>158</v>
      </c>
      <c r="D402" s="56">
        <f>D403+D404+D405+D406</f>
        <v>760</v>
      </c>
      <c r="E402" s="56">
        <f>E403+E404+E405+E406</f>
        <v>23811.5</v>
      </c>
      <c r="F402" s="56">
        <f>F403+F404+F405+F406</f>
        <v>23789.4</v>
      </c>
      <c r="G402" s="56">
        <f>G403+G404+G405+G406</f>
        <v>5943</v>
      </c>
      <c r="H402" s="56">
        <f>H403+H404+H405+H406</f>
        <v>5943</v>
      </c>
      <c r="I402" s="56">
        <f t="shared" ref="I402:I403" si="86">H402/D402*100</f>
        <v>781.97368421052636</v>
      </c>
      <c r="J402" s="56">
        <f t="shared" ref="J402:J403" si="87">G402/E402*100</f>
        <v>24.958528442139301</v>
      </c>
      <c r="K402" s="56">
        <f t="shared" ref="K402:K403" si="88">G402/F402*100</f>
        <v>24.981714545133546</v>
      </c>
    </row>
    <row r="403" spans="1:11" ht="31.5" x14ac:dyDescent="0.25">
      <c r="A403" s="154"/>
      <c r="B403" s="161"/>
      <c r="C403" s="55" t="s">
        <v>19</v>
      </c>
      <c r="D403" s="56">
        <f>D409+D414+D419+D424</f>
        <v>760</v>
      </c>
      <c r="E403" s="56">
        <f>E409+E414+E419+E424</f>
        <v>23811.5</v>
      </c>
      <c r="F403" s="56">
        <f>F409+F414+F419+F424</f>
        <v>23789.4</v>
      </c>
      <c r="G403" s="56">
        <f>G409+G414+G419+G424</f>
        <v>5943</v>
      </c>
      <c r="H403" s="56">
        <f>H409+H414+H419+H424</f>
        <v>5943</v>
      </c>
      <c r="I403" s="56">
        <f t="shared" si="86"/>
        <v>781.97368421052636</v>
      </c>
      <c r="J403" s="56">
        <f t="shared" si="87"/>
        <v>24.958528442139301</v>
      </c>
      <c r="K403" s="56">
        <f t="shared" si="88"/>
        <v>24.981714545133546</v>
      </c>
    </row>
    <row r="404" spans="1:11" ht="47.25" x14ac:dyDescent="0.25">
      <c r="A404" s="154"/>
      <c r="B404" s="161"/>
      <c r="C404" s="55" t="s">
        <v>21</v>
      </c>
      <c r="D404" s="56">
        <f t="shared" ref="D404:H406" si="89">D410+D415+D420+D425</f>
        <v>0</v>
      </c>
      <c r="E404" s="56">
        <f t="shared" si="89"/>
        <v>0</v>
      </c>
      <c r="F404" s="56">
        <f t="shared" si="89"/>
        <v>0</v>
      </c>
      <c r="G404" s="56">
        <f t="shared" si="89"/>
        <v>0</v>
      </c>
      <c r="H404" s="56">
        <f t="shared" si="89"/>
        <v>0</v>
      </c>
      <c r="I404" s="56">
        <v>0</v>
      </c>
      <c r="J404" s="56">
        <v>0</v>
      </c>
      <c r="K404" s="56">
        <v>0</v>
      </c>
    </row>
    <row r="405" spans="1:11" ht="47.25" x14ac:dyDescent="0.25">
      <c r="A405" s="154"/>
      <c r="B405" s="161"/>
      <c r="C405" s="55" t="s">
        <v>23</v>
      </c>
      <c r="D405" s="56">
        <f t="shared" si="89"/>
        <v>0</v>
      </c>
      <c r="E405" s="56">
        <f t="shared" si="89"/>
        <v>0</v>
      </c>
      <c r="F405" s="56">
        <f t="shared" si="89"/>
        <v>0</v>
      </c>
      <c r="G405" s="56">
        <f t="shared" si="89"/>
        <v>0</v>
      </c>
      <c r="H405" s="56">
        <f t="shared" si="89"/>
        <v>0</v>
      </c>
      <c r="I405" s="56">
        <v>0</v>
      </c>
      <c r="J405" s="56">
        <v>0</v>
      </c>
      <c r="K405" s="56">
        <v>0</v>
      </c>
    </row>
    <row r="406" spans="1:11" ht="47.25" x14ac:dyDescent="0.25">
      <c r="A406" s="154"/>
      <c r="B406" s="163"/>
      <c r="C406" s="55" t="s">
        <v>28</v>
      </c>
      <c r="D406" s="56">
        <f t="shared" si="89"/>
        <v>0</v>
      </c>
      <c r="E406" s="56">
        <f t="shared" si="89"/>
        <v>0</v>
      </c>
      <c r="F406" s="56">
        <f t="shared" si="89"/>
        <v>0</v>
      </c>
      <c r="G406" s="56">
        <f t="shared" si="89"/>
        <v>0</v>
      </c>
      <c r="H406" s="56">
        <f t="shared" si="89"/>
        <v>0</v>
      </c>
      <c r="I406" s="56">
        <v>0</v>
      </c>
      <c r="J406" s="56">
        <v>0</v>
      </c>
      <c r="K406" s="56">
        <v>0</v>
      </c>
    </row>
    <row r="407" spans="1:11" x14ac:dyDescent="0.25">
      <c r="A407" s="154"/>
      <c r="B407" s="164" t="s">
        <v>25</v>
      </c>
      <c r="C407" s="165"/>
      <c r="D407" s="165"/>
      <c r="E407" s="165"/>
      <c r="F407" s="166"/>
      <c r="G407" s="51"/>
      <c r="H407" s="51"/>
      <c r="I407" s="53"/>
      <c r="J407" s="53"/>
      <c r="K407" s="53"/>
    </row>
    <row r="408" spans="1:11" x14ac:dyDescent="0.25">
      <c r="A408" s="154"/>
      <c r="B408" s="162" t="s">
        <v>246</v>
      </c>
      <c r="C408" s="55" t="s">
        <v>158</v>
      </c>
      <c r="D408" s="56">
        <f>D409+D410+D411+D412</f>
        <v>320</v>
      </c>
      <c r="E408" s="56">
        <f>E409+E410+E411+E412</f>
        <v>320</v>
      </c>
      <c r="F408" s="56">
        <f>F409+F410+F411+F412</f>
        <v>320</v>
      </c>
      <c r="G408" s="56">
        <f>G409+G410+G411+G412</f>
        <v>0</v>
      </c>
      <c r="H408" s="56">
        <f>H409+H410+H411+H412</f>
        <v>0</v>
      </c>
      <c r="I408" s="56">
        <f>H408/D408*100</f>
        <v>0</v>
      </c>
      <c r="J408" s="56">
        <f>G408/E408*100</f>
        <v>0</v>
      </c>
      <c r="K408" s="56">
        <f>G408/F408*100</f>
        <v>0</v>
      </c>
    </row>
    <row r="409" spans="1:11" ht="31.5" x14ac:dyDescent="0.25">
      <c r="A409" s="154"/>
      <c r="B409" s="161"/>
      <c r="C409" s="55" t="s">
        <v>19</v>
      </c>
      <c r="D409" s="56">
        <f>D435</f>
        <v>320</v>
      </c>
      <c r="E409" s="56">
        <f>E435</f>
        <v>320</v>
      </c>
      <c r="F409" s="56">
        <f>F435</f>
        <v>320</v>
      </c>
      <c r="G409" s="56">
        <f>G435</f>
        <v>0</v>
      </c>
      <c r="H409" s="56">
        <f>H435</f>
        <v>0</v>
      </c>
      <c r="I409" s="56">
        <f t="shared" ref="I409:I429" si="90">H409/D409*100</f>
        <v>0</v>
      </c>
      <c r="J409" s="56">
        <f t="shared" ref="J409:J429" si="91">G409/E409*100</f>
        <v>0</v>
      </c>
      <c r="K409" s="56">
        <f t="shared" ref="K409:K429" si="92">G409/F409*100</f>
        <v>0</v>
      </c>
    </row>
    <row r="410" spans="1:11" ht="47.25" x14ac:dyDescent="0.25">
      <c r="A410" s="154"/>
      <c r="B410" s="161"/>
      <c r="C410" s="55" t="s">
        <v>21</v>
      </c>
      <c r="D410" s="56">
        <f t="shared" ref="D410:H412" si="93">D436</f>
        <v>0</v>
      </c>
      <c r="E410" s="56">
        <f t="shared" si="93"/>
        <v>0</v>
      </c>
      <c r="F410" s="56">
        <f t="shared" si="93"/>
        <v>0</v>
      </c>
      <c r="G410" s="56">
        <f t="shared" si="93"/>
        <v>0</v>
      </c>
      <c r="H410" s="56">
        <f t="shared" si="93"/>
        <v>0</v>
      </c>
      <c r="I410" s="56">
        <v>0</v>
      </c>
      <c r="J410" s="56">
        <v>0</v>
      </c>
      <c r="K410" s="56">
        <v>0</v>
      </c>
    </row>
    <row r="411" spans="1:11" ht="47.25" x14ac:dyDescent="0.25">
      <c r="A411" s="154"/>
      <c r="B411" s="161"/>
      <c r="C411" s="55" t="s">
        <v>23</v>
      </c>
      <c r="D411" s="56">
        <f t="shared" si="93"/>
        <v>0</v>
      </c>
      <c r="E411" s="56">
        <f t="shared" si="93"/>
        <v>0</v>
      </c>
      <c r="F411" s="56">
        <f t="shared" si="93"/>
        <v>0</v>
      </c>
      <c r="G411" s="56">
        <f t="shared" si="93"/>
        <v>0</v>
      </c>
      <c r="H411" s="56">
        <f t="shared" si="93"/>
        <v>0</v>
      </c>
      <c r="I411" s="56">
        <v>0</v>
      </c>
      <c r="J411" s="56">
        <v>0</v>
      </c>
      <c r="K411" s="56">
        <v>0</v>
      </c>
    </row>
    <row r="412" spans="1:11" ht="47.25" x14ac:dyDescent="0.25">
      <c r="A412" s="154"/>
      <c r="B412" s="163"/>
      <c r="C412" s="55" t="s">
        <v>28</v>
      </c>
      <c r="D412" s="56">
        <f t="shared" si="93"/>
        <v>0</v>
      </c>
      <c r="E412" s="56">
        <f t="shared" si="93"/>
        <v>0</v>
      </c>
      <c r="F412" s="56">
        <f t="shared" si="93"/>
        <v>0</v>
      </c>
      <c r="G412" s="56">
        <f t="shared" si="93"/>
        <v>0</v>
      </c>
      <c r="H412" s="56">
        <f t="shared" si="93"/>
        <v>0</v>
      </c>
      <c r="I412" s="56">
        <v>0</v>
      </c>
      <c r="J412" s="56">
        <v>0</v>
      </c>
      <c r="K412" s="56">
        <v>0</v>
      </c>
    </row>
    <row r="413" spans="1:11" x14ac:dyDescent="0.25">
      <c r="A413" s="154"/>
      <c r="B413" s="162" t="s">
        <v>161</v>
      </c>
      <c r="C413" s="55" t="s">
        <v>158</v>
      </c>
      <c r="D413" s="56">
        <f>D414+D415+D416+D417</f>
        <v>440</v>
      </c>
      <c r="E413" s="56">
        <f>E414+E415+E416+E417</f>
        <v>23491.5</v>
      </c>
      <c r="F413" s="56">
        <f>F414+F415+F416+F417</f>
        <v>23469.4</v>
      </c>
      <c r="G413" s="56">
        <f>G414+G415+G416+G417</f>
        <v>5943</v>
      </c>
      <c r="H413" s="56">
        <f>H414+H415+H416+H417</f>
        <v>5943</v>
      </c>
      <c r="I413" s="56">
        <f t="shared" si="90"/>
        <v>1350.681818181818</v>
      </c>
      <c r="J413" s="56">
        <f t="shared" si="91"/>
        <v>25.298512227827086</v>
      </c>
      <c r="K413" s="56">
        <f t="shared" si="92"/>
        <v>25.322334614434112</v>
      </c>
    </row>
    <row r="414" spans="1:11" ht="31.5" x14ac:dyDescent="0.25">
      <c r="A414" s="154"/>
      <c r="B414" s="161"/>
      <c r="C414" s="55" t="s">
        <v>19</v>
      </c>
      <c r="D414" s="56">
        <f t="shared" ref="D414:H417" si="94">D440+D536+D557</f>
        <v>440</v>
      </c>
      <c r="E414" s="56">
        <f t="shared" si="94"/>
        <v>23491.5</v>
      </c>
      <c r="F414" s="56">
        <f t="shared" si="94"/>
        <v>23469.4</v>
      </c>
      <c r="G414" s="56">
        <f t="shared" si="94"/>
        <v>5943</v>
      </c>
      <c r="H414" s="56">
        <f t="shared" si="94"/>
        <v>5943</v>
      </c>
      <c r="I414" s="56">
        <f t="shared" si="90"/>
        <v>1350.681818181818</v>
      </c>
      <c r="J414" s="56">
        <f t="shared" si="91"/>
        <v>25.298512227827086</v>
      </c>
      <c r="K414" s="56">
        <f t="shared" si="92"/>
        <v>25.322334614434112</v>
      </c>
    </row>
    <row r="415" spans="1:11" ht="47.25" x14ac:dyDescent="0.25">
      <c r="A415" s="154"/>
      <c r="B415" s="161"/>
      <c r="C415" s="55" t="s">
        <v>21</v>
      </c>
      <c r="D415" s="56">
        <f t="shared" si="94"/>
        <v>0</v>
      </c>
      <c r="E415" s="56">
        <f t="shared" si="94"/>
        <v>0</v>
      </c>
      <c r="F415" s="56">
        <f t="shared" si="94"/>
        <v>0</v>
      </c>
      <c r="G415" s="56">
        <f t="shared" si="94"/>
        <v>0</v>
      </c>
      <c r="H415" s="56">
        <f t="shared" si="94"/>
        <v>0</v>
      </c>
      <c r="I415" s="56">
        <v>0</v>
      </c>
      <c r="J415" s="56">
        <v>0</v>
      </c>
      <c r="K415" s="56">
        <v>0</v>
      </c>
    </row>
    <row r="416" spans="1:11" ht="47.25" x14ac:dyDescent="0.25">
      <c r="A416" s="154"/>
      <c r="B416" s="161"/>
      <c r="C416" s="55" t="s">
        <v>23</v>
      </c>
      <c r="D416" s="56">
        <f t="shared" si="94"/>
        <v>0</v>
      </c>
      <c r="E416" s="56">
        <f t="shared" si="94"/>
        <v>0</v>
      </c>
      <c r="F416" s="56">
        <f t="shared" si="94"/>
        <v>0</v>
      </c>
      <c r="G416" s="56">
        <f t="shared" si="94"/>
        <v>0</v>
      </c>
      <c r="H416" s="56">
        <f t="shared" si="94"/>
        <v>0</v>
      </c>
      <c r="I416" s="56">
        <v>0</v>
      </c>
      <c r="J416" s="56">
        <v>0</v>
      </c>
      <c r="K416" s="56">
        <v>0</v>
      </c>
    </row>
    <row r="417" spans="1:11" ht="47.25" x14ac:dyDescent="0.25">
      <c r="A417" s="154"/>
      <c r="B417" s="163"/>
      <c r="C417" s="55" t="s">
        <v>28</v>
      </c>
      <c r="D417" s="56">
        <f t="shared" si="94"/>
        <v>0</v>
      </c>
      <c r="E417" s="56">
        <f t="shared" si="94"/>
        <v>0</v>
      </c>
      <c r="F417" s="56">
        <f t="shared" si="94"/>
        <v>0</v>
      </c>
      <c r="G417" s="56">
        <f t="shared" si="94"/>
        <v>0</v>
      </c>
      <c r="H417" s="56">
        <f t="shared" si="94"/>
        <v>0</v>
      </c>
      <c r="I417" s="56">
        <v>0</v>
      </c>
      <c r="J417" s="56">
        <v>0</v>
      </c>
      <c r="K417" s="56">
        <v>0</v>
      </c>
    </row>
    <row r="418" spans="1:11" x14ac:dyDescent="0.25">
      <c r="A418" s="154"/>
      <c r="B418" s="162" t="s">
        <v>167</v>
      </c>
      <c r="C418" s="55" t="s">
        <v>158</v>
      </c>
      <c r="D418" s="56">
        <f>D419+D420+D421+D422</f>
        <v>0</v>
      </c>
      <c r="E418" s="56">
        <f>E419+E420+E421+E422</f>
        <v>0</v>
      </c>
      <c r="F418" s="56">
        <f>F419+F420+F421+F422</f>
        <v>0</v>
      </c>
      <c r="G418" s="56">
        <f>G419+G420+G421+G422</f>
        <v>0</v>
      </c>
      <c r="H418" s="56">
        <f>H419+H420+H421+H422</f>
        <v>0</v>
      </c>
      <c r="I418" s="56">
        <v>0</v>
      </c>
      <c r="J418" s="56">
        <v>0</v>
      </c>
      <c r="K418" s="56">
        <v>0</v>
      </c>
    </row>
    <row r="419" spans="1:11" ht="31.5" x14ac:dyDescent="0.25">
      <c r="A419" s="154"/>
      <c r="B419" s="161"/>
      <c r="C419" s="55" t="s">
        <v>19</v>
      </c>
      <c r="D419" s="56">
        <f>D445</f>
        <v>0</v>
      </c>
      <c r="E419" s="56">
        <f>E445</f>
        <v>0</v>
      </c>
      <c r="F419" s="56">
        <f>F445</f>
        <v>0</v>
      </c>
      <c r="G419" s="56">
        <f>G445</f>
        <v>0</v>
      </c>
      <c r="H419" s="56">
        <f>H445</f>
        <v>0</v>
      </c>
      <c r="I419" s="56">
        <v>0</v>
      </c>
      <c r="J419" s="56">
        <v>0</v>
      </c>
      <c r="K419" s="56">
        <v>0</v>
      </c>
    </row>
    <row r="420" spans="1:11" ht="47.25" x14ac:dyDescent="0.25">
      <c r="A420" s="154"/>
      <c r="B420" s="161"/>
      <c r="C420" s="55" t="s">
        <v>21</v>
      </c>
      <c r="D420" s="56">
        <f t="shared" ref="D420:H422" si="95">D446</f>
        <v>0</v>
      </c>
      <c r="E420" s="56">
        <f t="shared" si="95"/>
        <v>0</v>
      </c>
      <c r="F420" s="56">
        <f t="shared" si="95"/>
        <v>0</v>
      </c>
      <c r="G420" s="56">
        <f t="shared" si="95"/>
        <v>0</v>
      </c>
      <c r="H420" s="56">
        <f t="shared" si="95"/>
        <v>0</v>
      </c>
      <c r="I420" s="56">
        <v>0</v>
      </c>
      <c r="J420" s="56">
        <v>0</v>
      </c>
      <c r="K420" s="56">
        <v>0</v>
      </c>
    </row>
    <row r="421" spans="1:11" ht="47.25" x14ac:dyDescent="0.25">
      <c r="A421" s="154"/>
      <c r="B421" s="161"/>
      <c r="C421" s="55" t="s">
        <v>23</v>
      </c>
      <c r="D421" s="56">
        <f t="shared" si="95"/>
        <v>0</v>
      </c>
      <c r="E421" s="56">
        <f t="shared" si="95"/>
        <v>0</v>
      </c>
      <c r="F421" s="56">
        <f t="shared" si="95"/>
        <v>0</v>
      </c>
      <c r="G421" s="56">
        <f t="shared" si="95"/>
        <v>0</v>
      </c>
      <c r="H421" s="56">
        <f t="shared" si="95"/>
        <v>0</v>
      </c>
      <c r="I421" s="56">
        <v>0</v>
      </c>
      <c r="J421" s="56">
        <v>0</v>
      </c>
      <c r="K421" s="56">
        <v>0</v>
      </c>
    </row>
    <row r="422" spans="1:11" ht="47.25" x14ac:dyDescent="0.25">
      <c r="A422" s="154"/>
      <c r="B422" s="163"/>
      <c r="C422" s="55" t="s">
        <v>28</v>
      </c>
      <c r="D422" s="56">
        <f t="shared" si="95"/>
        <v>0</v>
      </c>
      <c r="E422" s="56">
        <f t="shared" si="95"/>
        <v>0</v>
      </c>
      <c r="F422" s="56">
        <f t="shared" si="95"/>
        <v>0</v>
      </c>
      <c r="G422" s="56">
        <f t="shared" si="95"/>
        <v>0</v>
      </c>
      <c r="H422" s="56">
        <f t="shared" si="95"/>
        <v>0</v>
      </c>
      <c r="I422" s="56">
        <v>0</v>
      </c>
      <c r="J422" s="56">
        <v>0</v>
      </c>
      <c r="K422" s="56">
        <v>0</v>
      </c>
    </row>
    <row r="423" spans="1:11" x14ac:dyDescent="0.25">
      <c r="A423" s="154"/>
      <c r="B423" s="153" t="s">
        <v>173</v>
      </c>
      <c r="C423" s="55" t="s">
        <v>158</v>
      </c>
      <c r="D423" s="56">
        <f>D424+D425+D426+D427</f>
        <v>0</v>
      </c>
      <c r="E423" s="56">
        <f>E424+E425+E426+E427</f>
        <v>0</v>
      </c>
      <c r="F423" s="56">
        <f>F424+F425+F426+F427</f>
        <v>0</v>
      </c>
      <c r="G423" s="56">
        <f>G424+G425+G426+G427</f>
        <v>0</v>
      </c>
      <c r="H423" s="56">
        <f>H424+H425+H426+H427</f>
        <v>0</v>
      </c>
      <c r="I423" s="56">
        <v>0</v>
      </c>
      <c r="J423" s="56">
        <v>0</v>
      </c>
      <c r="K423" s="56">
        <v>0</v>
      </c>
    </row>
    <row r="424" spans="1:11" ht="31.5" x14ac:dyDescent="0.25">
      <c r="A424" s="154"/>
      <c r="B424" s="154"/>
      <c r="C424" s="55" t="s">
        <v>19</v>
      </c>
      <c r="D424" s="56">
        <v>0</v>
      </c>
      <c r="E424" s="56">
        <v>0</v>
      </c>
      <c r="F424" s="56">
        <v>0</v>
      </c>
      <c r="G424" s="56">
        <v>0</v>
      </c>
      <c r="H424" s="56">
        <v>0</v>
      </c>
      <c r="I424" s="56">
        <v>0</v>
      </c>
      <c r="J424" s="56">
        <v>0</v>
      </c>
      <c r="K424" s="56">
        <v>0</v>
      </c>
    </row>
    <row r="425" spans="1:11" ht="47.25" x14ac:dyDescent="0.25">
      <c r="A425" s="154"/>
      <c r="B425" s="154"/>
      <c r="C425" s="55" t="s">
        <v>21</v>
      </c>
      <c r="D425" s="56">
        <f t="shared" ref="D425:H427" si="96">D456</f>
        <v>0</v>
      </c>
      <c r="E425" s="56">
        <f t="shared" si="96"/>
        <v>0</v>
      </c>
      <c r="F425" s="56">
        <f t="shared" si="96"/>
        <v>0</v>
      </c>
      <c r="G425" s="56">
        <f t="shared" si="96"/>
        <v>0</v>
      </c>
      <c r="H425" s="56">
        <f t="shared" si="96"/>
        <v>0</v>
      </c>
      <c r="I425" s="56">
        <v>0</v>
      </c>
      <c r="J425" s="56">
        <v>0</v>
      </c>
      <c r="K425" s="56">
        <v>0</v>
      </c>
    </row>
    <row r="426" spans="1:11" ht="47.25" x14ac:dyDescent="0.25">
      <c r="A426" s="154"/>
      <c r="B426" s="154"/>
      <c r="C426" s="55" t="s">
        <v>23</v>
      </c>
      <c r="D426" s="56">
        <f t="shared" si="96"/>
        <v>0</v>
      </c>
      <c r="E426" s="56">
        <f t="shared" si="96"/>
        <v>0</v>
      </c>
      <c r="F426" s="56">
        <f t="shared" si="96"/>
        <v>0</v>
      </c>
      <c r="G426" s="56">
        <f t="shared" si="96"/>
        <v>0</v>
      </c>
      <c r="H426" s="56">
        <f t="shared" si="96"/>
        <v>0</v>
      </c>
      <c r="I426" s="56">
        <v>0</v>
      </c>
      <c r="J426" s="56">
        <v>0</v>
      </c>
      <c r="K426" s="56">
        <v>0</v>
      </c>
    </row>
    <row r="427" spans="1:11" ht="47.25" x14ac:dyDescent="0.25">
      <c r="A427" s="155"/>
      <c r="B427" s="155"/>
      <c r="C427" s="55" t="s">
        <v>28</v>
      </c>
      <c r="D427" s="56">
        <f t="shared" si="96"/>
        <v>0</v>
      </c>
      <c r="E427" s="56">
        <f t="shared" si="96"/>
        <v>0</v>
      </c>
      <c r="F427" s="56">
        <f t="shared" si="96"/>
        <v>0</v>
      </c>
      <c r="G427" s="56">
        <f t="shared" si="96"/>
        <v>0</v>
      </c>
      <c r="H427" s="56">
        <f t="shared" si="96"/>
        <v>0</v>
      </c>
      <c r="I427" s="56">
        <v>0</v>
      </c>
      <c r="J427" s="56">
        <v>0</v>
      </c>
      <c r="K427" s="56">
        <v>0</v>
      </c>
    </row>
    <row r="428" spans="1:11" x14ac:dyDescent="0.25">
      <c r="A428" s="153" t="s">
        <v>247</v>
      </c>
      <c r="B428" s="152" t="s">
        <v>248</v>
      </c>
      <c r="C428" s="55" t="s">
        <v>158</v>
      </c>
      <c r="D428" s="56">
        <f>D429+D430+D431+D432</f>
        <v>735</v>
      </c>
      <c r="E428" s="56">
        <f>E429+E430+E431+E432</f>
        <v>23786.5</v>
      </c>
      <c r="F428" s="56">
        <f>F429+F430+F431+F432</f>
        <v>23766.9</v>
      </c>
      <c r="G428" s="56">
        <f>G429+G430+G431+G432</f>
        <v>5943</v>
      </c>
      <c r="H428" s="56">
        <f>H429+H430+H431+H432</f>
        <v>5943</v>
      </c>
      <c r="I428" s="56">
        <f t="shared" si="90"/>
        <v>808.57142857142856</v>
      </c>
      <c r="J428" s="56">
        <f t="shared" si="91"/>
        <v>24.98476026317449</v>
      </c>
      <c r="K428" s="56">
        <f t="shared" si="92"/>
        <v>25.005364603713566</v>
      </c>
    </row>
    <row r="429" spans="1:11" ht="31.5" x14ac:dyDescent="0.25">
      <c r="A429" s="154"/>
      <c r="B429" s="152"/>
      <c r="C429" s="55" t="s">
        <v>19</v>
      </c>
      <c r="D429" s="56">
        <f>D435+D440+D445+D450</f>
        <v>735</v>
      </c>
      <c r="E429" s="56">
        <f>E435+E440+E445+E450</f>
        <v>23786.5</v>
      </c>
      <c r="F429" s="56">
        <f>F435+F440+F445+F450</f>
        <v>23766.9</v>
      </c>
      <c r="G429" s="56">
        <f>G435+G440+G445+G450</f>
        <v>5943</v>
      </c>
      <c r="H429" s="56">
        <f>H435+H440+H445+H450</f>
        <v>5943</v>
      </c>
      <c r="I429" s="56">
        <f t="shared" si="90"/>
        <v>808.57142857142856</v>
      </c>
      <c r="J429" s="56">
        <f t="shared" si="91"/>
        <v>24.98476026317449</v>
      </c>
      <c r="K429" s="56">
        <f t="shared" si="92"/>
        <v>25.005364603713566</v>
      </c>
    </row>
    <row r="430" spans="1:11" ht="47.25" x14ac:dyDescent="0.25">
      <c r="A430" s="154"/>
      <c r="B430" s="152"/>
      <c r="C430" s="55" t="s">
        <v>21</v>
      </c>
      <c r="D430" s="56">
        <f t="shared" ref="D430:H432" si="97">D436+D441+D446+D451</f>
        <v>0</v>
      </c>
      <c r="E430" s="56">
        <f t="shared" si="97"/>
        <v>0</v>
      </c>
      <c r="F430" s="56">
        <f t="shared" si="97"/>
        <v>0</v>
      </c>
      <c r="G430" s="56">
        <f t="shared" si="97"/>
        <v>0</v>
      </c>
      <c r="H430" s="56">
        <f t="shared" si="97"/>
        <v>0</v>
      </c>
      <c r="I430" s="56">
        <v>0</v>
      </c>
      <c r="J430" s="56">
        <v>0</v>
      </c>
      <c r="K430" s="56">
        <v>0</v>
      </c>
    </row>
    <row r="431" spans="1:11" ht="47.25" x14ac:dyDescent="0.25">
      <c r="A431" s="154"/>
      <c r="B431" s="152"/>
      <c r="C431" s="55" t="s">
        <v>23</v>
      </c>
      <c r="D431" s="56">
        <f t="shared" si="97"/>
        <v>0</v>
      </c>
      <c r="E431" s="56">
        <f t="shared" si="97"/>
        <v>0</v>
      </c>
      <c r="F431" s="56">
        <f t="shared" si="97"/>
        <v>0</v>
      </c>
      <c r="G431" s="56">
        <f t="shared" si="97"/>
        <v>0</v>
      </c>
      <c r="H431" s="56">
        <f t="shared" si="97"/>
        <v>0</v>
      </c>
      <c r="I431" s="56">
        <v>0</v>
      </c>
      <c r="J431" s="56">
        <v>0</v>
      </c>
      <c r="K431" s="56">
        <v>0</v>
      </c>
    </row>
    <row r="432" spans="1:11" ht="47.25" x14ac:dyDescent="0.25">
      <c r="A432" s="154"/>
      <c r="B432" s="152"/>
      <c r="C432" s="55" t="s">
        <v>28</v>
      </c>
      <c r="D432" s="56">
        <f t="shared" si="97"/>
        <v>0</v>
      </c>
      <c r="E432" s="56">
        <f t="shared" si="97"/>
        <v>0</v>
      </c>
      <c r="F432" s="56">
        <f t="shared" si="97"/>
        <v>0</v>
      </c>
      <c r="G432" s="56">
        <f t="shared" si="97"/>
        <v>0</v>
      </c>
      <c r="H432" s="56">
        <f t="shared" si="97"/>
        <v>0</v>
      </c>
      <c r="I432" s="56">
        <v>0</v>
      </c>
      <c r="J432" s="56">
        <v>0</v>
      </c>
      <c r="K432" s="56">
        <v>0</v>
      </c>
    </row>
    <row r="433" spans="1:11" x14ac:dyDescent="0.25">
      <c r="A433" s="154"/>
      <c r="B433" s="156" t="s">
        <v>25</v>
      </c>
      <c r="C433" s="156"/>
      <c r="D433" s="156"/>
      <c r="E433" s="156"/>
      <c r="F433" s="156"/>
      <c r="G433" s="51"/>
      <c r="H433" s="51"/>
      <c r="I433" s="53"/>
      <c r="J433" s="53"/>
      <c r="K433" s="53"/>
    </row>
    <row r="434" spans="1:11" x14ac:dyDescent="0.25">
      <c r="A434" s="154"/>
      <c r="B434" s="152" t="s">
        <v>249</v>
      </c>
      <c r="C434" s="55" t="s">
        <v>158</v>
      </c>
      <c r="D434" s="56">
        <f>D435+D436+D437+D438</f>
        <v>320</v>
      </c>
      <c r="E434" s="56">
        <f>E435+E436+E437+E438</f>
        <v>320</v>
      </c>
      <c r="F434" s="56">
        <f>F435+F436+F437+F438</f>
        <v>320</v>
      </c>
      <c r="G434" s="56">
        <f>G435+G436+G437+G438</f>
        <v>0</v>
      </c>
      <c r="H434" s="56">
        <f>H435+H436+H437+H438</f>
        <v>0</v>
      </c>
      <c r="I434" s="56">
        <f>H434/D434*100</f>
        <v>0</v>
      </c>
      <c r="J434" s="56">
        <f>G434/E434*100</f>
        <v>0</v>
      </c>
      <c r="K434" s="56">
        <f>G434/F434*100</f>
        <v>0</v>
      </c>
    </row>
    <row r="435" spans="1:11" ht="31.5" x14ac:dyDescent="0.25">
      <c r="A435" s="154"/>
      <c r="B435" s="152"/>
      <c r="C435" s="55" t="s">
        <v>19</v>
      </c>
      <c r="D435" s="56">
        <f>D460+D465+D470+D475</f>
        <v>320</v>
      </c>
      <c r="E435" s="56">
        <f>E460+E465+E470+E475</f>
        <v>320</v>
      </c>
      <c r="F435" s="56">
        <f>F460+F465+F470+F475</f>
        <v>320</v>
      </c>
      <c r="G435" s="56">
        <f>G460+G465+G470+G475</f>
        <v>0</v>
      </c>
      <c r="H435" s="56">
        <f>H460+H465+H470+H475</f>
        <v>0</v>
      </c>
      <c r="I435" s="56">
        <f t="shared" ref="I435:I485" si="98">H435/D435*100</f>
        <v>0</v>
      </c>
      <c r="J435" s="56">
        <f t="shared" ref="J435:J485" si="99">G435/E435*100</f>
        <v>0</v>
      </c>
      <c r="K435" s="56">
        <f t="shared" ref="K435:K485" si="100">G435/F435*100</f>
        <v>0</v>
      </c>
    </row>
    <row r="436" spans="1:11" ht="47.25" x14ac:dyDescent="0.25">
      <c r="A436" s="154"/>
      <c r="B436" s="152"/>
      <c r="C436" s="55" t="s">
        <v>21</v>
      </c>
      <c r="D436" s="56">
        <f t="shared" ref="D436:H438" si="101">D461+D466+D471+D476</f>
        <v>0</v>
      </c>
      <c r="E436" s="56">
        <f t="shared" si="101"/>
        <v>0</v>
      </c>
      <c r="F436" s="56">
        <f t="shared" si="101"/>
        <v>0</v>
      </c>
      <c r="G436" s="56">
        <f t="shared" si="101"/>
        <v>0</v>
      </c>
      <c r="H436" s="56">
        <f t="shared" si="101"/>
        <v>0</v>
      </c>
      <c r="I436" s="56">
        <v>0</v>
      </c>
      <c r="J436" s="56">
        <v>0</v>
      </c>
      <c r="K436" s="56">
        <v>0</v>
      </c>
    </row>
    <row r="437" spans="1:11" ht="47.25" x14ac:dyDescent="0.25">
      <c r="A437" s="154"/>
      <c r="B437" s="152"/>
      <c r="C437" s="55" t="s">
        <v>23</v>
      </c>
      <c r="D437" s="56">
        <f t="shared" si="101"/>
        <v>0</v>
      </c>
      <c r="E437" s="56">
        <f t="shared" si="101"/>
        <v>0</v>
      </c>
      <c r="F437" s="56">
        <f t="shared" si="101"/>
        <v>0</v>
      </c>
      <c r="G437" s="56">
        <f t="shared" si="101"/>
        <v>0</v>
      </c>
      <c r="H437" s="56">
        <f t="shared" si="101"/>
        <v>0</v>
      </c>
      <c r="I437" s="56">
        <v>0</v>
      </c>
      <c r="J437" s="56">
        <v>0</v>
      </c>
      <c r="K437" s="56">
        <v>0</v>
      </c>
    </row>
    <row r="438" spans="1:11" ht="47.25" x14ac:dyDescent="0.25">
      <c r="A438" s="154"/>
      <c r="B438" s="152"/>
      <c r="C438" s="55" t="s">
        <v>28</v>
      </c>
      <c r="D438" s="56">
        <f t="shared" si="101"/>
        <v>0</v>
      </c>
      <c r="E438" s="56">
        <f t="shared" si="101"/>
        <v>0</v>
      </c>
      <c r="F438" s="56">
        <f t="shared" si="101"/>
        <v>0</v>
      </c>
      <c r="G438" s="56">
        <f t="shared" si="101"/>
        <v>0</v>
      </c>
      <c r="H438" s="56">
        <f t="shared" si="101"/>
        <v>0</v>
      </c>
      <c r="I438" s="56">
        <v>0</v>
      </c>
      <c r="J438" s="56">
        <v>0</v>
      </c>
      <c r="K438" s="56">
        <v>0</v>
      </c>
    </row>
    <row r="439" spans="1:11" x14ac:dyDescent="0.25">
      <c r="A439" s="154"/>
      <c r="B439" s="160" t="s">
        <v>161</v>
      </c>
      <c r="C439" s="55" t="s">
        <v>158</v>
      </c>
      <c r="D439" s="56">
        <f>D440+D441+D442+D443</f>
        <v>415</v>
      </c>
      <c r="E439" s="56">
        <f>E440+E441+E442+E443</f>
        <v>23466.5</v>
      </c>
      <c r="F439" s="56">
        <f>F440+F441+F442+F443</f>
        <v>23446.9</v>
      </c>
      <c r="G439" s="56">
        <f>G440+G441+G442+G443</f>
        <v>5943</v>
      </c>
      <c r="H439" s="56">
        <f>H440+H441+H442+H443</f>
        <v>5943</v>
      </c>
      <c r="I439" s="56">
        <v>0</v>
      </c>
      <c r="J439" s="56">
        <f t="shared" si="99"/>
        <v>25.325463959261075</v>
      </c>
      <c r="K439" s="56">
        <f t="shared" si="100"/>
        <v>25.346634309866122</v>
      </c>
    </row>
    <row r="440" spans="1:11" ht="31.5" x14ac:dyDescent="0.25">
      <c r="A440" s="154"/>
      <c r="B440" s="160"/>
      <c r="C440" s="55" t="s">
        <v>19</v>
      </c>
      <c r="D440" s="56">
        <f>D455+D480+D485+D490+D505+D510+D525</f>
        <v>415</v>
      </c>
      <c r="E440" s="56">
        <f t="shared" ref="E440:H440" si="102">E455+E480+E485+E490+E505+E510+E525</f>
        <v>23466.5</v>
      </c>
      <c r="F440" s="56">
        <f t="shared" si="102"/>
        <v>23446.9</v>
      </c>
      <c r="G440" s="56">
        <f t="shared" si="102"/>
        <v>5943</v>
      </c>
      <c r="H440" s="56">
        <f t="shared" si="102"/>
        <v>5943</v>
      </c>
      <c r="I440" s="56">
        <f>G440/D440*100</f>
        <v>1432.0481927710844</v>
      </c>
      <c r="J440" s="56">
        <f t="shared" si="99"/>
        <v>25.325463959261075</v>
      </c>
      <c r="K440" s="56">
        <f t="shared" si="100"/>
        <v>25.346634309866122</v>
      </c>
    </row>
    <row r="441" spans="1:11" ht="47.25" x14ac:dyDescent="0.25">
      <c r="A441" s="154"/>
      <c r="B441" s="160"/>
      <c r="C441" s="55" t="s">
        <v>21</v>
      </c>
      <c r="D441" s="56">
        <f t="shared" ref="D441:H443" si="103">D456+D481+D486+D491+D506+D511</f>
        <v>0</v>
      </c>
      <c r="E441" s="56">
        <f t="shared" si="103"/>
        <v>0</v>
      </c>
      <c r="F441" s="56">
        <f t="shared" si="103"/>
        <v>0</v>
      </c>
      <c r="G441" s="56">
        <f t="shared" si="103"/>
        <v>0</v>
      </c>
      <c r="H441" s="56">
        <f t="shared" si="103"/>
        <v>0</v>
      </c>
      <c r="I441" s="56">
        <v>0</v>
      </c>
      <c r="J441" s="56">
        <v>0</v>
      </c>
      <c r="K441" s="56">
        <v>0</v>
      </c>
    </row>
    <row r="442" spans="1:11" ht="47.25" x14ac:dyDescent="0.25">
      <c r="A442" s="154"/>
      <c r="B442" s="160"/>
      <c r="C442" s="55" t="s">
        <v>23</v>
      </c>
      <c r="D442" s="56">
        <f t="shared" si="103"/>
        <v>0</v>
      </c>
      <c r="E442" s="56">
        <f t="shared" si="103"/>
        <v>0</v>
      </c>
      <c r="F442" s="56">
        <f t="shared" si="103"/>
        <v>0</v>
      </c>
      <c r="G442" s="56">
        <f t="shared" si="103"/>
        <v>0</v>
      </c>
      <c r="H442" s="56">
        <f t="shared" si="103"/>
        <v>0</v>
      </c>
      <c r="I442" s="56">
        <v>0</v>
      </c>
      <c r="J442" s="56">
        <v>0</v>
      </c>
      <c r="K442" s="56">
        <v>0</v>
      </c>
    </row>
    <row r="443" spans="1:11" ht="47.25" x14ac:dyDescent="0.25">
      <c r="A443" s="154"/>
      <c r="B443" s="160"/>
      <c r="C443" s="55" t="s">
        <v>28</v>
      </c>
      <c r="D443" s="56">
        <f t="shared" si="103"/>
        <v>0</v>
      </c>
      <c r="E443" s="56">
        <f t="shared" si="103"/>
        <v>0</v>
      </c>
      <c r="F443" s="56">
        <f t="shared" si="103"/>
        <v>0</v>
      </c>
      <c r="G443" s="56">
        <f t="shared" si="103"/>
        <v>0</v>
      </c>
      <c r="H443" s="56">
        <f t="shared" si="103"/>
        <v>0</v>
      </c>
      <c r="I443" s="56">
        <v>0</v>
      </c>
      <c r="J443" s="56">
        <v>0</v>
      </c>
      <c r="K443" s="56">
        <v>0</v>
      </c>
    </row>
    <row r="444" spans="1:11" x14ac:dyDescent="0.25">
      <c r="A444" s="154"/>
      <c r="B444" s="156" t="s">
        <v>167</v>
      </c>
      <c r="C444" s="55" t="s">
        <v>158</v>
      </c>
      <c r="D444" s="56">
        <f>D445+D446+D447+D448</f>
        <v>0</v>
      </c>
      <c r="E444" s="56">
        <f>E445+E446+E447+E448</f>
        <v>0</v>
      </c>
      <c r="F444" s="56">
        <f>F445+F446+F447+F448</f>
        <v>0</v>
      </c>
      <c r="G444" s="56">
        <f>G445+G446+G447+G448</f>
        <v>0</v>
      </c>
      <c r="H444" s="56">
        <f>H445+H446+H447+H448</f>
        <v>0</v>
      </c>
      <c r="I444" s="56">
        <v>0</v>
      </c>
      <c r="J444" s="56">
        <v>0</v>
      </c>
      <c r="K444" s="56">
        <v>0</v>
      </c>
    </row>
    <row r="445" spans="1:11" ht="31.5" x14ac:dyDescent="0.25">
      <c r="A445" s="154"/>
      <c r="B445" s="156"/>
      <c r="C445" s="55" t="s">
        <v>19</v>
      </c>
      <c r="D445" s="56">
        <f>D495+D500</f>
        <v>0</v>
      </c>
      <c r="E445" s="56">
        <f>E495+E500</f>
        <v>0</v>
      </c>
      <c r="F445" s="56">
        <f>F495+F500</f>
        <v>0</v>
      </c>
      <c r="G445" s="56">
        <f>G495+G500</f>
        <v>0</v>
      </c>
      <c r="H445" s="56">
        <f>H495+H500</f>
        <v>0</v>
      </c>
      <c r="I445" s="56">
        <v>0</v>
      </c>
      <c r="J445" s="56">
        <v>0</v>
      </c>
      <c r="K445" s="56">
        <v>0</v>
      </c>
    </row>
    <row r="446" spans="1:11" ht="31.5" x14ac:dyDescent="0.25">
      <c r="A446" s="154"/>
      <c r="B446" s="156"/>
      <c r="C446" s="55" t="s">
        <v>159</v>
      </c>
      <c r="D446" s="56">
        <f t="shared" ref="D446:H448" si="104">D496+D501</f>
        <v>0</v>
      </c>
      <c r="E446" s="56">
        <f t="shared" si="104"/>
        <v>0</v>
      </c>
      <c r="F446" s="56">
        <f t="shared" si="104"/>
        <v>0</v>
      </c>
      <c r="G446" s="56">
        <f t="shared" si="104"/>
        <v>0</v>
      </c>
      <c r="H446" s="56">
        <f t="shared" si="104"/>
        <v>0</v>
      </c>
      <c r="I446" s="56">
        <v>0</v>
      </c>
      <c r="J446" s="56">
        <v>0</v>
      </c>
      <c r="K446" s="56">
        <v>0</v>
      </c>
    </row>
    <row r="447" spans="1:11" ht="31.5" x14ac:dyDescent="0.25">
      <c r="A447" s="154"/>
      <c r="B447" s="156"/>
      <c r="C447" s="55" t="s">
        <v>250</v>
      </c>
      <c r="D447" s="56">
        <f t="shared" si="104"/>
        <v>0</v>
      </c>
      <c r="E447" s="56">
        <f t="shared" si="104"/>
        <v>0</v>
      </c>
      <c r="F447" s="56">
        <f t="shared" si="104"/>
        <v>0</v>
      </c>
      <c r="G447" s="56">
        <f t="shared" si="104"/>
        <v>0</v>
      </c>
      <c r="H447" s="56">
        <f t="shared" si="104"/>
        <v>0</v>
      </c>
      <c r="I447" s="56">
        <v>0</v>
      </c>
      <c r="J447" s="56">
        <v>0</v>
      </c>
      <c r="K447" s="56">
        <v>0</v>
      </c>
    </row>
    <row r="448" spans="1:11" ht="47.25" x14ac:dyDescent="0.25">
      <c r="A448" s="154"/>
      <c r="B448" s="156"/>
      <c r="C448" s="55" t="s">
        <v>28</v>
      </c>
      <c r="D448" s="56">
        <f t="shared" si="104"/>
        <v>0</v>
      </c>
      <c r="E448" s="56">
        <f t="shared" si="104"/>
        <v>0</v>
      </c>
      <c r="F448" s="56">
        <f t="shared" si="104"/>
        <v>0</v>
      </c>
      <c r="G448" s="56">
        <f t="shared" si="104"/>
        <v>0</v>
      </c>
      <c r="H448" s="56">
        <f t="shared" si="104"/>
        <v>0</v>
      </c>
      <c r="I448" s="56">
        <v>0</v>
      </c>
      <c r="J448" s="56">
        <v>0</v>
      </c>
      <c r="K448" s="56">
        <v>0</v>
      </c>
    </row>
    <row r="449" spans="1:11" x14ac:dyDescent="0.25">
      <c r="A449" s="154"/>
      <c r="B449" s="153" t="s">
        <v>232</v>
      </c>
      <c r="C449" s="55" t="s">
        <v>158</v>
      </c>
      <c r="D449" s="56">
        <f>D450+D451+D452+D453</f>
        <v>0</v>
      </c>
      <c r="E449" s="56">
        <f>E450+E451+E452+E453</f>
        <v>0</v>
      </c>
      <c r="F449" s="56">
        <f>F450+F451+F452+F453</f>
        <v>0</v>
      </c>
      <c r="G449" s="56">
        <f>G450+G451+G452+G453</f>
        <v>0</v>
      </c>
      <c r="H449" s="56">
        <f>H450+H451+H452+H453</f>
        <v>0</v>
      </c>
      <c r="I449" s="56">
        <v>0</v>
      </c>
      <c r="J449" s="56">
        <v>0</v>
      </c>
      <c r="K449" s="56">
        <v>0</v>
      </c>
    </row>
    <row r="450" spans="1:11" ht="31.5" x14ac:dyDescent="0.25">
      <c r="A450" s="154"/>
      <c r="B450" s="154"/>
      <c r="C450" s="55" t="s">
        <v>19</v>
      </c>
      <c r="D450" s="56">
        <f>D515+D520</f>
        <v>0</v>
      </c>
      <c r="E450" s="56">
        <f>E515+E520</f>
        <v>0</v>
      </c>
      <c r="F450" s="56">
        <f>F515+F520</f>
        <v>0</v>
      </c>
      <c r="G450" s="56">
        <f>G515+G520</f>
        <v>0</v>
      </c>
      <c r="H450" s="56">
        <f>H515+H520</f>
        <v>0</v>
      </c>
      <c r="I450" s="56">
        <v>0</v>
      </c>
      <c r="J450" s="56">
        <v>0</v>
      </c>
      <c r="K450" s="56">
        <v>0</v>
      </c>
    </row>
    <row r="451" spans="1:11" ht="31.5" x14ac:dyDescent="0.25">
      <c r="A451" s="154"/>
      <c r="B451" s="154"/>
      <c r="C451" s="55" t="s">
        <v>159</v>
      </c>
      <c r="D451" s="56">
        <f t="shared" ref="D451:H453" si="105">D516+D521</f>
        <v>0</v>
      </c>
      <c r="E451" s="56">
        <f t="shared" si="105"/>
        <v>0</v>
      </c>
      <c r="F451" s="56">
        <f t="shared" si="105"/>
        <v>0</v>
      </c>
      <c r="G451" s="56">
        <f t="shared" si="105"/>
        <v>0</v>
      </c>
      <c r="H451" s="56">
        <f t="shared" si="105"/>
        <v>0</v>
      </c>
      <c r="I451" s="56">
        <v>0</v>
      </c>
      <c r="J451" s="56">
        <v>0</v>
      </c>
      <c r="K451" s="56">
        <v>0</v>
      </c>
    </row>
    <row r="452" spans="1:11" ht="31.5" x14ac:dyDescent="0.25">
      <c r="A452" s="154"/>
      <c r="B452" s="154"/>
      <c r="C452" s="55" t="s">
        <v>250</v>
      </c>
      <c r="D452" s="56">
        <f t="shared" si="105"/>
        <v>0</v>
      </c>
      <c r="E452" s="56">
        <f t="shared" si="105"/>
        <v>0</v>
      </c>
      <c r="F452" s="56">
        <f t="shared" si="105"/>
        <v>0</v>
      </c>
      <c r="G452" s="56">
        <f t="shared" si="105"/>
        <v>0</v>
      </c>
      <c r="H452" s="56">
        <f t="shared" si="105"/>
        <v>0</v>
      </c>
      <c r="I452" s="56">
        <v>0</v>
      </c>
      <c r="J452" s="56">
        <v>0</v>
      </c>
      <c r="K452" s="56">
        <v>0</v>
      </c>
    </row>
    <row r="453" spans="1:11" ht="47.25" x14ac:dyDescent="0.25">
      <c r="A453" s="155"/>
      <c r="B453" s="155"/>
      <c r="C453" s="55" t="s">
        <v>28</v>
      </c>
      <c r="D453" s="56">
        <f t="shared" si="105"/>
        <v>0</v>
      </c>
      <c r="E453" s="56">
        <f t="shared" si="105"/>
        <v>0</v>
      </c>
      <c r="F453" s="56">
        <f t="shared" si="105"/>
        <v>0</v>
      </c>
      <c r="G453" s="56">
        <f t="shared" si="105"/>
        <v>0</v>
      </c>
      <c r="H453" s="56">
        <f t="shared" si="105"/>
        <v>0</v>
      </c>
      <c r="I453" s="56">
        <v>0</v>
      </c>
      <c r="J453" s="56">
        <v>0</v>
      </c>
      <c r="K453" s="56">
        <v>0</v>
      </c>
    </row>
    <row r="454" spans="1:11" x14ac:dyDescent="0.25">
      <c r="A454" s="153" t="s">
        <v>251</v>
      </c>
      <c r="B454" s="160" t="s">
        <v>161</v>
      </c>
      <c r="C454" s="55" t="s">
        <v>158</v>
      </c>
      <c r="D454" s="56">
        <f>D455+D456+D457+D458</f>
        <v>10</v>
      </c>
      <c r="E454" s="56">
        <f>E455+E456+E457+E458</f>
        <v>10</v>
      </c>
      <c r="F454" s="56">
        <f>F455+F456+F457+F458</f>
        <v>9</v>
      </c>
      <c r="G454" s="56">
        <f>G455+G456+G457+G458</f>
        <v>0</v>
      </c>
      <c r="H454" s="56">
        <f>H455+H456+H457+H458</f>
        <v>0</v>
      </c>
      <c r="I454" s="56">
        <f t="shared" si="98"/>
        <v>0</v>
      </c>
      <c r="J454" s="56">
        <f t="shared" si="99"/>
        <v>0</v>
      </c>
      <c r="K454" s="56">
        <f t="shared" si="100"/>
        <v>0</v>
      </c>
    </row>
    <row r="455" spans="1:11" ht="31.5" x14ac:dyDescent="0.25">
      <c r="A455" s="154"/>
      <c r="B455" s="160"/>
      <c r="C455" s="55" t="s">
        <v>19</v>
      </c>
      <c r="D455" s="56">
        <v>10</v>
      </c>
      <c r="E455" s="56">
        <v>10</v>
      </c>
      <c r="F455" s="56">
        <v>9</v>
      </c>
      <c r="G455" s="56">
        <v>0</v>
      </c>
      <c r="H455" s="56">
        <v>0</v>
      </c>
      <c r="I455" s="56">
        <f>G455/D455*100</f>
        <v>0</v>
      </c>
      <c r="J455" s="56">
        <f t="shared" si="99"/>
        <v>0</v>
      </c>
      <c r="K455" s="56">
        <f t="shared" si="100"/>
        <v>0</v>
      </c>
    </row>
    <row r="456" spans="1:11" ht="31.5" x14ac:dyDescent="0.25">
      <c r="A456" s="154"/>
      <c r="B456" s="160"/>
      <c r="C456" s="55" t="s">
        <v>159</v>
      </c>
      <c r="D456" s="56">
        <v>0</v>
      </c>
      <c r="E456" s="56">
        <v>0</v>
      </c>
      <c r="F456" s="56">
        <v>0</v>
      </c>
      <c r="G456" s="56">
        <v>0</v>
      </c>
      <c r="H456" s="56">
        <v>0</v>
      </c>
      <c r="I456" s="56">
        <v>0</v>
      </c>
      <c r="J456" s="56">
        <v>0</v>
      </c>
      <c r="K456" s="56">
        <v>0</v>
      </c>
    </row>
    <row r="457" spans="1:11" ht="31.5" x14ac:dyDescent="0.25">
      <c r="A457" s="154"/>
      <c r="B457" s="160"/>
      <c r="C457" s="55" t="s">
        <v>250</v>
      </c>
      <c r="D457" s="56">
        <v>0</v>
      </c>
      <c r="E457" s="56">
        <v>0</v>
      </c>
      <c r="F457" s="56">
        <v>0</v>
      </c>
      <c r="G457" s="56">
        <v>0</v>
      </c>
      <c r="H457" s="56">
        <v>0</v>
      </c>
      <c r="I457" s="56">
        <v>0</v>
      </c>
      <c r="J457" s="56">
        <v>0</v>
      </c>
      <c r="K457" s="56">
        <v>0</v>
      </c>
    </row>
    <row r="458" spans="1:11" ht="47.25" x14ac:dyDescent="0.25">
      <c r="A458" s="155"/>
      <c r="B458" s="160"/>
      <c r="C458" s="55" t="s">
        <v>28</v>
      </c>
      <c r="D458" s="56">
        <v>0</v>
      </c>
      <c r="E458" s="56">
        <v>0</v>
      </c>
      <c r="F458" s="56">
        <v>0</v>
      </c>
      <c r="G458" s="56">
        <v>0</v>
      </c>
      <c r="H458" s="56">
        <v>0</v>
      </c>
      <c r="I458" s="56">
        <v>0</v>
      </c>
      <c r="J458" s="56">
        <v>0</v>
      </c>
      <c r="K458" s="56">
        <v>0</v>
      </c>
    </row>
    <row r="459" spans="1:11" x14ac:dyDescent="0.25">
      <c r="A459" s="153" t="s">
        <v>252</v>
      </c>
      <c r="B459" s="152" t="s">
        <v>249</v>
      </c>
      <c r="C459" s="55" t="s">
        <v>158</v>
      </c>
      <c r="D459" s="56">
        <f>D460+D461+D462+D463</f>
        <v>200</v>
      </c>
      <c r="E459" s="56">
        <f>E460+E461+E462+E463</f>
        <v>200</v>
      </c>
      <c r="F459" s="56">
        <f>F460+F461+F462+F463</f>
        <v>200</v>
      </c>
      <c r="G459" s="56">
        <f>G460+G461+G462+G463</f>
        <v>0</v>
      </c>
      <c r="H459" s="56">
        <f>H460+H461+H462+H463</f>
        <v>0</v>
      </c>
      <c r="I459" s="56">
        <f t="shared" si="98"/>
        <v>0</v>
      </c>
      <c r="J459" s="56">
        <f t="shared" si="99"/>
        <v>0</v>
      </c>
      <c r="K459" s="56">
        <f t="shared" si="100"/>
        <v>0</v>
      </c>
    </row>
    <row r="460" spans="1:11" ht="31.5" x14ac:dyDescent="0.25">
      <c r="A460" s="154"/>
      <c r="B460" s="152"/>
      <c r="C460" s="55" t="s">
        <v>19</v>
      </c>
      <c r="D460" s="56">
        <v>200</v>
      </c>
      <c r="E460" s="56">
        <v>200</v>
      </c>
      <c r="F460" s="56">
        <v>200</v>
      </c>
      <c r="G460" s="56">
        <v>0</v>
      </c>
      <c r="H460" s="56">
        <v>0</v>
      </c>
      <c r="I460" s="56">
        <f>G460/D460*100</f>
        <v>0</v>
      </c>
      <c r="J460" s="56">
        <f t="shared" si="99"/>
        <v>0</v>
      </c>
      <c r="K460" s="56">
        <f t="shared" si="100"/>
        <v>0</v>
      </c>
    </row>
    <row r="461" spans="1:11" ht="31.5" x14ac:dyDescent="0.25">
      <c r="A461" s="154"/>
      <c r="B461" s="152"/>
      <c r="C461" s="55" t="s">
        <v>159</v>
      </c>
      <c r="D461" s="56">
        <v>0</v>
      </c>
      <c r="E461" s="56">
        <v>0</v>
      </c>
      <c r="F461" s="56">
        <v>0</v>
      </c>
      <c r="G461" s="56">
        <v>0</v>
      </c>
      <c r="H461" s="56">
        <v>0</v>
      </c>
      <c r="I461" s="56">
        <v>0</v>
      </c>
      <c r="J461" s="56">
        <v>0</v>
      </c>
      <c r="K461" s="56">
        <v>0</v>
      </c>
    </row>
    <row r="462" spans="1:11" ht="31.5" x14ac:dyDescent="0.25">
      <c r="A462" s="154"/>
      <c r="B462" s="152"/>
      <c r="C462" s="55" t="s">
        <v>250</v>
      </c>
      <c r="D462" s="56">
        <v>0</v>
      </c>
      <c r="E462" s="56">
        <v>0</v>
      </c>
      <c r="F462" s="56">
        <v>0</v>
      </c>
      <c r="G462" s="56">
        <v>0</v>
      </c>
      <c r="H462" s="56">
        <v>0</v>
      </c>
      <c r="I462" s="56">
        <v>0</v>
      </c>
      <c r="J462" s="56">
        <v>0</v>
      </c>
      <c r="K462" s="56">
        <v>0</v>
      </c>
    </row>
    <row r="463" spans="1:11" ht="47.25" x14ac:dyDescent="0.25">
      <c r="A463" s="155"/>
      <c r="B463" s="152"/>
      <c r="C463" s="55" t="s">
        <v>28</v>
      </c>
      <c r="D463" s="56">
        <v>0</v>
      </c>
      <c r="E463" s="56">
        <v>0</v>
      </c>
      <c r="F463" s="56">
        <v>0</v>
      </c>
      <c r="G463" s="56">
        <v>0</v>
      </c>
      <c r="H463" s="56">
        <v>0</v>
      </c>
      <c r="I463" s="56">
        <v>0</v>
      </c>
      <c r="J463" s="56">
        <v>0</v>
      </c>
      <c r="K463" s="56">
        <v>0</v>
      </c>
    </row>
    <row r="464" spans="1:11" x14ac:dyDescent="0.25">
      <c r="A464" s="153" t="s">
        <v>253</v>
      </c>
      <c r="B464" s="152" t="s">
        <v>249</v>
      </c>
      <c r="C464" s="55" t="s">
        <v>158</v>
      </c>
      <c r="D464" s="56">
        <f>D465+D466+D467+D468</f>
        <v>40</v>
      </c>
      <c r="E464" s="56">
        <f>E465+E466+E467+E468</f>
        <v>40</v>
      </c>
      <c r="F464" s="56">
        <f>F465+F466+F467+F468</f>
        <v>40</v>
      </c>
      <c r="G464" s="56">
        <f>G465+G466+G467+G468</f>
        <v>0</v>
      </c>
      <c r="H464" s="56">
        <f>H465+H466+H467+H468</f>
        <v>0</v>
      </c>
      <c r="I464" s="56">
        <f t="shared" si="98"/>
        <v>0</v>
      </c>
      <c r="J464" s="56">
        <f t="shared" si="99"/>
        <v>0</v>
      </c>
      <c r="K464" s="56">
        <f t="shared" si="100"/>
        <v>0</v>
      </c>
    </row>
    <row r="465" spans="1:11" ht="31.5" x14ac:dyDescent="0.25">
      <c r="A465" s="154"/>
      <c r="B465" s="152"/>
      <c r="C465" s="55" t="s">
        <v>19</v>
      </c>
      <c r="D465" s="56">
        <v>40</v>
      </c>
      <c r="E465" s="56">
        <v>40</v>
      </c>
      <c r="F465" s="56">
        <v>40</v>
      </c>
      <c r="G465" s="56">
        <v>0</v>
      </c>
      <c r="H465" s="56">
        <v>0</v>
      </c>
      <c r="I465" s="56">
        <f>G465/D465*100</f>
        <v>0</v>
      </c>
      <c r="J465" s="56">
        <f t="shared" si="99"/>
        <v>0</v>
      </c>
      <c r="K465" s="56">
        <f t="shared" si="100"/>
        <v>0</v>
      </c>
    </row>
    <row r="466" spans="1:11" ht="31.5" x14ac:dyDescent="0.25">
      <c r="A466" s="154"/>
      <c r="B466" s="152"/>
      <c r="C466" s="55" t="s">
        <v>159</v>
      </c>
      <c r="D466" s="56">
        <v>0</v>
      </c>
      <c r="E466" s="56">
        <v>0</v>
      </c>
      <c r="F466" s="56">
        <v>0</v>
      </c>
      <c r="G466" s="56">
        <v>0</v>
      </c>
      <c r="H466" s="56">
        <v>0</v>
      </c>
      <c r="I466" s="56">
        <v>0</v>
      </c>
      <c r="J466" s="56">
        <v>0</v>
      </c>
      <c r="K466" s="56">
        <v>0</v>
      </c>
    </row>
    <row r="467" spans="1:11" ht="31.5" x14ac:dyDescent="0.25">
      <c r="A467" s="154"/>
      <c r="B467" s="152"/>
      <c r="C467" s="55" t="s">
        <v>250</v>
      </c>
      <c r="D467" s="56">
        <v>0</v>
      </c>
      <c r="E467" s="56">
        <v>0</v>
      </c>
      <c r="F467" s="56">
        <v>0</v>
      </c>
      <c r="G467" s="56">
        <v>0</v>
      </c>
      <c r="H467" s="56">
        <v>0</v>
      </c>
      <c r="I467" s="56">
        <v>0</v>
      </c>
      <c r="J467" s="56">
        <v>0</v>
      </c>
      <c r="K467" s="56">
        <v>0</v>
      </c>
    </row>
    <row r="468" spans="1:11" ht="47.25" x14ac:dyDescent="0.25">
      <c r="A468" s="155"/>
      <c r="B468" s="152"/>
      <c r="C468" s="55" t="s">
        <v>28</v>
      </c>
      <c r="D468" s="56">
        <v>0</v>
      </c>
      <c r="E468" s="56">
        <v>0</v>
      </c>
      <c r="F468" s="56">
        <v>0</v>
      </c>
      <c r="G468" s="56">
        <v>0</v>
      </c>
      <c r="H468" s="56">
        <v>0</v>
      </c>
      <c r="I468" s="56">
        <v>0</v>
      </c>
      <c r="J468" s="56">
        <v>0</v>
      </c>
      <c r="K468" s="56">
        <v>0</v>
      </c>
    </row>
    <row r="469" spans="1:11" x14ac:dyDescent="0.25">
      <c r="A469" s="153" t="s">
        <v>254</v>
      </c>
      <c r="B469" s="152" t="s">
        <v>249</v>
      </c>
      <c r="C469" s="55" t="s">
        <v>158</v>
      </c>
      <c r="D469" s="56">
        <f>D470+D471+D472+D473</f>
        <v>60</v>
      </c>
      <c r="E469" s="56">
        <f>E470+E471+E472+E473</f>
        <v>60</v>
      </c>
      <c r="F469" s="56">
        <f>F470+F471+F472+F473</f>
        <v>60</v>
      </c>
      <c r="G469" s="56">
        <f>G470+G471+G472+G473</f>
        <v>0</v>
      </c>
      <c r="H469" s="56">
        <f>H470+H471+H472+H473</f>
        <v>0</v>
      </c>
      <c r="I469" s="56">
        <f t="shared" si="98"/>
        <v>0</v>
      </c>
      <c r="J469" s="56">
        <f t="shared" si="99"/>
        <v>0</v>
      </c>
      <c r="K469" s="56">
        <f t="shared" si="100"/>
        <v>0</v>
      </c>
    </row>
    <row r="470" spans="1:11" ht="31.5" x14ac:dyDescent="0.25">
      <c r="A470" s="154"/>
      <c r="B470" s="152"/>
      <c r="C470" s="55" t="s">
        <v>19</v>
      </c>
      <c r="D470" s="56">
        <v>60</v>
      </c>
      <c r="E470" s="56">
        <v>60</v>
      </c>
      <c r="F470" s="56">
        <v>60</v>
      </c>
      <c r="G470" s="56">
        <v>0</v>
      </c>
      <c r="H470" s="56">
        <v>0</v>
      </c>
      <c r="I470" s="56">
        <f>G470/D470*100</f>
        <v>0</v>
      </c>
      <c r="J470" s="56">
        <f t="shared" si="99"/>
        <v>0</v>
      </c>
      <c r="K470" s="56">
        <f t="shared" si="100"/>
        <v>0</v>
      </c>
    </row>
    <row r="471" spans="1:11" ht="31.5" x14ac:dyDescent="0.25">
      <c r="A471" s="154"/>
      <c r="B471" s="152"/>
      <c r="C471" s="55" t="s">
        <v>159</v>
      </c>
      <c r="D471" s="56">
        <v>0</v>
      </c>
      <c r="E471" s="56">
        <v>0</v>
      </c>
      <c r="F471" s="56">
        <v>0</v>
      </c>
      <c r="G471" s="56">
        <v>0</v>
      </c>
      <c r="H471" s="56">
        <v>0</v>
      </c>
      <c r="I471" s="56">
        <v>0</v>
      </c>
      <c r="J471" s="56">
        <v>0</v>
      </c>
      <c r="K471" s="56">
        <v>0</v>
      </c>
    </row>
    <row r="472" spans="1:11" ht="31.5" x14ac:dyDescent="0.25">
      <c r="A472" s="154"/>
      <c r="B472" s="152"/>
      <c r="C472" s="55" t="s">
        <v>250</v>
      </c>
      <c r="D472" s="56">
        <v>0</v>
      </c>
      <c r="E472" s="56">
        <v>0</v>
      </c>
      <c r="F472" s="56">
        <v>0</v>
      </c>
      <c r="G472" s="56">
        <v>0</v>
      </c>
      <c r="H472" s="56">
        <v>0</v>
      </c>
      <c r="I472" s="56">
        <v>0</v>
      </c>
      <c r="J472" s="56">
        <v>0</v>
      </c>
      <c r="K472" s="56">
        <v>0</v>
      </c>
    </row>
    <row r="473" spans="1:11" ht="47.25" x14ac:dyDescent="0.25">
      <c r="A473" s="155"/>
      <c r="B473" s="152"/>
      <c r="C473" s="55" t="s">
        <v>28</v>
      </c>
      <c r="D473" s="56">
        <v>0</v>
      </c>
      <c r="E473" s="56">
        <v>0</v>
      </c>
      <c r="F473" s="56">
        <v>0</v>
      </c>
      <c r="G473" s="56">
        <v>0</v>
      </c>
      <c r="H473" s="56">
        <v>0</v>
      </c>
      <c r="I473" s="56">
        <v>0</v>
      </c>
      <c r="J473" s="56">
        <v>0</v>
      </c>
      <c r="K473" s="56">
        <v>0</v>
      </c>
    </row>
    <row r="474" spans="1:11" x14ac:dyDescent="0.25">
      <c r="A474" s="153" t="s">
        <v>255</v>
      </c>
      <c r="B474" s="152" t="s">
        <v>249</v>
      </c>
      <c r="C474" s="55" t="s">
        <v>158</v>
      </c>
      <c r="D474" s="56">
        <f>D475+D476+D477+D478</f>
        <v>20</v>
      </c>
      <c r="E474" s="56">
        <f>E475+E476+E477+E478</f>
        <v>20</v>
      </c>
      <c r="F474" s="56">
        <f>F475+F476+F477+F478</f>
        <v>20</v>
      </c>
      <c r="G474" s="56">
        <f t="shared" ref="G474:H474" si="106">G475+G476+G477+G478</f>
        <v>0</v>
      </c>
      <c r="H474" s="56">
        <f t="shared" si="106"/>
        <v>0</v>
      </c>
      <c r="I474" s="56">
        <f t="shared" si="98"/>
        <v>0</v>
      </c>
      <c r="J474" s="56">
        <f t="shared" si="99"/>
        <v>0</v>
      </c>
      <c r="K474" s="56">
        <f t="shared" si="100"/>
        <v>0</v>
      </c>
    </row>
    <row r="475" spans="1:11" ht="31.5" x14ac:dyDescent="0.25">
      <c r="A475" s="154"/>
      <c r="B475" s="152"/>
      <c r="C475" s="55" t="s">
        <v>19</v>
      </c>
      <c r="D475" s="56">
        <v>20</v>
      </c>
      <c r="E475" s="56">
        <v>20</v>
      </c>
      <c r="F475" s="56">
        <v>20</v>
      </c>
      <c r="G475" s="56">
        <v>0</v>
      </c>
      <c r="H475" s="56">
        <v>0</v>
      </c>
      <c r="I475" s="56">
        <f>G475/D475*100</f>
        <v>0</v>
      </c>
      <c r="J475" s="56">
        <f t="shared" si="99"/>
        <v>0</v>
      </c>
      <c r="K475" s="56">
        <f t="shared" si="100"/>
        <v>0</v>
      </c>
    </row>
    <row r="476" spans="1:11" ht="31.5" x14ac:dyDescent="0.25">
      <c r="A476" s="154"/>
      <c r="B476" s="152"/>
      <c r="C476" s="55" t="s">
        <v>159</v>
      </c>
      <c r="D476" s="56">
        <v>0</v>
      </c>
      <c r="E476" s="56">
        <v>0</v>
      </c>
      <c r="F476" s="56">
        <v>0</v>
      </c>
      <c r="G476" s="56">
        <v>0</v>
      </c>
      <c r="H476" s="56">
        <v>0</v>
      </c>
      <c r="I476" s="56">
        <v>0</v>
      </c>
      <c r="J476" s="56">
        <v>0</v>
      </c>
      <c r="K476" s="56">
        <v>0</v>
      </c>
    </row>
    <row r="477" spans="1:11" ht="31.5" x14ac:dyDescent="0.25">
      <c r="A477" s="154"/>
      <c r="B477" s="152"/>
      <c r="C477" s="55" t="s">
        <v>250</v>
      </c>
      <c r="D477" s="56">
        <v>0</v>
      </c>
      <c r="E477" s="56">
        <v>0</v>
      </c>
      <c r="F477" s="56">
        <v>0</v>
      </c>
      <c r="G477" s="56">
        <v>0</v>
      </c>
      <c r="H477" s="56">
        <v>0</v>
      </c>
      <c r="I477" s="56">
        <v>0</v>
      </c>
      <c r="J477" s="56">
        <v>0</v>
      </c>
      <c r="K477" s="56">
        <v>0</v>
      </c>
    </row>
    <row r="478" spans="1:11" ht="47.25" x14ac:dyDescent="0.25">
      <c r="A478" s="155"/>
      <c r="B478" s="152"/>
      <c r="C478" s="55" t="s">
        <v>28</v>
      </c>
      <c r="D478" s="56">
        <v>0</v>
      </c>
      <c r="E478" s="56">
        <v>0</v>
      </c>
      <c r="F478" s="56">
        <v>0</v>
      </c>
      <c r="G478" s="56">
        <v>0</v>
      </c>
      <c r="H478" s="56">
        <v>0</v>
      </c>
      <c r="I478" s="56">
        <v>0</v>
      </c>
      <c r="J478" s="56">
        <v>0</v>
      </c>
      <c r="K478" s="56">
        <v>0</v>
      </c>
    </row>
    <row r="479" spans="1:11" x14ac:dyDescent="0.25">
      <c r="A479" s="153" t="s">
        <v>256</v>
      </c>
      <c r="B479" s="160" t="s">
        <v>161</v>
      </c>
      <c r="C479" s="55" t="s">
        <v>158</v>
      </c>
      <c r="D479" s="56">
        <f>D480+D481+D482+D483</f>
        <v>0</v>
      </c>
      <c r="E479" s="56">
        <f>E480+E481+E482+E483</f>
        <v>0</v>
      </c>
      <c r="F479" s="56">
        <f>F480+F481+F482+F483</f>
        <v>0</v>
      </c>
      <c r="G479" s="56">
        <f>G480+G481+G482+G483</f>
        <v>0</v>
      </c>
      <c r="H479" s="56">
        <f>H480+H481+H482+H483</f>
        <v>0</v>
      </c>
      <c r="I479" s="56">
        <v>0</v>
      </c>
      <c r="J479" s="56">
        <v>0</v>
      </c>
      <c r="K479" s="56">
        <v>0</v>
      </c>
    </row>
    <row r="480" spans="1:11" ht="31.5" x14ac:dyDescent="0.25">
      <c r="A480" s="154"/>
      <c r="B480" s="160"/>
      <c r="C480" s="55" t="s">
        <v>19</v>
      </c>
      <c r="D480" s="56">
        <v>0</v>
      </c>
      <c r="E480" s="56">
        <v>0</v>
      </c>
      <c r="F480" s="56">
        <v>0</v>
      </c>
      <c r="G480" s="56">
        <v>0</v>
      </c>
      <c r="H480" s="56">
        <v>0</v>
      </c>
      <c r="I480" s="56">
        <v>0</v>
      </c>
      <c r="J480" s="56">
        <v>0</v>
      </c>
      <c r="K480" s="56">
        <v>0</v>
      </c>
    </row>
    <row r="481" spans="1:11" ht="31.5" x14ac:dyDescent="0.25">
      <c r="A481" s="154"/>
      <c r="B481" s="160"/>
      <c r="C481" s="55" t="s">
        <v>159</v>
      </c>
      <c r="D481" s="56">
        <v>0</v>
      </c>
      <c r="E481" s="56">
        <v>0</v>
      </c>
      <c r="F481" s="56">
        <v>0</v>
      </c>
      <c r="G481" s="56">
        <v>0</v>
      </c>
      <c r="H481" s="56">
        <v>0</v>
      </c>
      <c r="I481" s="56">
        <v>0</v>
      </c>
      <c r="J481" s="56">
        <v>0</v>
      </c>
      <c r="K481" s="56">
        <v>0</v>
      </c>
    </row>
    <row r="482" spans="1:11" ht="31.5" x14ac:dyDescent="0.25">
      <c r="A482" s="154"/>
      <c r="B482" s="160"/>
      <c r="C482" s="55" t="s">
        <v>250</v>
      </c>
      <c r="D482" s="56">
        <v>0</v>
      </c>
      <c r="E482" s="56">
        <v>0</v>
      </c>
      <c r="F482" s="56">
        <v>0</v>
      </c>
      <c r="G482" s="56">
        <v>0</v>
      </c>
      <c r="H482" s="56">
        <v>0</v>
      </c>
      <c r="I482" s="56">
        <v>0</v>
      </c>
      <c r="J482" s="56">
        <v>0</v>
      </c>
      <c r="K482" s="56">
        <v>0</v>
      </c>
    </row>
    <row r="483" spans="1:11" ht="47.25" x14ac:dyDescent="0.25">
      <c r="A483" s="155"/>
      <c r="B483" s="160"/>
      <c r="C483" s="55" t="s">
        <v>28</v>
      </c>
      <c r="D483" s="56">
        <v>0</v>
      </c>
      <c r="E483" s="56">
        <v>0</v>
      </c>
      <c r="F483" s="56">
        <v>0</v>
      </c>
      <c r="G483" s="56">
        <v>0</v>
      </c>
      <c r="H483" s="56">
        <v>0</v>
      </c>
      <c r="I483" s="56">
        <v>0</v>
      </c>
      <c r="J483" s="56">
        <v>0</v>
      </c>
      <c r="K483" s="56">
        <v>0</v>
      </c>
    </row>
    <row r="484" spans="1:11" x14ac:dyDescent="0.25">
      <c r="A484" s="153" t="s">
        <v>257</v>
      </c>
      <c r="B484" s="160" t="s">
        <v>161</v>
      </c>
      <c r="C484" s="55" t="s">
        <v>158</v>
      </c>
      <c r="D484" s="56">
        <f>D485+D486+D487+D488</f>
        <v>230</v>
      </c>
      <c r="E484" s="56">
        <f>E485+E486+E487+E488</f>
        <v>230</v>
      </c>
      <c r="F484" s="56">
        <f>F485+F486+F487+F488</f>
        <v>228.9</v>
      </c>
      <c r="G484" s="56">
        <f>G485+G486+G487+G488</f>
        <v>0</v>
      </c>
      <c r="H484" s="56">
        <f>H485+H486+H487+H488</f>
        <v>0</v>
      </c>
      <c r="I484" s="56">
        <f t="shared" si="98"/>
        <v>0</v>
      </c>
      <c r="J484" s="56">
        <f t="shared" si="99"/>
        <v>0</v>
      </c>
      <c r="K484" s="56">
        <f t="shared" si="100"/>
        <v>0</v>
      </c>
    </row>
    <row r="485" spans="1:11" ht="31.5" x14ac:dyDescent="0.25">
      <c r="A485" s="154"/>
      <c r="B485" s="160"/>
      <c r="C485" s="55" t="s">
        <v>19</v>
      </c>
      <c r="D485" s="56">
        <v>230</v>
      </c>
      <c r="E485" s="56">
        <v>230</v>
      </c>
      <c r="F485" s="56">
        <v>228.9</v>
      </c>
      <c r="G485" s="56">
        <v>0</v>
      </c>
      <c r="H485" s="56">
        <v>0</v>
      </c>
      <c r="I485" s="56">
        <f t="shared" si="98"/>
        <v>0</v>
      </c>
      <c r="J485" s="56">
        <f t="shared" si="99"/>
        <v>0</v>
      </c>
      <c r="K485" s="56">
        <f t="shared" si="100"/>
        <v>0</v>
      </c>
    </row>
    <row r="486" spans="1:11" ht="31.5" x14ac:dyDescent="0.25">
      <c r="A486" s="154"/>
      <c r="B486" s="160"/>
      <c r="C486" s="55" t="s">
        <v>159</v>
      </c>
      <c r="D486" s="56">
        <v>0</v>
      </c>
      <c r="E486" s="56">
        <v>0</v>
      </c>
      <c r="F486" s="56">
        <v>0</v>
      </c>
      <c r="G486" s="56">
        <v>0</v>
      </c>
      <c r="H486" s="56">
        <v>0</v>
      </c>
      <c r="I486" s="56">
        <v>0</v>
      </c>
      <c r="J486" s="56">
        <v>0</v>
      </c>
      <c r="K486" s="56">
        <v>0</v>
      </c>
    </row>
    <row r="487" spans="1:11" ht="31.5" x14ac:dyDescent="0.25">
      <c r="A487" s="154"/>
      <c r="B487" s="160"/>
      <c r="C487" s="55" t="s">
        <v>250</v>
      </c>
      <c r="D487" s="56">
        <v>0</v>
      </c>
      <c r="E487" s="56">
        <v>0</v>
      </c>
      <c r="F487" s="56">
        <v>0</v>
      </c>
      <c r="G487" s="56">
        <v>0</v>
      </c>
      <c r="H487" s="56">
        <v>0</v>
      </c>
      <c r="I487" s="56">
        <v>0</v>
      </c>
      <c r="J487" s="56">
        <v>0</v>
      </c>
      <c r="K487" s="56">
        <v>0</v>
      </c>
    </row>
    <row r="488" spans="1:11" ht="47.25" x14ac:dyDescent="0.25">
      <c r="A488" s="155"/>
      <c r="B488" s="160"/>
      <c r="C488" s="55" t="s">
        <v>28</v>
      </c>
      <c r="D488" s="56">
        <v>0</v>
      </c>
      <c r="E488" s="56">
        <v>0</v>
      </c>
      <c r="F488" s="56">
        <v>0</v>
      </c>
      <c r="G488" s="56">
        <v>0</v>
      </c>
      <c r="H488" s="56">
        <v>0</v>
      </c>
      <c r="I488" s="56">
        <v>0</v>
      </c>
      <c r="J488" s="56">
        <v>0</v>
      </c>
      <c r="K488" s="56">
        <v>0</v>
      </c>
    </row>
    <row r="489" spans="1:11" x14ac:dyDescent="0.25">
      <c r="A489" s="153" t="s">
        <v>258</v>
      </c>
      <c r="B489" s="160" t="s">
        <v>161</v>
      </c>
      <c r="C489" s="55" t="s">
        <v>158</v>
      </c>
      <c r="D489" s="56">
        <f>D490+D491+D492+D493</f>
        <v>0</v>
      </c>
      <c r="E489" s="56">
        <f>E490+E491+E492+E493</f>
        <v>0</v>
      </c>
      <c r="F489" s="56">
        <f>F490+F491+F492+F493</f>
        <v>0</v>
      </c>
      <c r="G489" s="56">
        <f>G490+G491+G492+G493</f>
        <v>0</v>
      </c>
      <c r="H489" s="56">
        <f>H490+H491+H492+H493</f>
        <v>0</v>
      </c>
      <c r="I489" s="56">
        <v>0</v>
      </c>
      <c r="J489" s="56">
        <v>0</v>
      </c>
      <c r="K489" s="56">
        <v>0</v>
      </c>
    </row>
    <row r="490" spans="1:11" ht="31.5" x14ac:dyDescent="0.25">
      <c r="A490" s="154"/>
      <c r="B490" s="160"/>
      <c r="C490" s="55" t="s">
        <v>19</v>
      </c>
      <c r="D490" s="56">
        <v>0</v>
      </c>
      <c r="E490" s="56">
        <v>0</v>
      </c>
      <c r="F490" s="56">
        <v>0</v>
      </c>
      <c r="G490" s="56">
        <v>0</v>
      </c>
      <c r="H490" s="56">
        <v>0</v>
      </c>
      <c r="I490" s="56">
        <v>0</v>
      </c>
      <c r="J490" s="56">
        <v>0</v>
      </c>
      <c r="K490" s="56">
        <v>0</v>
      </c>
    </row>
    <row r="491" spans="1:11" ht="31.5" x14ac:dyDescent="0.25">
      <c r="A491" s="154"/>
      <c r="B491" s="160"/>
      <c r="C491" s="55" t="s">
        <v>159</v>
      </c>
      <c r="D491" s="56">
        <v>0</v>
      </c>
      <c r="E491" s="56">
        <v>0</v>
      </c>
      <c r="F491" s="56">
        <v>0</v>
      </c>
      <c r="G491" s="56">
        <v>0</v>
      </c>
      <c r="H491" s="56">
        <v>0</v>
      </c>
      <c r="I491" s="56">
        <v>0</v>
      </c>
      <c r="J491" s="56">
        <v>0</v>
      </c>
      <c r="K491" s="56">
        <v>0</v>
      </c>
    </row>
    <row r="492" spans="1:11" ht="31.5" x14ac:dyDescent="0.25">
      <c r="A492" s="154"/>
      <c r="B492" s="160"/>
      <c r="C492" s="55" t="s">
        <v>250</v>
      </c>
      <c r="D492" s="56">
        <v>0</v>
      </c>
      <c r="E492" s="56">
        <v>0</v>
      </c>
      <c r="F492" s="56">
        <v>0</v>
      </c>
      <c r="G492" s="56">
        <v>0</v>
      </c>
      <c r="H492" s="56">
        <v>0</v>
      </c>
      <c r="I492" s="56">
        <v>0</v>
      </c>
      <c r="J492" s="56">
        <v>0</v>
      </c>
      <c r="K492" s="56">
        <v>0</v>
      </c>
    </row>
    <row r="493" spans="1:11" ht="47.25" x14ac:dyDescent="0.25">
      <c r="A493" s="155"/>
      <c r="B493" s="160"/>
      <c r="C493" s="55" t="s">
        <v>28</v>
      </c>
      <c r="D493" s="56">
        <v>0</v>
      </c>
      <c r="E493" s="56">
        <v>0</v>
      </c>
      <c r="F493" s="56">
        <v>0</v>
      </c>
      <c r="G493" s="56">
        <v>0</v>
      </c>
      <c r="H493" s="56">
        <v>0</v>
      </c>
      <c r="I493" s="56">
        <v>0</v>
      </c>
      <c r="J493" s="56">
        <v>0</v>
      </c>
      <c r="K493" s="56">
        <v>0</v>
      </c>
    </row>
    <row r="494" spans="1:11" x14ac:dyDescent="0.25">
      <c r="A494" s="153" t="s">
        <v>259</v>
      </c>
      <c r="B494" s="153" t="s">
        <v>167</v>
      </c>
      <c r="C494" s="55" t="s">
        <v>158</v>
      </c>
      <c r="D494" s="56">
        <f>D495+D496+D497+D498</f>
        <v>0</v>
      </c>
      <c r="E494" s="56">
        <f>E495+E496+E497+E498</f>
        <v>0</v>
      </c>
      <c r="F494" s="56">
        <f>F495+F496+F497+F498</f>
        <v>0</v>
      </c>
      <c r="G494" s="56">
        <f>G495+G496+G497+G498</f>
        <v>0</v>
      </c>
      <c r="H494" s="56">
        <f>H495+H496+H497+H498</f>
        <v>0</v>
      </c>
      <c r="I494" s="56">
        <v>0</v>
      </c>
      <c r="J494" s="56">
        <v>0</v>
      </c>
      <c r="K494" s="56">
        <v>0</v>
      </c>
    </row>
    <row r="495" spans="1:11" ht="31.5" x14ac:dyDescent="0.25">
      <c r="A495" s="154"/>
      <c r="B495" s="154"/>
      <c r="C495" s="55" t="s">
        <v>19</v>
      </c>
      <c r="D495" s="56">
        <v>0</v>
      </c>
      <c r="E495" s="56">
        <v>0</v>
      </c>
      <c r="F495" s="56">
        <f>340-340</f>
        <v>0</v>
      </c>
      <c r="G495" s="56">
        <f>340-340</f>
        <v>0</v>
      </c>
      <c r="H495" s="56">
        <f>340-340</f>
        <v>0</v>
      </c>
      <c r="I495" s="56">
        <v>0</v>
      </c>
      <c r="J495" s="56">
        <v>0</v>
      </c>
      <c r="K495" s="56">
        <v>0</v>
      </c>
    </row>
    <row r="496" spans="1:11" ht="31.5" x14ac:dyDescent="0.25">
      <c r="A496" s="154"/>
      <c r="B496" s="154"/>
      <c r="C496" s="55" t="s">
        <v>159</v>
      </c>
      <c r="D496" s="56">
        <v>0</v>
      </c>
      <c r="E496" s="56">
        <v>0</v>
      </c>
      <c r="F496" s="56">
        <v>0</v>
      </c>
      <c r="G496" s="56">
        <v>0</v>
      </c>
      <c r="H496" s="56">
        <v>0</v>
      </c>
      <c r="I496" s="56">
        <v>0</v>
      </c>
      <c r="J496" s="56">
        <v>0</v>
      </c>
      <c r="K496" s="56">
        <v>0</v>
      </c>
    </row>
    <row r="497" spans="1:11" ht="31.5" x14ac:dyDescent="0.25">
      <c r="A497" s="154"/>
      <c r="B497" s="154"/>
      <c r="C497" s="55" t="s">
        <v>250</v>
      </c>
      <c r="D497" s="56">
        <v>0</v>
      </c>
      <c r="E497" s="56">
        <v>0</v>
      </c>
      <c r="F497" s="56">
        <v>0</v>
      </c>
      <c r="G497" s="56">
        <v>0</v>
      </c>
      <c r="H497" s="56">
        <v>0</v>
      </c>
      <c r="I497" s="56">
        <v>0</v>
      </c>
      <c r="J497" s="56">
        <v>0</v>
      </c>
      <c r="K497" s="56">
        <v>0</v>
      </c>
    </row>
    <row r="498" spans="1:11" ht="47.25" x14ac:dyDescent="0.25">
      <c r="A498" s="155"/>
      <c r="B498" s="155"/>
      <c r="C498" s="55" t="s">
        <v>28</v>
      </c>
      <c r="D498" s="56">
        <v>0</v>
      </c>
      <c r="E498" s="56">
        <v>0</v>
      </c>
      <c r="F498" s="56">
        <v>0</v>
      </c>
      <c r="G498" s="56">
        <v>0</v>
      </c>
      <c r="H498" s="56">
        <v>0</v>
      </c>
      <c r="I498" s="56">
        <v>0</v>
      </c>
      <c r="J498" s="56">
        <v>0</v>
      </c>
      <c r="K498" s="56">
        <v>0</v>
      </c>
    </row>
    <row r="499" spans="1:11" x14ac:dyDescent="0.25">
      <c r="A499" s="153" t="s">
        <v>260</v>
      </c>
      <c r="B499" s="153" t="s">
        <v>167</v>
      </c>
      <c r="C499" s="55" t="s">
        <v>158</v>
      </c>
      <c r="D499" s="56">
        <f>D500+D501+D502+D503</f>
        <v>0</v>
      </c>
      <c r="E499" s="56">
        <f>E500+E501+E502+E503</f>
        <v>0</v>
      </c>
      <c r="F499" s="56">
        <f>F500+F501+F502+F503</f>
        <v>0</v>
      </c>
      <c r="G499" s="56">
        <f>G500+G501+G502+G503</f>
        <v>0</v>
      </c>
      <c r="H499" s="56">
        <f>H500+H501+H502+H503</f>
        <v>0</v>
      </c>
      <c r="I499" s="56">
        <v>0</v>
      </c>
      <c r="J499" s="56">
        <v>0</v>
      </c>
      <c r="K499" s="56">
        <v>0</v>
      </c>
    </row>
    <row r="500" spans="1:11" ht="31.5" x14ac:dyDescent="0.25">
      <c r="A500" s="154"/>
      <c r="B500" s="154"/>
      <c r="C500" s="55" t="s">
        <v>19</v>
      </c>
      <c r="D500" s="56">
        <v>0</v>
      </c>
      <c r="E500" s="56">
        <v>0</v>
      </c>
      <c r="F500" s="56">
        <f>170-170</f>
        <v>0</v>
      </c>
      <c r="G500" s="56">
        <f>170-170</f>
        <v>0</v>
      </c>
      <c r="H500" s="56">
        <f>170-170</f>
        <v>0</v>
      </c>
      <c r="I500" s="56">
        <v>0</v>
      </c>
      <c r="J500" s="56">
        <v>0</v>
      </c>
      <c r="K500" s="56">
        <v>0</v>
      </c>
    </row>
    <row r="501" spans="1:11" ht="31.5" x14ac:dyDescent="0.25">
      <c r="A501" s="154"/>
      <c r="B501" s="154"/>
      <c r="C501" s="55" t="s">
        <v>159</v>
      </c>
      <c r="D501" s="56">
        <v>0</v>
      </c>
      <c r="E501" s="56">
        <v>0</v>
      </c>
      <c r="F501" s="56">
        <v>0</v>
      </c>
      <c r="G501" s="56">
        <v>0</v>
      </c>
      <c r="H501" s="56">
        <v>0</v>
      </c>
      <c r="I501" s="56">
        <v>0</v>
      </c>
      <c r="J501" s="56">
        <v>0</v>
      </c>
      <c r="K501" s="56">
        <v>0</v>
      </c>
    </row>
    <row r="502" spans="1:11" ht="31.5" x14ac:dyDescent="0.25">
      <c r="A502" s="154"/>
      <c r="B502" s="154"/>
      <c r="C502" s="55" t="s">
        <v>250</v>
      </c>
      <c r="D502" s="56">
        <v>0</v>
      </c>
      <c r="E502" s="56">
        <v>0</v>
      </c>
      <c r="F502" s="56">
        <v>0</v>
      </c>
      <c r="G502" s="56">
        <v>0</v>
      </c>
      <c r="H502" s="56">
        <v>0</v>
      </c>
      <c r="I502" s="56">
        <v>0</v>
      </c>
      <c r="J502" s="56">
        <v>0</v>
      </c>
      <c r="K502" s="56">
        <v>0</v>
      </c>
    </row>
    <row r="503" spans="1:11" ht="47.25" x14ac:dyDescent="0.25">
      <c r="A503" s="155"/>
      <c r="B503" s="155"/>
      <c r="C503" s="55" t="s">
        <v>28</v>
      </c>
      <c r="D503" s="56">
        <v>0</v>
      </c>
      <c r="E503" s="56">
        <v>0</v>
      </c>
      <c r="F503" s="56">
        <v>0</v>
      </c>
      <c r="G503" s="56">
        <v>0</v>
      </c>
      <c r="H503" s="56">
        <v>0</v>
      </c>
      <c r="I503" s="56">
        <v>0</v>
      </c>
      <c r="J503" s="56">
        <v>0</v>
      </c>
      <c r="K503" s="56">
        <v>0</v>
      </c>
    </row>
    <row r="504" spans="1:11" x14ac:dyDescent="0.25">
      <c r="A504" s="153" t="s">
        <v>261</v>
      </c>
      <c r="B504" s="160" t="s">
        <v>161</v>
      </c>
      <c r="C504" s="55" t="s">
        <v>158</v>
      </c>
      <c r="D504" s="56">
        <f>D505+D506+D507+D508</f>
        <v>15</v>
      </c>
      <c r="E504" s="56">
        <f>E505+E506+E507+E508</f>
        <v>15</v>
      </c>
      <c r="F504" s="56">
        <f>F505+F506+F507+F508</f>
        <v>13.5</v>
      </c>
      <c r="G504" s="56">
        <f>G505+G506+G507+G508</f>
        <v>0</v>
      </c>
      <c r="H504" s="56">
        <f>H505+H506+H507+H508</f>
        <v>0</v>
      </c>
      <c r="I504" s="56">
        <f t="shared" ref="I504:I530" si="107">H504/D504*100</f>
        <v>0</v>
      </c>
      <c r="J504" s="56">
        <f t="shared" ref="J504:J530" si="108">G504/E504*100</f>
        <v>0</v>
      </c>
      <c r="K504" s="56">
        <f t="shared" ref="K504:K530" si="109">G504/F504*100</f>
        <v>0</v>
      </c>
    </row>
    <row r="505" spans="1:11" ht="31.5" x14ac:dyDescent="0.25">
      <c r="A505" s="154"/>
      <c r="B505" s="160"/>
      <c r="C505" s="55" t="s">
        <v>19</v>
      </c>
      <c r="D505" s="56">
        <v>15</v>
      </c>
      <c r="E505" s="56">
        <v>15</v>
      </c>
      <c r="F505" s="56">
        <v>13.5</v>
      </c>
      <c r="G505" s="56">
        <v>0</v>
      </c>
      <c r="H505" s="56">
        <v>0</v>
      </c>
      <c r="I505" s="56">
        <f t="shared" si="107"/>
        <v>0</v>
      </c>
      <c r="J505" s="56">
        <f t="shared" si="108"/>
        <v>0</v>
      </c>
      <c r="K505" s="56">
        <f t="shared" si="109"/>
        <v>0</v>
      </c>
    </row>
    <row r="506" spans="1:11" ht="31.5" x14ac:dyDescent="0.25">
      <c r="A506" s="154"/>
      <c r="B506" s="160"/>
      <c r="C506" s="55" t="s">
        <v>159</v>
      </c>
      <c r="D506" s="56">
        <v>0</v>
      </c>
      <c r="E506" s="56">
        <v>0</v>
      </c>
      <c r="F506" s="56">
        <v>0</v>
      </c>
      <c r="G506" s="56">
        <v>0</v>
      </c>
      <c r="H506" s="56">
        <v>0</v>
      </c>
      <c r="I506" s="56">
        <v>0</v>
      </c>
      <c r="J506" s="56">
        <v>0</v>
      </c>
      <c r="K506" s="56">
        <v>0</v>
      </c>
    </row>
    <row r="507" spans="1:11" ht="31.5" x14ac:dyDescent="0.25">
      <c r="A507" s="154"/>
      <c r="B507" s="160"/>
      <c r="C507" s="55" t="s">
        <v>250</v>
      </c>
      <c r="D507" s="56">
        <v>0</v>
      </c>
      <c r="E507" s="56">
        <v>0</v>
      </c>
      <c r="F507" s="56">
        <v>0</v>
      </c>
      <c r="G507" s="56">
        <v>0</v>
      </c>
      <c r="H507" s="56">
        <v>0</v>
      </c>
      <c r="I507" s="56">
        <v>0</v>
      </c>
      <c r="J507" s="56">
        <v>0</v>
      </c>
      <c r="K507" s="56">
        <v>0</v>
      </c>
    </row>
    <row r="508" spans="1:11" ht="47.25" x14ac:dyDescent="0.25">
      <c r="A508" s="155"/>
      <c r="B508" s="160"/>
      <c r="C508" s="55" t="s">
        <v>28</v>
      </c>
      <c r="D508" s="56">
        <v>0</v>
      </c>
      <c r="E508" s="56">
        <v>0</v>
      </c>
      <c r="F508" s="56">
        <v>0</v>
      </c>
      <c r="G508" s="56">
        <v>0</v>
      </c>
      <c r="H508" s="56">
        <v>0</v>
      </c>
      <c r="I508" s="56">
        <v>0</v>
      </c>
      <c r="J508" s="56">
        <v>0</v>
      </c>
      <c r="K508" s="56">
        <v>0</v>
      </c>
    </row>
    <row r="509" spans="1:11" x14ac:dyDescent="0.25">
      <c r="A509" s="153" t="s">
        <v>262</v>
      </c>
      <c r="B509" s="160" t="s">
        <v>161</v>
      </c>
      <c r="C509" s="55" t="s">
        <v>158</v>
      </c>
      <c r="D509" s="56">
        <f>D510+D511+D512+D513</f>
        <v>160</v>
      </c>
      <c r="E509" s="56">
        <f>E510+E511+E512+E513</f>
        <v>160</v>
      </c>
      <c r="F509" s="56">
        <f>F510+F511+F512+F513</f>
        <v>144</v>
      </c>
      <c r="G509" s="56">
        <f>G510+G511+G512+G513</f>
        <v>0</v>
      </c>
      <c r="H509" s="56">
        <f>H510+H511+H512+H513</f>
        <v>0</v>
      </c>
      <c r="I509" s="56">
        <f t="shared" si="107"/>
        <v>0</v>
      </c>
      <c r="J509" s="56">
        <f t="shared" si="108"/>
        <v>0</v>
      </c>
      <c r="K509" s="56">
        <f t="shared" si="109"/>
        <v>0</v>
      </c>
    </row>
    <row r="510" spans="1:11" ht="31.5" x14ac:dyDescent="0.25">
      <c r="A510" s="154"/>
      <c r="B510" s="160"/>
      <c r="C510" s="55" t="s">
        <v>19</v>
      </c>
      <c r="D510" s="56">
        <v>160</v>
      </c>
      <c r="E510" s="56">
        <v>160</v>
      </c>
      <c r="F510" s="56">
        <v>144</v>
      </c>
      <c r="G510" s="56">
        <v>0</v>
      </c>
      <c r="H510" s="56">
        <v>0</v>
      </c>
      <c r="I510" s="56">
        <f t="shared" si="107"/>
        <v>0</v>
      </c>
      <c r="J510" s="56">
        <f t="shared" si="108"/>
        <v>0</v>
      </c>
      <c r="K510" s="56">
        <f t="shared" si="109"/>
        <v>0</v>
      </c>
    </row>
    <row r="511" spans="1:11" ht="31.5" x14ac:dyDescent="0.25">
      <c r="A511" s="154"/>
      <c r="B511" s="160"/>
      <c r="C511" s="55" t="s">
        <v>159</v>
      </c>
      <c r="D511" s="56">
        <v>0</v>
      </c>
      <c r="E511" s="56">
        <v>0</v>
      </c>
      <c r="F511" s="56">
        <v>0</v>
      </c>
      <c r="G511" s="56">
        <v>0</v>
      </c>
      <c r="H511" s="56">
        <v>0</v>
      </c>
      <c r="I511" s="56">
        <v>0</v>
      </c>
      <c r="J511" s="56">
        <v>0</v>
      </c>
      <c r="K511" s="56">
        <v>0</v>
      </c>
    </row>
    <row r="512" spans="1:11" ht="31.5" x14ac:dyDescent="0.25">
      <c r="A512" s="154"/>
      <c r="B512" s="160"/>
      <c r="C512" s="55" t="s">
        <v>250</v>
      </c>
      <c r="D512" s="56">
        <v>0</v>
      </c>
      <c r="E512" s="56">
        <v>0</v>
      </c>
      <c r="F512" s="56">
        <v>0</v>
      </c>
      <c r="G512" s="56">
        <v>0</v>
      </c>
      <c r="H512" s="56">
        <v>0</v>
      </c>
      <c r="I512" s="56">
        <v>0</v>
      </c>
      <c r="J512" s="56">
        <v>0</v>
      </c>
      <c r="K512" s="56">
        <v>0</v>
      </c>
    </row>
    <row r="513" spans="1:11" ht="47.25" x14ac:dyDescent="0.25">
      <c r="A513" s="155"/>
      <c r="B513" s="160"/>
      <c r="C513" s="55" t="s">
        <v>28</v>
      </c>
      <c r="D513" s="56">
        <v>0</v>
      </c>
      <c r="E513" s="56">
        <v>0</v>
      </c>
      <c r="F513" s="56">
        <v>0</v>
      </c>
      <c r="G513" s="56">
        <v>0</v>
      </c>
      <c r="H513" s="56">
        <v>0</v>
      </c>
      <c r="I513" s="56">
        <v>0</v>
      </c>
      <c r="J513" s="56">
        <v>0</v>
      </c>
      <c r="K513" s="56">
        <v>0</v>
      </c>
    </row>
    <row r="514" spans="1:11" x14ac:dyDescent="0.25">
      <c r="A514" s="153" t="s">
        <v>263</v>
      </c>
      <c r="B514" s="153" t="s">
        <v>173</v>
      </c>
      <c r="C514" s="55" t="s">
        <v>158</v>
      </c>
      <c r="D514" s="56">
        <f>D515+D516+D517+D518</f>
        <v>0</v>
      </c>
      <c r="E514" s="56">
        <f>E515+E516+E517+E518</f>
        <v>0</v>
      </c>
      <c r="F514" s="56">
        <f>F515+F516+F517+F518</f>
        <v>0</v>
      </c>
      <c r="G514" s="56">
        <f>G515+G516+G517+G518</f>
        <v>0</v>
      </c>
      <c r="H514" s="56">
        <f>H515+H516+H517+H518</f>
        <v>0</v>
      </c>
      <c r="I514" s="56">
        <v>0</v>
      </c>
      <c r="J514" s="56">
        <v>0</v>
      </c>
      <c r="K514" s="56">
        <v>0</v>
      </c>
    </row>
    <row r="515" spans="1:11" ht="31.5" x14ac:dyDescent="0.25">
      <c r="A515" s="154"/>
      <c r="B515" s="154"/>
      <c r="C515" s="55" t="s">
        <v>19</v>
      </c>
      <c r="D515" s="56">
        <v>0</v>
      </c>
      <c r="E515" s="56">
        <v>0</v>
      </c>
      <c r="F515" s="56">
        <v>0</v>
      </c>
      <c r="G515" s="56">
        <v>0</v>
      </c>
      <c r="H515" s="56">
        <v>0</v>
      </c>
      <c r="I515" s="56">
        <v>0</v>
      </c>
      <c r="J515" s="56">
        <v>0</v>
      </c>
      <c r="K515" s="56">
        <v>0</v>
      </c>
    </row>
    <row r="516" spans="1:11" ht="31.5" x14ac:dyDescent="0.25">
      <c r="A516" s="154"/>
      <c r="B516" s="154"/>
      <c r="C516" s="55" t="s">
        <v>159</v>
      </c>
      <c r="D516" s="56">
        <v>0</v>
      </c>
      <c r="E516" s="56">
        <v>0</v>
      </c>
      <c r="F516" s="56">
        <v>0</v>
      </c>
      <c r="G516" s="56">
        <v>0</v>
      </c>
      <c r="H516" s="56">
        <v>0</v>
      </c>
      <c r="I516" s="56">
        <v>0</v>
      </c>
      <c r="J516" s="56">
        <v>0</v>
      </c>
      <c r="K516" s="56">
        <v>0</v>
      </c>
    </row>
    <row r="517" spans="1:11" ht="31.5" x14ac:dyDescent="0.25">
      <c r="A517" s="154"/>
      <c r="B517" s="154"/>
      <c r="C517" s="55" t="s">
        <v>250</v>
      </c>
      <c r="D517" s="56">
        <v>0</v>
      </c>
      <c r="E517" s="56">
        <v>0</v>
      </c>
      <c r="F517" s="56">
        <v>0</v>
      </c>
      <c r="G517" s="56">
        <v>0</v>
      </c>
      <c r="H517" s="56">
        <v>0</v>
      </c>
      <c r="I517" s="56">
        <v>0</v>
      </c>
      <c r="J517" s="56">
        <v>0</v>
      </c>
      <c r="K517" s="56">
        <v>0</v>
      </c>
    </row>
    <row r="518" spans="1:11" ht="47.25" x14ac:dyDescent="0.25">
      <c r="A518" s="155"/>
      <c r="B518" s="155"/>
      <c r="C518" s="55" t="s">
        <v>28</v>
      </c>
      <c r="D518" s="56">
        <v>0</v>
      </c>
      <c r="E518" s="56">
        <v>0</v>
      </c>
      <c r="F518" s="56">
        <v>0</v>
      </c>
      <c r="G518" s="56">
        <v>0</v>
      </c>
      <c r="H518" s="56">
        <v>0</v>
      </c>
      <c r="I518" s="56">
        <v>0</v>
      </c>
      <c r="J518" s="56">
        <v>0</v>
      </c>
      <c r="K518" s="56">
        <v>0</v>
      </c>
    </row>
    <row r="519" spans="1:11" x14ac:dyDescent="0.25">
      <c r="A519" s="153" t="s">
        <v>264</v>
      </c>
      <c r="B519" s="153" t="s">
        <v>232</v>
      </c>
      <c r="C519" s="55" t="s">
        <v>158</v>
      </c>
      <c r="D519" s="56">
        <f>D520+D521+D522+D523</f>
        <v>0</v>
      </c>
      <c r="E519" s="56">
        <f>E520+E521+E522+E523</f>
        <v>0</v>
      </c>
      <c r="F519" s="56">
        <f>F520+F521+F522+F523</f>
        <v>0</v>
      </c>
      <c r="G519" s="56">
        <f>G520+G521+G522+G523</f>
        <v>0</v>
      </c>
      <c r="H519" s="56">
        <f>H520+H521+H522+H523</f>
        <v>0</v>
      </c>
      <c r="I519" s="56">
        <v>0</v>
      </c>
      <c r="J519" s="56">
        <v>0</v>
      </c>
      <c r="K519" s="56">
        <v>0</v>
      </c>
    </row>
    <row r="520" spans="1:11" ht="31.5" x14ac:dyDescent="0.25">
      <c r="A520" s="154"/>
      <c r="B520" s="154"/>
      <c r="C520" s="55" t="s">
        <v>19</v>
      </c>
      <c r="D520" s="56">
        <v>0</v>
      </c>
      <c r="E520" s="56">
        <v>0</v>
      </c>
      <c r="F520" s="56">
        <v>0</v>
      </c>
      <c r="G520" s="56">
        <v>0</v>
      </c>
      <c r="H520" s="56">
        <v>0</v>
      </c>
      <c r="I520" s="56">
        <v>0</v>
      </c>
      <c r="J520" s="56">
        <v>0</v>
      </c>
      <c r="K520" s="56">
        <v>0</v>
      </c>
    </row>
    <row r="521" spans="1:11" ht="31.5" x14ac:dyDescent="0.25">
      <c r="A521" s="154"/>
      <c r="B521" s="154"/>
      <c r="C521" s="55" t="s">
        <v>159</v>
      </c>
      <c r="D521" s="56">
        <v>0</v>
      </c>
      <c r="E521" s="56">
        <v>0</v>
      </c>
      <c r="F521" s="56">
        <v>0</v>
      </c>
      <c r="G521" s="56">
        <v>0</v>
      </c>
      <c r="H521" s="56">
        <v>0</v>
      </c>
      <c r="I521" s="56">
        <v>0</v>
      </c>
      <c r="J521" s="56">
        <v>0</v>
      </c>
      <c r="K521" s="56">
        <v>0</v>
      </c>
    </row>
    <row r="522" spans="1:11" ht="31.5" x14ac:dyDescent="0.25">
      <c r="A522" s="154"/>
      <c r="B522" s="154"/>
      <c r="C522" s="55" t="s">
        <v>250</v>
      </c>
      <c r="D522" s="56">
        <v>0</v>
      </c>
      <c r="E522" s="56">
        <v>0</v>
      </c>
      <c r="F522" s="56">
        <v>0</v>
      </c>
      <c r="G522" s="56">
        <v>0</v>
      </c>
      <c r="H522" s="56">
        <v>0</v>
      </c>
      <c r="I522" s="56">
        <v>0</v>
      </c>
      <c r="J522" s="56">
        <v>0</v>
      </c>
      <c r="K522" s="56">
        <v>0</v>
      </c>
    </row>
    <row r="523" spans="1:11" ht="47.25" x14ac:dyDescent="0.25">
      <c r="A523" s="155"/>
      <c r="B523" s="155"/>
      <c r="C523" s="55" t="s">
        <v>28</v>
      </c>
      <c r="D523" s="56">
        <v>0</v>
      </c>
      <c r="E523" s="56">
        <v>0</v>
      </c>
      <c r="F523" s="56">
        <v>0</v>
      </c>
      <c r="G523" s="56">
        <v>0</v>
      </c>
      <c r="H523" s="56">
        <v>0</v>
      </c>
      <c r="I523" s="56">
        <v>0</v>
      </c>
      <c r="J523" s="56">
        <v>0</v>
      </c>
      <c r="K523" s="56">
        <v>0</v>
      </c>
    </row>
    <row r="524" spans="1:11" x14ac:dyDescent="0.25">
      <c r="A524" s="153" t="s">
        <v>265</v>
      </c>
      <c r="B524" s="153" t="s">
        <v>232</v>
      </c>
      <c r="C524" s="55" t="s">
        <v>158</v>
      </c>
      <c r="D524" s="56">
        <f>D525+D526+D527+D528</f>
        <v>0</v>
      </c>
      <c r="E524" s="56">
        <f>E525+E526+E527+E528</f>
        <v>23051.5</v>
      </c>
      <c r="F524" s="56">
        <f>F525+F526+F527+F528</f>
        <v>23051.5</v>
      </c>
      <c r="G524" s="56">
        <f>G525+G526+G527+G528</f>
        <v>5943</v>
      </c>
      <c r="H524" s="56">
        <f>H525+H526+H527+H528</f>
        <v>5943</v>
      </c>
      <c r="I524" s="56" t="e">
        <f>G524/D524:D525*100</f>
        <v>#DIV/0!</v>
      </c>
      <c r="J524" s="56">
        <f>G524/E524*100</f>
        <v>25.781402511767133</v>
      </c>
      <c r="K524" s="56">
        <f>G524/F524*100</f>
        <v>25.781402511767133</v>
      </c>
    </row>
    <row r="525" spans="1:11" ht="31.5" x14ac:dyDescent="0.25">
      <c r="A525" s="154"/>
      <c r="B525" s="154"/>
      <c r="C525" s="55" t="s">
        <v>19</v>
      </c>
      <c r="D525" s="56">
        <v>0</v>
      </c>
      <c r="E525" s="56">
        <v>23051.5</v>
      </c>
      <c r="F525" s="56">
        <v>23051.5</v>
      </c>
      <c r="G525" s="56">
        <v>5943</v>
      </c>
      <c r="H525" s="56">
        <v>5943</v>
      </c>
      <c r="I525" s="56" t="e">
        <f>G525/D525*100</f>
        <v>#DIV/0!</v>
      </c>
      <c r="J525" s="56">
        <f t="shared" ref="J525" si="110">H525/E525*100</f>
        <v>25.781402511767133</v>
      </c>
      <c r="K525" s="56">
        <f>G525/F525*100</f>
        <v>25.781402511767133</v>
      </c>
    </row>
    <row r="526" spans="1:11" ht="31.5" x14ac:dyDescent="0.25">
      <c r="A526" s="154"/>
      <c r="B526" s="154"/>
      <c r="C526" s="55" t="s">
        <v>159</v>
      </c>
      <c r="D526" s="56">
        <v>0</v>
      </c>
      <c r="E526" s="56">
        <v>0</v>
      </c>
      <c r="F526" s="56">
        <v>0</v>
      </c>
      <c r="G526" s="56">
        <v>0</v>
      </c>
      <c r="H526" s="56">
        <v>0</v>
      </c>
      <c r="I526" s="56">
        <v>0</v>
      </c>
      <c r="J526" s="56">
        <v>0</v>
      </c>
      <c r="K526" s="56">
        <v>0</v>
      </c>
    </row>
    <row r="527" spans="1:11" ht="31.5" x14ac:dyDescent="0.25">
      <c r="A527" s="154"/>
      <c r="B527" s="154"/>
      <c r="C527" s="55" t="s">
        <v>250</v>
      </c>
      <c r="D527" s="56">
        <v>0</v>
      </c>
      <c r="E527" s="56">
        <v>0</v>
      </c>
      <c r="F527" s="56">
        <v>0</v>
      </c>
      <c r="G527" s="56">
        <v>0</v>
      </c>
      <c r="H527" s="56">
        <v>0</v>
      </c>
      <c r="I527" s="56">
        <v>0</v>
      </c>
      <c r="J527" s="56">
        <v>0</v>
      </c>
      <c r="K527" s="56">
        <v>0</v>
      </c>
    </row>
    <row r="528" spans="1:11" ht="47.25" x14ac:dyDescent="0.25">
      <c r="A528" s="155"/>
      <c r="B528" s="155"/>
      <c r="C528" s="55" t="s">
        <v>28</v>
      </c>
      <c r="D528" s="56">
        <v>0</v>
      </c>
      <c r="E528" s="56">
        <v>0</v>
      </c>
      <c r="F528" s="56">
        <v>0</v>
      </c>
      <c r="G528" s="56">
        <v>0</v>
      </c>
      <c r="H528" s="56">
        <v>0</v>
      </c>
      <c r="I528" s="56">
        <v>0</v>
      </c>
      <c r="J528" s="56">
        <v>0</v>
      </c>
      <c r="K528" s="56">
        <v>0</v>
      </c>
    </row>
    <row r="529" spans="1:11" x14ac:dyDescent="0.25">
      <c r="A529" s="156" t="s">
        <v>266</v>
      </c>
      <c r="B529" s="152" t="s">
        <v>267</v>
      </c>
      <c r="C529" s="55" t="s">
        <v>158</v>
      </c>
      <c r="D529" s="56">
        <f>D530+D531+D532+D533</f>
        <v>25</v>
      </c>
      <c r="E529" s="56">
        <f>E530+E531+E532+E533</f>
        <v>25</v>
      </c>
      <c r="F529" s="56">
        <f>F530+F531+F532+F533</f>
        <v>22.5</v>
      </c>
      <c r="G529" s="56">
        <f>G530+G531+G532+G533</f>
        <v>0</v>
      </c>
      <c r="H529" s="56">
        <f>H530+H531+H532+H533</f>
        <v>0</v>
      </c>
      <c r="I529" s="56">
        <f t="shared" si="107"/>
        <v>0</v>
      </c>
      <c r="J529" s="56">
        <f t="shared" si="108"/>
        <v>0</v>
      </c>
      <c r="K529" s="56">
        <f t="shared" si="109"/>
        <v>0</v>
      </c>
    </row>
    <row r="530" spans="1:11" ht="31.5" x14ac:dyDescent="0.25">
      <c r="A530" s="156"/>
      <c r="B530" s="152"/>
      <c r="C530" s="55" t="s">
        <v>19</v>
      </c>
      <c r="D530" s="56">
        <f t="shared" ref="D530:H533" si="111">D536</f>
        <v>25</v>
      </c>
      <c r="E530" s="56">
        <f t="shared" si="111"/>
        <v>25</v>
      </c>
      <c r="F530" s="56">
        <f t="shared" si="111"/>
        <v>22.5</v>
      </c>
      <c r="G530" s="56">
        <f t="shared" si="111"/>
        <v>0</v>
      </c>
      <c r="H530" s="56">
        <f t="shared" si="111"/>
        <v>0</v>
      </c>
      <c r="I530" s="56">
        <f t="shared" si="107"/>
        <v>0</v>
      </c>
      <c r="J530" s="56">
        <f t="shared" si="108"/>
        <v>0</v>
      </c>
      <c r="K530" s="56">
        <f t="shared" si="109"/>
        <v>0</v>
      </c>
    </row>
    <row r="531" spans="1:11" ht="47.25" x14ac:dyDescent="0.25">
      <c r="A531" s="156"/>
      <c r="B531" s="152"/>
      <c r="C531" s="55" t="s">
        <v>21</v>
      </c>
      <c r="D531" s="56">
        <f t="shared" si="111"/>
        <v>0</v>
      </c>
      <c r="E531" s="56">
        <f t="shared" si="111"/>
        <v>0</v>
      </c>
      <c r="F531" s="56">
        <f t="shared" si="111"/>
        <v>0</v>
      </c>
      <c r="G531" s="56">
        <f t="shared" si="111"/>
        <v>0</v>
      </c>
      <c r="H531" s="56">
        <f t="shared" si="111"/>
        <v>0</v>
      </c>
      <c r="I531" s="56">
        <v>0</v>
      </c>
      <c r="J531" s="56">
        <v>0</v>
      </c>
      <c r="K531" s="56">
        <v>0</v>
      </c>
    </row>
    <row r="532" spans="1:11" ht="47.25" x14ac:dyDescent="0.25">
      <c r="A532" s="156"/>
      <c r="B532" s="152"/>
      <c r="C532" s="55" t="s">
        <v>23</v>
      </c>
      <c r="D532" s="56">
        <f t="shared" si="111"/>
        <v>0</v>
      </c>
      <c r="E532" s="56">
        <f t="shared" si="111"/>
        <v>0</v>
      </c>
      <c r="F532" s="56">
        <f t="shared" si="111"/>
        <v>0</v>
      </c>
      <c r="G532" s="56">
        <f t="shared" si="111"/>
        <v>0</v>
      </c>
      <c r="H532" s="56">
        <f t="shared" si="111"/>
        <v>0</v>
      </c>
      <c r="I532" s="56">
        <v>0</v>
      </c>
      <c r="J532" s="56">
        <v>0</v>
      </c>
      <c r="K532" s="56">
        <v>0</v>
      </c>
    </row>
    <row r="533" spans="1:11" ht="47.25" x14ac:dyDescent="0.25">
      <c r="A533" s="156"/>
      <c r="B533" s="152"/>
      <c r="C533" s="55" t="s">
        <v>28</v>
      </c>
      <c r="D533" s="56">
        <f t="shared" si="111"/>
        <v>0</v>
      </c>
      <c r="E533" s="56">
        <f t="shared" si="111"/>
        <v>0</v>
      </c>
      <c r="F533" s="56">
        <f t="shared" si="111"/>
        <v>0</v>
      </c>
      <c r="G533" s="56">
        <f t="shared" si="111"/>
        <v>0</v>
      </c>
      <c r="H533" s="56">
        <f t="shared" si="111"/>
        <v>0</v>
      </c>
      <c r="I533" s="56">
        <v>0</v>
      </c>
      <c r="J533" s="56">
        <v>0</v>
      </c>
      <c r="K533" s="56">
        <v>0</v>
      </c>
    </row>
    <row r="534" spans="1:11" x14ac:dyDescent="0.25">
      <c r="A534" s="156"/>
      <c r="B534" s="157" t="s">
        <v>25</v>
      </c>
      <c r="C534" s="158"/>
      <c r="D534" s="158"/>
      <c r="E534" s="158"/>
      <c r="F534" s="158"/>
      <c r="G534" s="158"/>
      <c r="H534" s="158"/>
      <c r="I534" s="158"/>
      <c r="J534" s="158"/>
      <c r="K534" s="159"/>
    </row>
    <row r="535" spans="1:11" x14ac:dyDescent="0.25">
      <c r="A535" s="156"/>
      <c r="B535" s="152" t="s">
        <v>161</v>
      </c>
      <c r="C535" s="55" t="s">
        <v>158</v>
      </c>
      <c r="D535" s="59">
        <f>D536+D537+D538+D539</f>
        <v>25</v>
      </c>
      <c r="E535" s="59">
        <f>E536+E537+E538+E539</f>
        <v>25</v>
      </c>
      <c r="F535" s="59">
        <f>F536+F537+F538+F539</f>
        <v>22.5</v>
      </c>
      <c r="G535" s="59">
        <f>G536+G537+G538+G539</f>
        <v>0</v>
      </c>
      <c r="H535" s="59">
        <f>H536+H537+H538+H539</f>
        <v>0</v>
      </c>
      <c r="I535" s="56">
        <f>H535/D535*100</f>
        <v>0</v>
      </c>
      <c r="J535" s="56">
        <f>G535/E535*100</f>
        <v>0</v>
      </c>
      <c r="K535" s="56">
        <f>G535/F535*100</f>
        <v>0</v>
      </c>
    </row>
    <row r="536" spans="1:11" ht="31.5" x14ac:dyDescent="0.25">
      <c r="A536" s="156"/>
      <c r="B536" s="152"/>
      <c r="C536" s="55" t="s">
        <v>19</v>
      </c>
      <c r="D536" s="59">
        <f>D541+D546</f>
        <v>25</v>
      </c>
      <c r="E536" s="59">
        <f>E541+E546</f>
        <v>25</v>
      </c>
      <c r="F536" s="59">
        <f>F541+F546</f>
        <v>22.5</v>
      </c>
      <c r="G536" s="59">
        <f>G541+G546</f>
        <v>0</v>
      </c>
      <c r="H536" s="59">
        <f>H541+H546</f>
        <v>0</v>
      </c>
      <c r="I536" s="56">
        <f t="shared" ref="I536:I546" si="112">H536/D536*100</f>
        <v>0</v>
      </c>
      <c r="J536" s="56">
        <f t="shared" ref="J536:J546" si="113">G536/E536*100</f>
        <v>0</v>
      </c>
      <c r="K536" s="56">
        <f t="shared" ref="K536:K546" si="114">G536/F536*100</f>
        <v>0</v>
      </c>
    </row>
    <row r="537" spans="1:11" ht="47.25" x14ac:dyDescent="0.25">
      <c r="A537" s="156"/>
      <c r="B537" s="152"/>
      <c r="C537" s="55" t="s">
        <v>21</v>
      </c>
      <c r="D537" s="59">
        <f t="shared" ref="D537:H539" si="115">D542+D547</f>
        <v>0</v>
      </c>
      <c r="E537" s="59">
        <f t="shared" si="115"/>
        <v>0</v>
      </c>
      <c r="F537" s="59">
        <f t="shared" si="115"/>
        <v>0</v>
      </c>
      <c r="G537" s="59">
        <f t="shared" si="115"/>
        <v>0</v>
      </c>
      <c r="H537" s="59">
        <f t="shared" si="115"/>
        <v>0</v>
      </c>
      <c r="I537" s="56">
        <v>0</v>
      </c>
      <c r="J537" s="56">
        <v>0</v>
      </c>
      <c r="K537" s="56">
        <v>0</v>
      </c>
    </row>
    <row r="538" spans="1:11" ht="47.25" x14ac:dyDescent="0.25">
      <c r="A538" s="156"/>
      <c r="B538" s="152"/>
      <c r="C538" s="55" t="s">
        <v>23</v>
      </c>
      <c r="D538" s="59">
        <f t="shared" si="115"/>
        <v>0</v>
      </c>
      <c r="E538" s="59">
        <f t="shared" si="115"/>
        <v>0</v>
      </c>
      <c r="F538" s="59">
        <f>F543+F548</f>
        <v>0</v>
      </c>
      <c r="G538" s="59">
        <f>G543+G548</f>
        <v>0</v>
      </c>
      <c r="H538" s="59">
        <f>H543+H548</f>
        <v>0</v>
      </c>
      <c r="I538" s="56">
        <v>0</v>
      </c>
      <c r="J538" s="56">
        <v>0</v>
      </c>
      <c r="K538" s="56">
        <v>0</v>
      </c>
    </row>
    <row r="539" spans="1:11" ht="47.25" x14ac:dyDescent="0.25">
      <c r="A539" s="156"/>
      <c r="B539" s="152"/>
      <c r="C539" s="55" t="s">
        <v>28</v>
      </c>
      <c r="D539" s="59">
        <f t="shared" si="115"/>
        <v>0</v>
      </c>
      <c r="E539" s="59">
        <f t="shared" si="115"/>
        <v>0</v>
      </c>
      <c r="F539" s="59">
        <f t="shared" si="115"/>
        <v>0</v>
      </c>
      <c r="G539" s="59">
        <f t="shared" si="115"/>
        <v>0</v>
      </c>
      <c r="H539" s="59">
        <f t="shared" si="115"/>
        <v>0</v>
      </c>
      <c r="I539" s="56">
        <v>0</v>
      </c>
      <c r="J539" s="56">
        <v>0</v>
      </c>
      <c r="K539" s="56">
        <v>0</v>
      </c>
    </row>
    <row r="540" spans="1:11" x14ac:dyDescent="0.25">
      <c r="A540" s="153" t="s">
        <v>268</v>
      </c>
      <c r="B540" s="152" t="s">
        <v>161</v>
      </c>
      <c r="C540" s="55" t="s">
        <v>158</v>
      </c>
      <c r="D540" s="59">
        <f>D541+D542+D543+D544</f>
        <v>10</v>
      </c>
      <c r="E540" s="59">
        <f>E541+E542+E543+E544</f>
        <v>10</v>
      </c>
      <c r="F540" s="59">
        <f>F541+F542+F543+F544</f>
        <v>9</v>
      </c>
      <c r="G540" s="59">
        <f>G541+G542+G543+G544</f>
        <v>0</v>
      </c>
      <c r="H540" s="59">
        <f>H541+H542+H543+H544</f>
        <v>0</v>
      </c>
      <c r="I540" s="56">
        <f t="shared" si="112"/>
        <v>0</v>
      </c>
      <c r="J540" s="56">
        <f t="shared" si="113"/>
        <v>0</v>
      </c>
      <c r="K540" s="56">
        <f t="shared" si="114"/>
        <v>0</v>
      </c>
    </row>
    <row r="541" spans="1:11" ht="31.5" x14ac:dyDescent="0.25">
      <c r="A541" s="154"/>
      <c r="B541" s="152"/>
      <c r="C541" s="55" t="s">
        <v>19</v>
      </c>
      <c r="D541" s="59">
        <v>10</v>
      </c>
      <c r="E541" s="59">
        <v>10</v>
      </c>
      <c r="F541" s="59">
        <v>9</v>
      </c>
      <c r="G541" s="59">
        <v>0</v>
      </c>
      <c r="H541" s="59">
        <v>0</v>
      </c>
      <c r="I541" s="56">
        <f t="shared" si="112"/>
        <v>0</v>
      </c>
      <c r="J541" s="56">
        <f t="shared" si="113"/>
        <v>0</v>
      </c>
      <c r="K541" s="56">
        <f t="shared" si="114"/>
        <v>0</v>
      </c>
    </row>
    <row r="542" spans="1:11" ht="47.25" x14ac:dyDescent="0.25">
      <c r="A542" s="154"/>
      <c r="B542" s="152"/>
      <c r="C542" s="55" t="s">
        <v>21</v>
      </c>
      <c r="D542" s="59">
        <v>0</v>
      </c>
      <c r="E542" s="59">
        <v>0</v>
      </c>
      <c r="F542" s="59">
        <v>0</v>
      </c>
      <c r="G542" s="59">
        <v>0</v>
      </c>
      <c r="H542" s="59">
        <v>0</v>
      </c>
      <c r="I542" s="56">
        <v>0</v>
      </c>
      <c r="J542" s="56">
        <v>0</v>
      </c>
      <c r="K542" s="56">
        <v>0</v>
      </c>
    </row>
    <row r="543" spans="1:11" ht="47.25" x14ac:dyDescent="0.25">
      <c r="A543" s="154"/>
      <c r="B543" s="152"/>
      <c r="C543" s="55" t="s">
        <v>23</v>
      </c>
      <c r="D543" s="59">
        <v>0</v>
      </c>
      <c r="E543" s="59">
        <v>0</v>
      </c>
      <c r="F543" s="59">
        <v>0</v>
      </c>
      <c r="G543" s="59">
        <v>0</v>
      </c>
      <c r="H543" s="59">
        <v>0</v>
      </c>
      <c r="I543" s="56">
        <v>0</v>
      </c>
      <c r="J543" s="56">
        <v>0</v>
      </c>
      <c r="K543" s="56">
        <v>0</v>
      </c>
    </row>
    <row r="544" spans="1:11" ht="47.25" x14ac:dyDescent="0.25">
      <c r="A544" s="155"/>
      <c r="B544" s="152"/>
      <c r="C544" s="55" t="s">
        <v>28</v>
      </c>
      <c r="D544" s="59">
        <v>0</v>
      </c>
      <c r="E544" s="59">
        <v>0</v>
      </c>
      <c r="F544" s="59">
        <v>0</v>
      </c>
      <c r="G544" s="59">
        <v>0</v>
      </c>
      <c r="H544" s="59">
        <v>0</v>
      </c>
      <c r="I544" s="56">
        <v>0</v>
      </c>
      <c r="J544" s="56">
        <v>0</v>
      </c>
      <c r="K544" s="56">
        <v>0</v>
      </c>
    </row>
    <row r="545" spans="1:11" x14ac:dyDescent="0.25">
      <c r="A545" s="153" t="s">
        <v>269</v>
      </c>
      <c r="B545" s="152" t="s">
        <v>161</v>
      </c>
      <c r="C545" s="55" t="s">
        <v>158</v>
      </c>
      <c r="D545" s="59">
        <f>D546+D547+D548+D549</f>
        <v>15</v>
      </c>
      <c r="E545" s="59">
        <f>E546+E547+E548+E549</f>
        <v>15</v>
      </c>
      <c r="F545" s="59">
        <f>F546+F547+F548+F549</f>
        <v>13.5</v>
      </c>
      <c r="G545" s="59">
        <f>G546+G547+G548+G549</f>
        <v>0</v>
      </c>
      <c r="H545" s="59">
        <f>H546+H547+H548+H549</f>
        <v>0</v>
      </c>
      <c r="I545" s="56">
        <f t="shared" si="112"/>
        <v>0</v>
      </c>
      <c r="J545" s="56">
        <f t="shared" si="113"/>
        <v>0</v>
      </c>
      <c r="K545" s="56">
        <f t="shared" si="114"/>
        <v>0</v>
      </c>
    </row>
    <row r="546" spans="1:11" ht="31.5" x14ac:dyDescent="0.25">
      <c r="A546" s="154"/>
      <c r="B546" s="152"/>
      <c r="C546" s="55" t="s">
        <v>19</v>
      </c>
      <c r="D546" s="59">
        <v>15</v>
      </c>
      <c r="E546" s="59">
        <v>15</v>
      </c>
      <c r="F546" s="59">
        <v>13.5</v>
      </c>
      <c r="G546" s="59">
        <v>0</v>
      </c>
      <c r="H546" s="59">
        <v>0</v>
      </c>
      <c r="I546" s="56">
        <f t="shared" si="112"/>
        <v>0</v>
      </c>
      <c r="J546" s="56">
        <f t="shared" si="113"/>
        <v>0</v>
      </c>
      <c r="K546" s="56">
        <f t="shared" si="114"/>
        <v>0</v>
      </c>
    </row>
    <row r="547" spans="1:11" ht="47.25" x14ac:dyDescent="0.25">
      <c r="A547" s="154"/>
      <c r="B547" s="152"/>
      <c r="C547" s="55" t="s">
        <v>21</v>
      </c>
      <c r="D547" s="59">
        <v>0</v>
      </c>
      <c r="E547" s="59">
        <v>0</v>
      </c>
      <c r="F547" s="59">
        <v>0</v>
      </c>
      <c r="G547" s="59">
        <v>0</v>
      </c>
      <c r="H547" s="59">
        <v>0</v>
      </c>
      <c r="I547" s="56">
        <v>0</v>
      </c>
      <c r="J547" s="56">
        <v>0</v>
      </c>
      <c r="K547" s="56">
        <v>0</v>
      </c>
    </row>
    <row r="548" spans="1:11" ht="47.25" x14ac:dyDescent="0.25">
      <c r="A548" s="154"/>
      <c r="B548" s="152"/>
      <c r="C548" s="55" t="s">
        <v>23</v>
      </c>
      <c r="D548" s="59">
        <v>0</v>
      </c>
      <c r="E548" s="59">
        <v>0</v>
      </c>
      <c r="F548" s="59">
        <v>0</v>
      </c>
      <c r="G548" s="59">
        <v>0</v>
      </c>
      <c r="H548" s="59">
        <v>0</v>
      </c>
      <c r="I548" s="56">
        <v>0</v>
      </c>
      <c r="J548" s="56">
        <v>0</v>
      </c>
      <c r="K548" s="56">
        <v>0</v>
      </c>
    </row>
    <row r="549" spans="1:11" ht="47.25" x14ac:dyDescent="0.25">
      <c r="A549" s="155"/>
      <c r="B549" s="152"/>
      <c r="C549" s="55" t="s">
        <v>28</v>
      </c>
      <c r="D549" s="59">
        <v>0</v>
      </c>
      <c r="E549" s="59">
        <v>0</v>
      </c>
      <c r="F549" s="59">
        <v>0</v>
      </c>
      <c r="G549" s="59">
        <v>0</v>
      </c>
      <c r="H549" s="59">
        <v>0</v>
      </c>
      <c r="I549" s="56">
        <v>0</v>
      </c>
      <c r="J549" s="56">
        <v>0</v>
      </c>
      <c r="K549" s="56">
        <v>0</v>
      </c>
    </row>
    <row r="550" spans="1:11" x14ac:dyDescent="0.25">
      <c r="A550" s="156" t="s">
        <v>270</v>
      </c>
      <c r="B550" s="152" t="s">
        <v>271</v>
      </c>
      <c r="C550" s="55" t="s">
        <v>158</v>
      </c>
      <c r="D550" s="59">
        <f>D551+D552+D553+D554</f>
        <v>0</v>
      </c>
      <c r="E550" s="59">
        <f>E551+E552+E553+E554</f>
        <v>0</v>
      </c>
      <c r="F550" s="59">
        <f>F551+F552+F553+F554</f>
        <v>0</v>
      </c>
      <c r="G550" s="59">
        <f>G551+G552+G553+G554</f>
        <v>0</v>
      </c>
      <c r="H550" s="59">
        <f>H551+H552+H553+H554</f>
        <v>0</v>
      </c>
      <c r="I550" s="56">
        <v>0</v>
      </c>
      <c r="J550" s="56">
        <v>0</v>
      </c>
      <c r="K550" s="56">
        <v>0</v>
      </c>
    </row>
    <row r="551" spans="1:11" ht="31.5" x14ac:dyDescent="0.25">
      <c r="A551" s="156"/>
      <c r="B551" s="152"/>
      <c r="C551" s="55" t="s">
        <v>19</v>
      </c>
      <c r="D551" s="59">
        <f>D557</f>
        <v>0</v>
      </c>
      <c r="E551" s="59">
        <f>E557</f>
        <v>0</v>
      </c>
      <c r="F551" s="59">
        <f>F557</f>
        <v>0</v>
      </c>
      <c r="G551" s="59">
        <f>G557</f>
        <v>0</v>
      </c>
      <c r="H551" s="59">
        <f>H557</f>
        <v>0</v>
      </c>
      <c r="I551" s="56">
        <v>0</v>
      </c>
      <c r="J551" s="56">
        <v>0</v>
      </c>
      <c r="K551" s="56">
        <v>0</v>
      </c>
    </row>
    <row r="552" spans="1:11" ht="47.25" x14ac:dyDescent="0.25">
      <c r="A552" s="156"/>
      <c r="B552" s="152"/>
      <c r="C552" s="55" t="s">
        <v>21</v>
      </c>
      <c r="D552" s="59">
        <f t="shared" ref="D552:H554" si="116">D558</f>
        <v>0</v>
      </c>
      <c r="E552" s="59">
        <f t="shared" si="116"/>
        <v>0</v>
      </c>
      <c r="F552" s="59">
        <f t="shared" si="116"/>
        <v>0</v>
      </c>
      <c r="G552" s="59">
        <f t="shared" si="116"/>
        <v>0</v>
      </c>
      <c r="H552" s="59">
        <f t="shared" si="116"/>
        <v>0</v>
      </c>
      <c r="I552" s="56">
        <v>0</v>
      </c>
      <c r="J552" s="56">
        <v>0</v>
      </c>
      <c r="K552" s="56">
        <v>0</v>
      </c>
    </row>
    <row r="553" spans="1:11" ht="47.25" x14ac:dyDescent="0.25">
      <c r="A553" s="156"/>
      <c r="B553" s="152"/>
      <c r="C553" s="55" t="s">
        <v>23</v>
      </c>
      <c r="D553" s="59">
        <f t="shared" si="116"/>
        <v>0</v>
      </c>
      <c r="E553" s="59">
        <f t="shared" si="116"/>
        <v>0</v>
      </c>
      <c r="F553" s="59">
        <f t="shared" si="116"/>
        <v>0</v>
      </c>
      <c r="G553" s="59">
        <f t="shared" si="116"/>
        <v>0</v>
      </c>
      <c r="H553" s="59">
        <f t="shared" si="116"/>
        <v>0</v>
      </c>
      <c r="I553" s="56">
        <v>0</v>
      </c>
      <c r="J553" s="56">
        <v>0</v>
      </c>
      <c r="K553" s="56">
        <v>0</v>
      </c>
    </row>
    <row r="554" spans="1:11" ht="47.25" x14ac:dyDescent="0.25">
      <c r="A554" s="156"/>
      <c r="B554" s="152"/>
      <c r="C554" s="55" t="s">
        <v>28</v>
      </c>
      <c r="D554" s="59">
        <f t="shared" si="116"/>
        <v>0</v>
      </c>
      <c r="E554" s="59">
        <f t="shared" si="116"/>
        <v>0</v>
      </c>
      <c r="F554" s="59">
        <f t="shared" si="116"/>
        <v>0</v>
      </c>
      <c r="G554" s="59">
        <f t="shared" si="116"/>
        <v>0</v>
      </c>
      <c r="H554" s="59">
        <f t="shared" si="116"/>
        <v>0</v>
      </c>
      <c r="I554" s="56">
        <v>0</v>
      </c>
      <c r="J554" s="56">
        <v>0</v>
      </c>
      <c r="K554" s="56">
        <v>0</v>
      </c>
    </row>
    <row r="555" spans="1:11" x14ac:dyDescent="0.25">
      <c r="A555" s="156"/>
      <c r="B555" s="157" t="s">
        <v>25</v>
      </c>
      <c r="C555" s="158"/>
      <c r="D555" s="158"/>
      <c r="E555" s="158"/>
      <c r="F555" s="158"/>
      <c r="G555" s="158"/>
      <c r="H555" s="158"/>
      <c r="I555" s="158"/>
      <c r="J555" s="158"/>
      <c r="K555" s="159"/>
    </row>
    <row r="556" spans="1:11" x14ac:dyDescent="0.25">
      <c r="A556" s="156"/>
      <c r="B556" s="152" t="s">
        <v>161</v>
      </c>
      <c r="C556" s="55" t="s">
        <v>158</v>
      </c>
      <c r="D556" s="59">
        <f>D557+D558+D559+D560</f>
        <v>0</v>
      </c>
      <c r="E556" s="59">
        <f>E557+E558+E559+E560</f>
        <v>0</v>
      </c>
      <c r="F556" s="59">
        <f>F557+F558+F559+F560</f>
        <v>0</v>
      </c>
      <c r="G556" s="59">
        <f>G557+G558+G559+G560</f>
        <v>0</v>
      </c>
      <c r="H556" s="59">
        <f>H557+H558+H559+H560</f>
        <v>0</v>
      </c>
      <c r="I556" s="59">
        <v>0</v>
      </c>
      <c r="J556" s="59">
        <v>0</v>
      </c>
      <c r="K556" s="59">
        <v>0</v>
      </c>
    </row>
    <row r="557" spans="1:11" ht="31.5" x14ac:dyDescent="0.25">
      <c r="A557" s="156"/>
      <c r="B557" s="152"/>
      <c r="C557" s="55" t="s">
        <v>19</v>
      </c>
      <c r="D557" s="59">
        <f>D562</f>
        <v>0</v>
      </c>
      <c r="E557" s="59">
        <f>E562</f>
        <v>0</v>
      </c>
      <c r="F557" s="59">
        <f>F562</f>
        <v>0</v>
      </c>
      <c r="G557" s="59">
        <f>G562</f>
        <v>0</v>
      </c>
      <c r="H557" s="59">
        <f>H562</f>
        <v>0</v>
      </c>
      <c r="I557" s="59">
        <v>0</v>
      </c>
      <c r="J557" s="59">
        <v>0</v>
      </c>
      <c r="K557" s="59">
        <v>0</v>
      </c>
    </row>
    <row r="558" spans="1:11" ht="47.25" x14ac:dyDescent="0.25">
      <c r="A558" s="156"/>
      <c r="B558" s="152"/>
      <c r="C558" s="55" t="s">
        <v>21</v>
      </c>
      <c r="D558" s="59">
        <v>0</v>
      </c>
      <c r="E558" s="59">
        <v>0</v>
      </c>
      <c r="F558" s="59">
        <v>0</v>
      </c>
      <c r="G558" s="59">
        <v>0</v>
      </c>
      <c r="H558" s="59">
        <v>0</v>
      </c>
      <c r="I558" s="59">
        <v>0</v>
      </c>
      <c r="J558" s="59">
        <v>0</v>
      </c>
      <c r="K558" s="59">
        <v>0</v>
      </c>
    </row>
    <row r="559" spans="1:11" ht="47.25" x14ac:dyDescent="0.25">
      <c r="A559" s="156"/>
      <c r="B559" s="152"/>
      <c r="C559" s="55" t="s">
        <v>23</v>
      </c>
      <c r="D559" s="59">
        <v>0</v>
      </c>
      <c r="E559" s="59">
        <v>0</v>
      </c>
      <c r="F559" s="59">
        <v>0</v>
      </c>
      <c r="G559" s="59">
        <v>0</v>
      </c>
      <c r="H559" s="59">
        <v>0</v>
      </c>
      <c r="I559" s="59">
        <v>0</v>
      </c>
      <c r="J559" s="59">
        <v>0</v>
      </c>
      <c r="K559" s="59">
        <v>0</v>
      </c>
    </row>
    <row r="560" spans="1:11" ht="47.25" x14ac:dyDescent="0.25">
      <c r="A560" s="156"/>
      <c r="B560" s="152"/>
      <c r="C560" s="55" t="s">
        <v>28</v>
      </c>
      <c r="D560" s="59">
        <v>0</v>
      </c>
      <c r="E560" s="59">
        <v>0</v>
      </c>
      <c r="F560" s="59">
        <v>0</v>
      </c>
      <c r="G560" s="59">
        <v>0</v>
      </c>
      <c r="H560" s="59">
        <v>0</v>
      </c>
      <c r="I560" s="59">
        <v>0</v>
      </c>
      <c r="J560" s="59">
        <v>0</v>
      </c>
      <c r="K560" s="59">
        <v>0</v>
      </c>
    </row>
    <row r="561" spans="1:11" x14ac:dyDescent="0.25">
      <c r="A561" s="149" t="s">
        <v>272</v>
      </c>
      <c r="B561" s="152" t="s">
        <v>161</v>
      </c>
      <c r="C561" s="55" t="s">
        <v>158</v>
      </c>
      <c r="D561" s="59">
        <f>D562+D563+D564+D565</f>
        <v>0</v>
      </c>
      <c r="E561" s="59">
        <f>E562+E563+E564+E565</f>
        <v>0</v>
      </c>
      <c r="F561" s="59">
        <f>F562+F563+F564+F565</f>
        <v>0</v>
      </c>
      <c r="G561" s="59">
        <f>G562+G563+G564+G565</f>
        <v>0</v>
      </c>
      <c r="H561" s="59">
        <f>H562+H563+H564+H565</f>
        <v>0</v>
      </c>
      <c r="I561" s="59">
        <v>0</v>
      </c>
      <c r="J561" s="59">
        <v>0</v>
      </c>
      <c r="K561" s="59">
        <v>0</v>
      </c>
    </row>
    <row r="562" spans="1:11" ht="31.5" x14ac:dyDescent="0.25">
      <c r="A562" s="150"/>
      <c r="B562" s="152"/>
      <c r="C562" s="55" t="s">
        <v>19</v>
      </c>
      <c r="D562" s="59">
        <v>0</v>
      </c>
      <c r="E562" s="59">
        <v>0</v>
      </c>
      <c r="F562" s="59">
        <f>100-100</f>
        <v>0</v>
      </c>
      <c r="G562" s="59">
        <v>0</v>
      </c>
      <c r="H562" s="59">
        <v>0</v>
      </c>
      <c r="I562" s="59">
        <v>0</v>
      </c>
      <c r="J562" s="59">
        <v>0</v>
      </c>
      <c r="K562" s="59">
        <v>0</v>
      </c>
    </row>
    <row r="563" spans="1:11" ht="47.25" x14ac:dyDescent="0.25">
      <c r="A563" s="150"/>
      <c r="B563" s="152"/>
      <c r="C563" s="55" t="s">
        <v>21</v>
      </c>
      <c r="D563" s="59">
        <v>0</v>
      </c>
      <c r="E563" s="59">
        <v>0</v>
      </c>
      <c r="F563" s="59">
        <v>0</v>
      </c>
      <c r="G563" s="59">
        <v>0</v>
      </c>
      <c r="H563" s="59">
        <v>0</v>
      </c>
      <c r="I563" s="59">
        <v>0</v>
      </c>
      <c r="J563" s="59">
        <v>0</v>
      </c>
      <c r="K563" s="59">
        <v>0</v>
      </c>
    </row>
    <row r="564" spans="1:11" ht="47.25" x14ac:dyDescent="0.25">
      <c r="A564" s="150"/>
      <c r="B564" s="152"/>
      <c r="C564" s="55" t="s">
        <v>23</v>
      </c>
      <c r="D564" s="59">
        <v>0</v>
      </c>
      <c r="E564" s="59">
        <v>0</v>
      </c>
      <c r="F564" s="59">
        <v>0</v>
      </c>
      <c r="G564" s="59">
        <v>0</v>
      </c>
      <c r="H564" s="59">
        <v>0</v>
      </c>
      <c r="I564" s="59">
        <v>0</v>
      </c>
      <c r="J564" s="59">
        <v>0</v>
      </c>
      <c r="K564" s="59">
        <v>0</v>
      </c>
    </row>
    <row r="565" spans="1:11" ht="47.25" x14ac:dyDescent="0.25">
      <c r="A565" s="151"/>
      <c r="B565" s="152"/>
      <c r="C565" s="55" t="s">
        <v>28</v>
      </c>
      <c r="D565" s="59">
        <v>0</v>
      </c>
      <c r="E565" s="59">
        <v>0</v>
      </c>
      <c r="F565" s="59">
        <v>0</v>
      </c>
      <c r="G565" s="59">
        <v>0</v>
      </c>
      <c r="H565" s="59">
        <v>0</v>
      </c>
      <c r="I565" s="59">
        <v>0</v>
      </c>
      <c r="J565" s="59">
        <v>0</v>
      </c>
      <c r="K565" s="59">
        <v>0</v>
      </c>
    </row>
  </sheetData>
  <mergeCells count="203">
    <mergeCell ref="A2:K2"/>
    <mergeCell ref="A3:K3"/>
    <mergeCell ref="A4:F4"/>
    <mergeCell ref="A6:A7"/>
    <mergeCell ref="B6:B7"/>
    <mergeCell ref="C6:C7"/>
    <mergeCell ref="D6:D7"/>
    <mergeCell ref="E6:E7"/>
    <mergeCell ref="F6:F7"/>
    <mergeCell ref="G6:G7"/>
    <mergeCell ref="A35:A60"/>
    <mergeCell ref="B35:B39"/>
    <mergeCell ref="B40:K40"/>
    <mergeCell ref="B41:B45"/>
    <mergeCell ref="B46:B50"/>
    <mergeCell ref="B51:B55"/>
    <mergeCell ref="B56:B60"/>
    <mergeCell ref="H6:H7"/>
    <mergeCell ref="I6:K6"/>
    <mergeCell ref="A9:A34"/>
    <mergeCell ref="B9:B13"/>
    <mergeCell ref="B14:F14"/>
    <mergeCell ref="B15:B19"/>
    <mergeCell ref="B20:B24"/>
    <mergeCell ref="B25:B29"/>
    <mergeCell ref="B30:B34"/>
    <mergeCell ref="A83:A87"/>
    <mergeCell ref="B83:B87"/>
    <mergeCell ref="A88:A92"/>
    <mergeCell ref="B88:B92"/>
    <mergeCell ref="A93:A97"/>
    <mergeCell ref="B93:B97"/>
    <mergeCell ref="A61:F61"/>
    <mergeCell ref="A62:A82"/>
    <mergeCell ref="B62:B66"/>
    <mergeCell ref="B67:K67"/>
    <mergeCell ref="B68:B72"/>
    <mergeCell ref="B73:B77"/>
    <mergeCell ref="B78:B82"/>
    <mergeCell ref="A113:A138"/>
    <mergeCell ref="B113:B117"/>
    <mergeCell ref="B118:K118"/>
    <mergeCell ref="B119:B123"/>
    <mergeCell ref="B124:B128"/>
    <mergeCell ref="B129:B133"/>
    <mergeCell ref="B134:B138"/>
    <mergeCell ref="A98:A102"/>
    <mergeCell ref="B98:B102"/>
    <mergeCell ref="A103:A107"/>
    <mergeCell ref="B103:B107"/>
    <mergeCell ref="A108:A112"/>
    <mergeCell ref="B108:B112"/>
    <mergeCell ref="A154:A158"/>
    <mergeCell ref="B154:B158"/>
    <mergeCell ref="A159:A163"/>
    <mergeCell ref="B159:B163"/>
    <mergeCell ref="A164:A168"/>
    <mergeCell ref="B164:B168"/>
    <mergeCell ref="A139:A143"/>
    <mergeCell ref="B139:B143"/>
    <mergeCell ref="A144:A148"/>
    <mergeCell ref="B144:B148"/>
    <mergeCell ref="A149:A153"/>
    <mergeCell ref="B149:B153"/>
    <mergeCell ref="A194:A198"/>
    <mergeCell ref="B194:B198"/>
    <mergeCell ref="A199:A203"/>
    <mergeCell ref="B199:B203"/>
    <mergeCell ref="A204:A208"/>
    <mergeCell ref="B204:B208"/>
    <mergeCell ref="A169:A173"/>
    <mergeCell ref="B169:B173"/>
    <mergeCell ref="A174:A178"/>
    <mergeCell ref="B174:B178"/>
    <mergeCell ref="A179:A193"/>
    <mergeCell ref="B179:B183"/>
    <mergeCell ref="B184:B188"/>
    <mergeCell ref="B189:B193"/>
    <mergeCell ref="A235:A239"/>
    <mergeCell ref="B235:B239"/>
    <mergeCell ref="A240:A244"/>
    <mergeCell ref="B240:B244"/>
    <mergeCell ref="A245:A249"/>
    <mergeCell ref="B245:B249"/>
    <mergeCell ref="A209:A234"/>
    <mergeCell ref="B209:B213"/>
    <mergeCell ref="B214:K214"/>
    <mergeCell ref="B215:B219"/>
    <mergeCell ref="B220:B224"/>
    <mergeCell ref="B225:B229"/>
    <mergeCell ref="B230:B234"/>
    <mergeCell ref="A265:A269"/>
    <mergeCell ref="B265:B269"/>
    <mergeCell ref="A270:A274"/>
    <mergeCell ref="B270:B274"/>
    <mergeCell ref="A275:A279"/>
    <mergeCell ref="B275:B279"/>
    <mergeCell ref="A250:A254"/>
    <mergeCell ref="B250:B254"/>
    <mergeCell ref="A255:A259"/>
    <mergeCell ref="B255:B259"/>
    <mergeCell ref="A260:A264"/>
    <mergeCell ref="B260:B264"/>
    <mergeCell ref="A295:A315"/>
    <mergeCell ref="B295:B299"/>
    <mergeCell ref="B300:K300"/>
    <mergeCell ref="B301:B305"/>
    <mergeCell ref="B306:B310"/>
    <mergeCell ref="B311:B315"/>
    <mergeCell ref="A280:A284"/>
    <mergeCell ref="B280:B284"/>
    <mergeCell ref="A285:A289"/>
    <mergeCell ref="B285:B289"/>
    <mergeCell ref="A290:A294"/>
    <mergeCell ref="B290:B294"/>
    <mergeCell ref="A331:A335"/>
    <mergeCell ref="B331:B335"/>
    <mergeCell ref="A336:A356"/>
    <mergeCell ref="B336:B340"/>
    <mergeCell ref="B341:F341"/>
    <mergeCell ref="B342:B346"/>
    <mergeCell ref="B347:B351"/>
    <mergeCell ref="B352:B356"/>
    <mergeCell ref="A316:A320"/>
    <mergeCell ref="B316:B320"/>
    <mergeCell ref="A321:A325"/>
    <mergeCell ref="B321:B325"/>
    <mergeCell ref="A326:A330"/>
    <mergeCell ref="B326:B330"/>
    <mergeCell ref="A372:A386"/>
    <mergeCell ref="B372:B376"/>
    <mergeCell ref="B377:B381"/>
    <mergeCell ref="B382:B386"/>
    <mergeCell ref="A387:A391"/>
    <mergeCell ref="B387:B391"/>
    <mergeCell ref="A357:A361"/>
    <mergeCell ref="B357:B361"/>
    <mergeCell ref="A362:A366"/>
    <mergeCell ref="B362:B366"/>
    <mergeCell ref="A367:A371"/>
    <mergeCell ref="B367:B371"/>
    <mergeCell ref="A392:A396"/>
    <mergeCell ref="B392:B396"/>
    <mergeCell ref="A397:A401"/>
    <mergeCell ref="B397:B401"/>
    <mergeCell ref="A402:A427"/>
    <mergeCell ref="B402:B406"/>
    <mergeCell ref="B407:F407"/>
    <mergeCell ref="B408:B412"/>
    <mergeCell ref="B413:B417"/>
    <mergeCell ref="B418:B422"/>
    <mergeCell ref="A454:A458"/>
    <mergeCell ref="B454:B458"/>
    <mergeCell ref="A459:A463"/>
    <mergeCell ref="B459:B463"/>
    <mergeCell ref="A464:A468"/>
    <mergeCell ref="B464:B468"/>
    <mergeCell ref="B423:B427"/>
    <mergeCell ref="A428:A453"/>
    <mergeCell ref="B428:B432"/>
    <mergeCell ref="B433:F433"/>
    <mergeCell ref="B434:B438"/>
    <mergeCell ref="B439:B443"/>
    <mergeCell ref="B444:B448"/>
    <mergeCell ref="B449:B453"/>
    <mergeCell ref="A484:A488"/>
    <mergeCell ref="B484:B488"/>
    <mergeCell ref="A489:A493"/>
    <mergeCell ref="B489:B493"/>
    <mergeCell ref="A494:A498"/>
    <mergeCell ref="B494:B498"/>
    <mergeCell ref="A469:A473"/>
    <mergeCell ref="B469:B473"/>
    <mergeCell ref="A474:A478"/>
    <mergeCell ref="B474:B478"/>
    <mergeCell ref="A479:A483"/>
    <mergeCell ref="B479:B483"/>
    <mergeCell ref="A514:A518"/>
    <mergeCell ref="B514:B518"/>
    <mergeCell ref="A519:A523"/>
    <mergeCell ref="B519:B523"/>
    <mergeCell ref="A524:A528"/>
    <mergeCell ref="B524:B528"/>
    <mergeCell ref="A499:A503"/>
    <mergeCell ref="B499:B503"/>
    <mergeCell ref="A504:A508"/>
    <mergeCell ref="B504:B508"/>
    <mergeCell ref="A509:A513"/>
    <mergeCell ref="B509:B513"/>
    <mergeCell ref="A561:A565"/>
    <mergeCell ref="B561:B565"/>
    <mergeCell ref="A545:A549"/>
    <mergeCell ref="B545:B549"/>
    <mergeCell ref="A550:A560"/>
    <mergeCell ref="B550:B554"/>
    <mergeCell ref="B555:K555"/>
    <mergeCell ref="B556:B560"/>
    <mergeCell ref="A529:A539"/>
    <mergeCell ref="B529:B533"/>
    <mergeCell ref="B534:K534"/>
    <mergeCell ref="B535:B539"/>
    <mergeCell ref="A540:A544"/>
    <mergeCell ref="B540:B5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ФКС-1кв.</vt:lpstr>
      <vt:lpstr>ПАТР.-1кв.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2023-04-13T08:09:58Z</dcterms:modified>
</cp:coreProperties>
</file>